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мусор\"/>
    </mc:Choice>
  </mc:AlternateContent>
  <xr:revisionPtr revIDLastSave="0" documentId="13_ncr:1_{547B364A-DAA7-428A-A670-37ACD19F731D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ВДЦ" sheetId="45" state="hidden" r:id="rId1"/>
    <sheet name="КС3 №1" sheetId="16" r:id="rId2"/>
    <sheet name="кс-2 №1корр" sheetId="40" r:id="rId3"/>
    <sheet name="КС3 №2 МАЙ" sheetId="43" r:id="rId4"/>
    <sheet name="кс-2 №2 МАЙ корр ЛВ 06.05.24" sheetId="42" r:id="rId5"/>
    <sheet name="корректир. КС3 №2 МАЙ" sheetId="47" r:id="rId6"/>
    <sheet name="корректир. кс-2 №2 МАЙ " sheetId="46" r:id="rId7"/>
    <sheet name="кс-6 на 06.05" sheetId="44" state="hidden" r:id="rId8"/>
    <sheet name="кс-2 №1" sheetId="37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0" hidden="1">ВДЦ!$AE$22:$AJ$23</definedName>
    <definedName name="_xlnm._FilterDatabase" localSheetId="6" hidden="1">'корректир. кс-2 №2 МАЙ '!$A$25:$AJ$583</definedName>
    <definedName name="_xlnm._FilterDatabase" localSheetId="8" hidden="1">'кс-2 №1'!$A$26:$U$588</definedName>
    <definedName name="_xlnm._FilterDatabase" localSheetId="2" hidden="1">'кс-2 №1корр'!$A$28:$R$581</definedName>
    <definedName name="_xlnm._FilterDatabase" localSheetId="4" hidden="1">'кс-2 №2 МАЙ корр ЛВ 06.05.24'!$A$25:$AJ$582</definedName>
    <definedName name="_xlnm._FilterDatabase" localSheetId="7" hidden="1">'кс-6 на 06.05'!$A$27:$AJ$582</definedName>
    <definedName name="Excel_BuiltIn__FilterDatabase_4" localSheetId="0">#REF!</definedName>
    <definedName name="Excel_BuiltIn__FilterDatabase_4" localSheetId="6">#REF!</definedName>
    <definedName name="Excel_BuiltIn__FilterDatabase_4" localSheetId="8">#REF!</definedName>
    <definedName name="Excel_BuiltIn__FilterDatabase_4" localSheetId="2">#REF!</definedName>
    <definedName name="Excel_BuiltIn__FilterDatabase_4" localSheetId="4">#REF!</definedName>
    <definedName name="Excel_BuiltIn__FilterDatabase_4" localSheetId="7">#REF!</definedName>
    <definedName name="Excel_BuiltIn__FilterDatabase_4">#REF!</definedName>
    <definedName name="Excel_BuiltIn_Print_Area" localSheetId="0">#REF!</definedName>
    <definedName name="Excel_BuiltIn_Print_Area" localSheetId="6">#REF!</definedName>
    <definedName name="Excel_BuiltIn_Print_Area" localSheetId="8">#REF!</definedName>
    <definedName name="Excel_BuiltIn_Print_Area" localSheetId="2">#REF!</definedName>
    <definedName name="Excel_BuiltIn_Print_Area" localSheetId="4">#REF!</definedName>
    <definedName name="Excel_BuiltIn_Print_Area" localSheetId="7">#REF!</definedName>
    <definedName name="Excel_BuiltIn_Print_Area">#REF!</definedName>
    <definedName name="Excel_BuiltIn_Print_Area_1" localSheetId="0">#REF!</definedName>
    <definedName name="Excel_BuiltIn_Print_Area_1" localSheetId="6">#REF!</definedName>
    <definedName name="Excel_BuiltIn_Print_Area_1" localSheetId="8">#REF!</definedName>
    <definedName name="Excel_BuiltIn_Print_Area_1" localSheetId="2">#REF!</definedName>
    <definedName name="Excel_BuiltIn_Print_Area_1" localSheetId="4">#REF!</definedName>
    <definedName name="Excel_BuiltIn_Print_Area_1" localSheetId="7">#REF!</definedName>
    <definedName name="Excel_BuiltIn_Print_Area_1">#REF!</definedName>
    <definedName name="Excel_BuiltIn_Print_Area_13" localSheetId="0">#REF!</definedName>
    <definedName name="Excel_BuiltIn_Print_Area_13" localSheetId="6">#REF!</definedName>
    <definedName name="Excel_BuiltIn_Print_Area_13" localSheetId="8">#REF!</definedName>
    <definedName name="Excel_BuiltIn_Print_Area_13" localSheetId="2">#REF!</definedName>
    <definedName name="Excel_BuiltIn_Print_Area_13" localSheetId="4">#REF!</definedName>
    <definedName name="Excel_BuiltIn_Print_Area_13" localSheetId="7">#REF!</definedName>
    <definedName name="Excel_BuiltIn_Print_Area_13">#REF!</definedName>
    <definedName name="Excel_BuiltIn_Print_Area_2" localSheetId="0">#REF!</definedName>
    <definedName name="Excel_BuiltIn_Print_Area_2" localSheetId="6">#REF!</definedName>
    <definedName name="Excel_BuiltIn_Print_Area_2" localSheetId="8">#REF!</definedName>
    <definedName name="Excel_BuiltIn_Print_Area_2" localSheetId="2">#REF!</definedName>
    <definedName name="Excel_BuiltIn_Print_Area_2" localSheetId="4">#REF!</definedName>
    <definedName name="Excel_BuiltIn_Print_Area_2" localSheetId="7">#REF!</definedName>
    <definedName name="Excel_BuiltIn_Print_Area_2">#REF!</definedName>
    <definedName name="Excel_BuiltIn_Print_Area_3" localSheetId="0">#REF!</definedName>
    <definedName name="Excel_BuiltIn_Print_Area_3" localSheetId="6">#REF!</definedName>
    <definedName name="Excel_BuiltIn_Print_Area_3" localSheetId="8">#REF!</definedName>
    <definedName name="Excel_BuiltIn_Print_Area_3" localSheetId="2">#REF!</definedName>
    <definedName name="Excel_BuiltIn_Print_Area_3" localSheetId="4">#REF!</definedName>
    <definedName name="Excel_BuiltIn_Print_Area_3" localSheetId="7">#REF!</definedName>
    <definedName name="Excel_BuiltIn_Print_Area_3">#REF!</definedName>
    <definedName name="Excel_BuiltIn_Print_Area_4" localSheetId="0">#REF!</definedName>
    <definedName name="Excel_BuiltIn_Print_Area_4" localSheetId="6">#REF!</definedName>
    <definedName name="Excel_BuiltIn_Print_Area_4" localSheetId="8">#REF!</definedName>
    <definedName name="Excel_BuiltIn_Print_Area_4" localSheetId="2">#REF!</definedName>
    <definedName name="Excel_BuiltIn_Print_Area_4" localSheetId="4">#REF!</definedName>
    <definedName name="Excel_BuiltIn_Print_Area_4" localSheetId="7">#REF!</definedName>
    <definedName name="Excel_BuiltIn_Print_Area_4">#REF!</definedName>
    <definedName name="Excel_BuiltIn_Print_Area_5" localSheetId="0">#REF!</definedName>
    <definedName name="Excel_BuiltIn_Print_Area_5" localSheetId="6">#REF!</definedName>
    <definedName name="Excel_BuiltIn_Print_Area_5" localSheetId="8">#REF!</definedName>
    <definedName name="Excel_BuiltIn_Print_Area_5" localSheetId="2">#REF!</definedName>
    <definedName name="Excel_BuiltIn_Print_Area_5" localSheetId="4">#REF!</definedName>
    <definedName name="Excel_BuiltIn_Print_Area_5" localSheetId="7">#REF!</definedName>
    <definedName name="Excel_BuiltIn_Print_Area_5">#REF!</definedName>
    <definedName name="Excel_BuiltIn_Print_Area_6" localSheetId="0">#REF!</definedName>
    <definedName name="Excel_BuiltIn_Print_Area_6" localSheetId="6">#REF!</definedName>
    <definedName name="Excel_BuiltIn_Print_Area_6" localSheetId="8">#REF!</definedName>
    <definedName name="Excel_BuiltIn_Print_Area_6" localSheetId="2">#REF!</definedName>
    <definedName name="Excel_BuiltIn_Print_Area_6" localSheetId="4">#REF!</definedName>
    <definedName name="Excel_BuiltIn_Print_Area_6" localSheetId="7">#REF!</definedName>
    <definedName name="Excel_BuiltIn_Print_Area_6">#REF!</definedName>
    <definedName name="Excel_BuiltIn_Print_Area_7" localSheetId="0">#REF!</definedName>
    <definedName name="Excel_BuiltIn_Print_Area_7" localSheetId="6">#REF!</definedName>
    <definedName name="Excel_BuiltIn_Print_Area_7" localSheetId="8">#REF!</definedName>
    <definedName name="Excel_BuiltIn_Print_Area_7" localSheetId="2">#REF!</definedName>
    <definedName name="Excel_BuiltIn_Print_Area_7" localSheetId="4">#REF!</definedName>
    <definedName name="Excel_BuiltIn_Print_Area_7" localSheetId="7">#REF!</definedName>
    <definedName name="Excel_BuiltIn_Print_Area_7">#REF!</definedName>
    <definedName name="Excel_BuiltIn_Print_Area_8" localSheetId="0">#REF!</definedName>
    <definedName name="Excel_BuiltIn_Print_Area_8" localSheetId="6">#REF!</definedName>
    <definedName name="Excel_BuiltIn_Print_Area_8" localSheetId="8">#REF!</definedName>
    <definedName name="Excel_BuiltIn_Print_Area_8" localSheetId="2">#REF!</definedName>
    <definedName name="Excel_BuiltIn_Print_Area_8" localSheetId="4">#REF!</definedName>
    <definedName name="Excel_BuiltIn_Print_Area_8" localSheetId="7">#REF!</definedName>
    <definedName name="Excel_BuiltIn_Print_Area_8">#REF!</definedName>
    <definedName name="Excel_BuiltIn_Print_Titles" localSheetId="0">#REF!</definedName>
    <definedName name="Excel_BuiltIn_Print_Titles" localSheetId="6">#REF!</definedName>
    <definedName name="Excel_BuiltIn_Print_Titles" localSheetId="8">#REF!</definedName>
    <definedName name="Excel_BuiltIn_Print_Titles" localSheetId="2">#REF!</definedName>
    <definedName name="Excel_BuiltIn_Print_Titles" localSheetId="4">#REF!</definedName>
    <definedName name="Excel_BuiltIn_Print_Titles" localSheetId="7">#REF!</definedName>
    <definedName name="Excel_BuiltIn_Print_Titles">#REF!</definedName>
    <definedName name="Fuck" localSheetId="0">#REF!</definedName>
    <definedName name="Fuck" localSheetId="6">#REF!</definedName>
    <definedName name="Fuck" localSheetId="8">#REF!</definedName>
    <definedName name="Fuck" localSheetId="2">#REF!</definedName>
    <definedName name="Fuck" localSheetId="4">#REF!</definedName>
    <definedName name="Fuck" localSheetId="7">#REF!</definedName>
    <definedName name="Fuck">#REF!</definedName>
    <definedName name="k">'[1]Текущие показатели'!$A$2</definedName>
    <definedName name="VES" localSheetId="0">#REF!</definedName>
    <definedName name="VES" localSheetId="6">#REF!</definedName>
    <definedName name="VES" localSheetId="8">#REF!</definedName>
    <definedName name="VES" localSheetId="2">#REF!</definedName>
    <definedName name="VES" localSheetId="4">#REF!</definedName>
    <definedName name="VES" localSheetId="7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6" hidden="1">#REF!</definedName>
    <definedName name="Z_32BE0561_3E43_11D1_AA21_0080C83F6713_.wvu.FilterData" localSheetId="8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7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6" hidden="1">#REF!</definedName>
    <definedName name="Z_32BE0561_3E43_11D1_AA21_0080C83F6713_.wvu.Rows" localSheetId="8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7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6" hidden="1">#REF!</definedName>
    <definedName name="Z_361DAB21_3E43_11D1_9921_000021579852_.wvu.FilterData" localSheetId="8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7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6" hidden="1">#REF!</definedName>
    <definedName name="Z_6DAEFF01_3E3C_11D1_9921_000021579852_.wvu.FilterData" localSheetId="8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7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6" hidden="1">#REF!</definedName>
    <definedName name="Z_6DAEFF01_3E3C_11D1_9921_000021579852_.wvu.Rows" localSheetId="8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7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6" hidden="1">#REF!</definedName>
    <definedName name="Z_7F3F38C1_B38F_11D1_B73A_0080C83F5DB9_.wvu.FilterData" localSheetId="8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7" hidden="1">#REF!</definedName>
    <definedName name="Z_7F3F38C1_B38F_11D1_B73A_0080C83F5DB9_.wvu.FilterData" hidden="1">#REF!</definedName>
    <definedName name="_xlnm.Database" localSheetId="0">#REF!</definedName>
    <definedName name="_xlnm.Database" localSheetId="6">#REF!</definedName>
    <definedName name="_xlnm.Database" localSheetId="8">#REF!</definedName>
    <definedName name="_xlnm.Database" localSheetId="2">#REF!</definedName>
    <definedName name="_xlnm.Database" localSheetId="4">#REF!</definedName>
    <definedName name="_xlnm.Database" localSheetId="7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6">'[2]исх дан'!#REF!</definedName>
    <definedName name="БИРЖА2" localSheetId="8">'[2]исх дан'!#REF!</definedName>
    <definedName name="БИРЖА2" localSheetId="2">'[2]исх дан'!#REF!</definedName>
    <definedName name="БИРЖА2" localSheetId="4">'[2]исх дан'!#REF!</definedName>
    <definedName name="БИРЖА2" localSheetId="7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6">#REF!</definedName>
    <definedName name="д" localSheetId="8">#REF!</definedName>
    <definedName name="д" localSheetId="2">#REF!</definedName>
    <definedName name="д" localSheetId="4">#REF!</definedName>
    <definedName name="д" localSheetId="7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6">[5]Кабель!#REF!</definedName>
    <definedName name="Дост_Кавказ" localSheetId="8">[5]Кабель!#REF!</definedName>
    <definedName name="Дост_Кавказ" localSheetId="2">[5]Кабель!#REF!</definedName>
    <definedName name="Дост_Кавказ" localSheetId="4">[5]Кабель!#REF!</definedName>
    <definedName name="Дост_Кавказ" localSheetId="7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6">#REF!</definedName>
    <definedName name="Доставка_Алюр" localSheetId="8">#REF!</definedName>
    <definedName name="Доставка_Алюр" localSheetId="2">#REF!</definedName>
    <definedName name="Доставка_Алюр" localSheetId="4">#REF!</definedName>
    <definedName name="Доставка_Алюр" localSheetId="7">#REF!</definedName>
    <definedName name="Доставка_Алюр">#REF!</definedName>
    <definedName name="доставка_андромеда" localSheetId="0">#REF!</definedName>
    <definedName name="доставка_андромеда" localSheetId="6">#REF!</definedName>
    <definedName name="доставка_андромеда" localSheetId="8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7">#REF!</definedName>
    <definedName name="доставка_андромеда">#REF!</definedName>
    <definedName name="доставка_ВИМкабель" localSheetId="0">#REF!</definedName>
    <definedName name="доставка_ВИМкабель" localSheetId="6">#REF!</definedName>
    <definedName name="доставка_ВИМкабель" localSheetId="8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7">#REF!</definedName>
    <definedName name="доставка_ВИМкабель">#REF!</definedName>
    <definedName name="Доставка_Дилявер" localSheetId="0">#REF!</definedName>
    <definedName name="Доставка_Дилявер" localSheetId="6">#REF!</definedName>
    <definedName name="Доставка_Дилявер" localSheetId="8">#REF!</definedName>
    <definedName name="Доставка_Дилявер" localSheetId="2">#REF!</definedName>
    <definedName name="Доставка_Дилявер" localSheetId="4">#REF!</definedName>
    <definedName name="Доставка_Дилявер" localSheetId="7">#REF!</definedName>
    <definedName name="Доставка_Дилявер">#REF!</definedName>
    <definedName name="доставка_кавказ" localSheetId="0">#REF!</definedName>
    <definedName name="доставка_кавказ" localSheetId="6">#REF!</definedName>
    <definedName name="доставка_кавказ" localSheetId="8">#REF!</definedName>
    <definedName name="доставка_кавказ" localSheetId="2">#REF!</definedName>
    <definedName name="доставка_кавказ" localSheetId="4">#REF!</definedName>
    <definedName name="доставка_кавказ" localSheetId="7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6">#REF!</definedName>
    <definedName name="к1" localSheetId="8">#REF!</definedName>
    <definedName name="к1" localSheetId="2">#REF!</definedName>
    <definedName name="к1" localSheetId="4">#REF!</definedName>
    <definedName name="к1" localSheetId="7">#REF!</definedName>
    <definedName name="к1">#REF!</definedName>
    <definedName name="к2" localSheetId="0">#REF!</definedName>
    <definedName name="к2" localSheetId="6">#REF!</definedName>
    <definedName name="к2" localSheetId="8">#REF!</definedName>
    <definedName name="к2" localSheetId="2">#REF!</definedName>
    <definedName name="к2" localSheetId="4">#REF!</definedName>
    <definedName name="к2" localSheetId="7">#REF!</definedName>
    <definedName name="к2">#REF!</definedName>
    <definedName name="к3" localSheetId="0">#REF!</definedName>
    <definedName name="к3" localSheetId="6">#REF!</definedName>
    <definedName name="к3" localSheetId="8">#REF!</definedName>
    <definedName name="к3" localSheetId="2">#REF!</definedName>
    <definedName name="к3" localSheetId="4">#REF!</definedName>
    <definedName name="к3" localSheetId="7">#REF!</definedName>
    <definedName name="к3">#REF!</definedName>
    <definedName name="Код_1" localSheetId="0">[4]Смета!#REF!</definedName>
    <definedName name="Код_1" localSheetId="6">[4]Смета!#REF!</definedName>
    <definedName name="Код_1" localSheetId="8">[4]Смета!#REF!</definedName>
    <definedName name="Код_1" localSheetId="2">[4]Смета!#REF!</definedName>
    <definedName name="Код_1" localSheetId="4">[4]Смета!#REF!</definedName>
    <definedName name="Код_1" localSheetId="7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6">'[2]исх дан'!#REF!</definedName>
    <definedName name="КОЛЬЧ_АВББШВ" localSheetId="8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7">'[2]исх дан'!#REF!</definedName>
    <definedName name="КОЛЬЧ_АВББШВ">'[2]исх дан'!#REF!</definedName>
    <definedName name="Конец" localSheetId="0">#REF!</definedName>
    <definedName name="Конец" localSheetId="6">#REF!</definedName>
    <definedName name="Конец" localSheetId="8">#REF!</definedName>
    <definedName name="Конец" localSheetId="2">#REF!</definedName>
    <definedName name="Конец" localSheetId="4">#REF!</definedName>
    <definedName name="Конец" localSheetId="7">#REF!</definedName>
    <definedName name="Конец">#REF!</definedName>
    <definedName name="конкр150" localSheetId="0">'[2]исх дан'!#REF!</definedName>
    <definedName name="конкр150" localSheetId="6">'[2]исх дан'!#REF!</definedName>
    <definedName name="конкр150" localSheetId="8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7">'[2]исх дан'!#REF!</definedName>
    <definedName name="конкр150">'[2]исх дан'!#REF!</definedName>
    <definedName name="конкр230" localSheetId="0">'[2]исх дан'!#REF!</definedName>
    <definedName name="конкр230" localSheetId="6">'[2]исх дан'!#REF!</definedName>
    <definedName name="конкр230" localSheetId="8">'[2]исх дан'!#REF!</definedName>
    <definedName name="конкр230" localSheetId="2">'[2]исх дан'!#REF!</definedName>
    <definedName name="конкр230" localSheetId="4">'[2]исх дан'!#REF!</definedName>
    <definedName name="конкр230" localSheetId="7">'[2]исх дан'!#REF!</definedName>
    <definedName name="конкр230">'[2]исх дан'!#REF!</definedName>
    <definedName name="конкр240" localSheetId="0">'[2]исх дан'!#REF!</definedName>
    <definedName name="конкр240" localSheetId="6">'[2]исх дан'!#REF!</definedName>
    <definedName name="конкр240" localSheetId="8">'[2]исх дан'!#REF!</definedName>
    <definedName name="конкр240" localSheetId="2">'[2]исх дан'!#REF!</definedName>
    <definedName name="конкр240" localSheetId="4">'[2]исх дан'!#REF!</definedName>
    <definedName name="конкр240" localSheetId="7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6">'[2]исх дан'!#REF!</definedName>
    <definedName name="КОНТРОЛЬНИК" localSheetId="8">'[2]исх дан'!#REF!</definedName>
    <definedName name="КОНТРОЛЬНИК" localSheetId="2">'[2]исх дан'!#REF!</definedName>
    <definedName name="КОНТРОЛЬНИК" localSheetId="4">'[2]исх дан'!#REF!</definedName>
    <definedName name="КОНТРОЛЬНИК" localSheetId="7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6">[4]Материалы!#REF!</definedName>
    <definedName name="Копилка_объем" localSheetId="8">[4]Материалы!#REF!</definedName>
    <definedName name="Копилка_объем" localSheetId="2">[4]Материалы!#REF!</definedName>
    <definedName name="Копилка_объем" localSheetId="4">[4]Материалы!#REF!</definedName>
    <definedName name="Копилка_объем" localSheetId="7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6">[4]Материалы!#REF!</definedName>
    <definedName name="Копилка_сумма" localSheetId="8">[4]Материалы!#REF!</definedName>
    <definedName name="Копилка_сумма" localSheetId="2">[4]Материалы!#REF!</definedName>
    <definedName name="Копилка_сумма" localSheetId="4">[4]Материалы!#REF!</definedName>
    <definedName name="Копилка_сумма" localSheetId="7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6">'[2]исх дан'!#REF!</definedName>
    <definedName name="КОРОБ_ДОБ_РОЗН" localSheetId="8">'[2]исх дан'!#REF!</definedName>
    <definedName name="КОРОБ_ДОБ_РОЗН" localSheetId="2">'[2]исх дан'!#REF!</definedName>
    <definedName name="КОРОБ_ДОБ_РОЗН" localSheetId="4">'[2]исх дан'!#REF!</definedName>
    <definedName name="КОРОБ_ДОБ_РОЗН" localSheetId="7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6">'[2]исх дан'!#REF!</definedName>
    <definedName name="КОРОБ_РФ" localSheetId="8">'[2]исх дан'!#REF!</definedName>
    <definedName name="КОРОБ_РФ" localSheetId="2">'[2]исх дан'!#REF!</definedName>
    <definedName name="КОРОБ_РФ" localSheetId="4">'[2]исх дан'!#REF!</definedName>
    <definedName name="КОРОБ_РФ" localSheetId="7">'[2]исх дан'!#REF!</definedName>
    <definedName name="КОРОБ_РФ">'[2]исх дан'!#REF!</definedName>
    <definedName name="_xlnm.Criteria" localSheetId="0">#REF!</definedName>
    <definedName name="_xlnm.Criteria" localSheetId="6">#REF!</definedName>
    <definedName name="_xlnm.Criteria" localSheetId="8">#REF!</definedName>
    <definedName name="_xlnm.Criteria" localSheetId="2">#REF!</definedName>
    <definedName name="_xlnm.Criteria" localSheetId="4">#REF!</definedName>
    <definedName name="_xlnm.Criteria" localSheetId="7">#REF!</definedName>
    <definedName name="_xlnm.Criteria">#REF!</definedName>
    <definedName name="КУРС" localSheetId="0">'[2]исх дан'!#REF!</definedName>
    <definedName name="КУРС" localSheetId="6">'[2]исх дан'!#REF!</definedName>
    <definedName name="КУРС" localSheetId="8">'[2]исх дан'!#REF!</definedName>
    <definedName name="КУРС" localSheetId="2">'[2]исх дан'!#REF!</definedName>
    <definedName name="КУРС" localSheetId="4">'[2]исх дан'!#REF!</definedName>
    <definedName name="КУРС" localSheetId="7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 localSheetId="8">'[2]исх дан'!#REF!</definedName>
    <definedName name="КУРС_2Й_ЛИСТ" localSheetId="2">'[2]исх дан'!#REF!</definedName>
    <definedName name="КУРС_2Й_ЛИСТ" localSheetId="4">'[2]исх дан'!#REF!</definedName>
    <definedName name="КУРС_2Й_ЛИСТ" localSheetId="7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6">'[2]исх дан'!#REF!</definedName>
    <definedName name="КУРС_ЗАПАЗД" localSheetId="8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7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6">'[2]исх дан'!#REF!</definedName>
    <definedName name="КУРС_КОЛЬЧ" localSheetId="8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7">'[2]исх дан'!#REF!</definedName>
    <definedName name="КУРС_КОЛЬЧ">'[2]исх дан'!#REF!</definedName>
    <definedName name="КУРС_ЛУК" localSheetId="0">'[2]исх дан'!#REF!</definedName>
    <definedName name="КУРС_ЛУК" localSheetId="6">'[2]исх дан'!#REF!</definedName>
    <definedName name="КУРС_ЛУК" localSheetId="8">'[2]исх дан'!#REF!</definedName>
    <definedName name="КУРС_ЛУК" localSheetId="2">'[2]исх дан'!#REF!</definedName>
    <definedName name="КУРС_ЛУК" localSheetId="4">'[2]исх дан'!#REF!</definedName>
    <definedName name="КУРС_ЛУК" localSheetId="7">'[2]исх дан'!#REF!</definedName>
    <definedName name="КУРС_ЛУК">'[2]исх дан'!#REF!</definedName>
    <definedName name="КУРС_ЛУКИ" localSheetId="0">'[2]исх дан'!#REF!</definedName>
    <definedName name="КУРС_ЛУКИ" localSheetId="6">'[2]исх дан'!#REF!</definedName>
    <definedName name="КУРС_ЛУКИ" localSheetId="8">'[2]исх дан'!#REF!</definedName>
    <definedName name="КУРС_ЛУКИ" localSheetId="2">'[2]исх дан'!#REF!</definedName>
    <definedName name="КУРС_ЛУКИ" localSheetId="4">'[2]исх дан'!#REF!</definedName>
    <definedName name="КУРС_ЛУКИ" localSheetId="7">'[2]исх дан'!#REF!</definedName>
    <definedName name="КУРС_ЛУКИ">'[2]исх дан'!#REF!</definedName>
    <definedName name="КУРС_РК" localSheetId="0">'[2]исх дан'!#REF!</definedName>
    <definedName name="КУРС_РК" localSheetId="6">'[2]исх дан'!#REF!</definedName>
    <definedName name="КУРС_РК" localSheetId="8">'[2]исх дан'!#REF!</definedName>
    <definedName name="КУРС_РК" localSheetId="2">'[2]исх дан'!#REF!</definedName>
    <definedName name="КУРС_РК" localSheetId="4">'[2]исх дан'!#REF!</definedName>
    <definedName name="КУРС_РК" localSheetId="7">'[2]исх дан'!#REF!</definedName>
    <definedName name="КУРС_РК">'[2]исх дан'!#REF!</definedName>
    <definedName name="левон_опт" localSheetId="0">#REF!</definedName>
    <definedName name="левон_опт" localSheetId="6">#REF!</definedName>
    <definedName name="левон_опт" localSheetId="8">#REF!</definedName>
    <definedName name="левон_опт" localSheetId="2">#REF!</definedName>
    <definedName name="левон_опт" localSheetId="4">#REF!</definedName>
    <definedName name="левон_опт" localSheetId="7">#REF!</definedName>
    <definedName name="левон_опт">#REF!</definedName>
    <definedName name="левон_розн" localSheetId="0">#REF!</definedName>
    <definedName name="левон_розн" localSheetId="6">#REF!</definedName>
    <definedName name="левон_розн" localSheetId="8">#REF!</definedName>
    <definedName name="левон_розн" localSheetId="2">#REF!</definedName>
    <definedName name="левон_розн" localSheetId="4">#REF!</definedName>
    <definedName name="левон_розн" localSheetId="7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8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7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8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7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6">#REF!,#REF!</definedName>
    <definedName name="лист10" localSheetId="8">#REF!,#REF!</definedName>
    <definedName name="лист10" localSheetId="2">#REF!,#REF!</definedName>
    <definedName name="лист10" localSheetId="4">#REF!,#REF!</definedName>
    <definedName name="лист10" localSheetId="7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8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7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8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7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6">#REF!,#REF!,#REF!,#REF!,#REF!,#REF!</definedName>
    <definedName name="лист3" localSheetId="8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7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6">#REF!,#REF!,#REF!,#REF!</definedName>
    <definedName name="лист3_txt" localSheetId="8">#REF!,#REF!,#REF!,#REF!</definedName>
    <definedName name="лист3_txt" localSheetId="2">#REF!,#REF!,#REF!,#REF!</definedName>
    <definedName name="лист3_txt" localSheetId="4">#REF!,#REF!,#REF!,#REF!</definedName>
    <definedName name="лист3_txt" localSheetId="7">#REF!,#REF!,#REF!,#REF!</definedName>
    <definedName name="лист3_txt">#REF!,#REF!,#REF!,#REF!</definedName>
    <definedName name="лист4" localSheetId="0">#REF!,#REF!,#REF!,#REF!,#REF!,#REF!</definedName>
    <definedName name="лист4" localSheetId="6">#REF!,#REF!,#REF!,#REF!,#REF!,#REF!</definedName>
    <definedName name="лист4" localSheetId="8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7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6">#REF!,#REF!,#REF!,#REF!</definedName>
    <definedName name="лист4_txt" localSheetId="8">#REF!,#REF!,#REF!,#REF!</definedName>
    <definedName name="лист4_txt" localSheetId="2">#REF!,#REF!,#REF!,#REF!</definedName>
    <definedName name="лист4_txt" localSheetId="4">#REF!,#REF!,#REF!,#REF!</definedName>
    <definedName name="лист4_txt" localSheetId="7">#REF!,#REF!,#REF!,#REF!</definedName>
    <definedName name="лист4_txt">#REF!,#REF!,#REF!,#REF!</definedName>
    <definedName name="лист8" localSheetId="0">#REF!,#REF!</definedName>
    <definedName name="лист8" localSheetId="6">#REF!,#REF!</definedName>
    <definedName name="лист8" localSheetId="8">#REF!,#REF!</definedName>
    <definedName name="лист8" localSheetId="2">#REF!,#REF!</definedName>
    <definedName name="лист8" localSheetId="4">#REF!,#REF!</definedName>
    <definedName name="лист8" localSheetId="7">#REF!,#REF!</definedName>
    <definedName name="лист8">#REF!,#REF!</definedName>
    <definedName name="ЛУКИ" localSheetId="0">#REF!</definedName>
    <definedName name="ЛУКИ" localSheetId="6">#REF!</definedName>
    <definedName name="ЛУКИ" localSheetId="8">#REF!</definedName>
    <definedName name="ЛУКИ" localSheetId="2">#REF!</definedName>
    <definedName name="ЛУКИ" localSheetId="4">#REF!</definedName>
    <definedName name="ЛУКИ" localSheetId="7">#REF!</definedName>
    <definedName name="ЛУКИ">#REF!</definedName>
    <definedName name="ЛУКИ_МЕДЬ" localSheetId="0">'[2]исх дан'!#REF!</definedName>
    <definedName name="ЛУКИ_МЕДЬ" localSheetId="6">'[2]исх дан'!#REF!</definedName>
    <definedName name="ЛУКИ_МЕДЬ" localSheetId="8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7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6">[5]Кабель!#REF!</definedName>
    <definedName name="Мин.нац." localSheetId="8">[5]Кабель!#REF!</definedName>
    <definedName name="Мин.нац." localSheetId="2">[5]Кабель!#REF!</definedName>
    <definedName name="Мин.нац." localSheetId="4">[5]Кабель!#REF!</definedName>
    <definedName name="Мин.нац." localSheetId="7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6">'[2]исх дан'!#REF!</definedName>
    <definedName name="ммм" localSheetId="8">'[2]исх дан'!#REF!</definedName>
    <definedName name="ммм" localSheetId="2">'[2]исх дан'!#REF!</definedName>
    <definedName name="ммм" localSheetId="4">'[2]исх дан'!#REF!</definedName>
    <definedName name="ммм" localSheetId="7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6">'[2]исх дан'!#REF!</definedName>
    <definedName name="НАЦ_ГОФР" localSheetId="8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7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6">'[2]исх дан'!#REF!</definedName>
    <definedName name="НАЦ_ГОФР_СПЕЦ" localSheetId="8">'[2]исх дан'!#REF!</definedName>
    <definedName name="НАЦ_ГОФР_СПЕЦ" localSheetId="2">'[2]исх дан'!#REF!</definedName>
    <definedName name="НАЦ_ГОФР_СПЕЦ" localSheetId="4">'[2]исх дан'!#REF!</definedName>
    <definedName name="НАЦ_ГОФР_СПЕЦ" localSheetId="7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6">'[2]исх дан'!#REF!</definedName>
    <definedName name="НАЦ_КОЛЬЧ" localSheetId="8">'[2]исх дан'!#REF!</definedName>
    <definedName name="НАЦ_КОЛЬЧ" localSheetId="2">'[2]исх дан'!#REF!</definedName>
    <definedName name="НАЦ_КОЛЬЧ" localSheetId="4">'[2]исх дан'!#REF!</definedName>
    <definedName name="НАЦ_КОЛЬЧ" localSheetId="7">'[2]исх дан'!#REF!</definedName>
    <definedName name="НАЦ_КОЛЬЧ">'[2]исх дан'!#REF!</definedName>
    <definedName name="НАЦ_КОРОБ" localSheetId="0">'[2]исх дан'!#REF!</definedName>
    <definedName name="НАЦ_КОРОБ" localSheetId="6">'[2]исх дан'!#REF!</definedName>
    <definedName name="НАЦ_КОРОБ" localSheetId="8">'[2]исх дан'!#REF!</definedName>
    <definedName name="НАЦ_КОРОБ" localSheetId="2">'[2]исх дан'!#REF!</definedName>
    <definedName name="НАЦ_КОРОБ" localSheetId="4">'[2]исх дан'!#REF!</definedName>
    <definedName name="НАЦ_КОРОБ" localSheetId="7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6">'[2]исх дан'!#REF!</definedName>
    <definedName name="нац_метрук" localSheetId="8">'[2]исх дан'!#REF!</definedName>
    <definedName name="нац_метрук" localSheetId="2">'[2]исх дан'!#REF!</definedName>
    <definedName name="нац_метрук" localSheetId="4">'[2]исх дан'!#REF!</definedName>
    <definedName name="нац_метрук" localSheetId="7">'[2]исх дан'!#REF!</definedName>
    <definedName name="нац_метрук">'[2]исх дан'!#REF!</definedName>
    <definedName name="нац_након" localSheetId="0">#REF!</definedName>
    <definedName name="нац_након" localSheetId="6">#REF!</definedName>
    <definedName name="нац_након" localSheetId="8">#REF!</definedName>
    <definedName name="нац_након" localSheetId="2">#REF!</definedName>
    <definedName name="нац_након" localSheetId="4">#REF!</definedName>
    <definedName name="нац_након" localSheetId="7">#REF!</definedName>
    <definedName name="нац_након">#REF!</definedName>
    <definedName name="НАЦ_НЕГОРЮЧ" localSheetId="0">#REF!</definedName>
    <definedName name="НАЦ_НЕГОРЮЧ" localSheetId="6">#REF!</definedName>
    <definedName name="НАЦ_НЕГОРЮЧ" localSheetId="8">#REF!</definedName>
    <definedName name="НАЦ_НЕГОРЮЧ" localSheetId="2">#REF!</definedName>
    <definedName name="НАЦ_НЕГОРЮЧ" localSheetId="4">#REF!</definedName>
    <definedName name="НАЦ_НЕГОРЮЧ" localSheetId="7">#REF!</definedName>
    <definedName name="НАЦ_НЕГОРЮЧ">#REF!</definedName>
    <definedName name="НАЦ_ОПТ" localSheetId="0">'[2]исх дан'!#REF!</definedName>
    <definedName name="НАЦ_ОПТ" localSheetId="6">'[2]исх дан'!#REF!</definedName>
    <definedName name="НАЦ_ОПТ" localSheetId="8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7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6">'[2]исх дан'!#REF!</definedName>
    <definedName name="НАЦ_ОПТ_КОЛЬЧ" localSheetId="8">'[2]исх дан'!#REF!</definedName>
    <definedName name="НАЦ_ОПТ_КОЛЬЧ" localSheetId="2">'[2]исх дан'!#REF!</definedName>
    <definedName name="НАЦ_ОПТ_КОЛЬЧ" localSheetId="4">'[2]исх дан'!#REF!</definedName>
    <definedName name="НАЦ_ОПТ_КОЛЬЧ" localSheetId="7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6">'[2]исх дан'!#REF!</definedName>
    <definedName name="НАЦ_ОПТ_КОЛЬЧ_тпп" localSheetId="8">'[2]исх дан'!#REF!</definedName>
    <definedName name="НАЦ_ОПТ_КОЛЬЧ_тпп" localSheetId="2">'[2]исх дан'!#REF!</definedName>
    <definedName name="НАЦ_ОПТ_КОЛЬЧ_тпп" localSheetId="4">'[2]исх дан'!#REF!</definedName>
    <definedName name="НАЦ_ОПТ_КОЛЬЧ_тпп" localSheetId="7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6">'[2]исх дан'!#REF!</definedName>
    <definedName name="НАЦ_РЫБ" localSheetId="8">'[2]исх дан'!#REF!</definedName>
    <definedName name="НАЦ_РЫБ" localSheetId="2">'[2]исх дан'!#REF!</definedName>
    <definedName name="НАЦ_РЫБ" localSheetId="4">'[2]исх дан'!#REF!</definedName>
    <definedName name="НАЦ_РЫБ" localSheetId="7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6">'[2]исх дан'!#REF!</definedName>
    <definedName name="НАЦ_РЫБ_КРУПН" localSheetId="8">'[2]исх дан'!#REF!</definedName>
    <definedName name="НАЦ_РЫБ_КРУПН" localSheetId="2">'[2]исх дан'!#REF!</definedName>
    <definedName name="НАЦ_РЫБ_КРУПН" localSheetId="4">'[2]исх дан'!#REF!</definedName>
    <definedName name="НАЦ_РЫБ_КРУПН" localSheetId="7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6">'[2]исх дан'!#REF!</definedName>
    <definedName name="НАЦ_РЫБ_МЕЛК" localSheetId="8">'[2]исх дан'!#REF!</definedName>
    <definedName name="НАЦ_РЫБ_МЕЛК" localSheetId="2">'[2]исх дан'!#REF!</definedName>
    <definedName name="НАЦ_РЫБ_МЕЛК" localSheetId="4">'[2]исх дан'!#REF!</definedName>
    <definedName name="НАЦ_РЫБ_МЕЛК" localSheetId="7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6">'[2]исх дан'!#REF!</definedName>
    <definedName name="НАЦ_СМОЛ_АВВГ" localSheetId="8">'[2]исх дан'!#REF!</definedName>
    <definedName name="НАЦ_СМОЛ_АВВГ" localSheetId="2">'[2]исх дан'!#REF!</definedName>
    <definedName name="НАЦ_СМОЛ_АВВГ" localSheetId="4">'[2]исх дан'!#REF!</definedName>
    <definedName name="НАЦ_СМОЛ_АВВГ" localSheetId="7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6">'[2]исх дан'!#REF!</definedName>
    <definedName name="НАЦ_СМОЛ_АПВ" localSheetId="8">'[2]исх дан'!#REF!</definedName>
    <definedName name="НАЦ_СМОЛ_АПВ" localSheetId="2">'[2]исх дан'!#REF!</definedName>
    <definedName name="НАЦ_СМОЛ_АПВ" localSheetId="4">'[2]исх дан'!#REF!</definedName>
    <definedName name="НАЦ_СМОЛ_АПВ" localSheetId="7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6">'[2]исх дан'!#REF!</definedName>
    <definedName name="НАЦ_СМОЛ_М" localSheetId="8">'[2]исх дан'!#REF!</definedName>
    <definedName name="НАЦ_СМОЛ_М" localSheetId="2">'[2]исх дан'!#REF!</definedName>
    <definedName name="НАЦ_СМОЛ_М" localSheetId="4">'[2]исх дан'!#REF!</definedName>
    <definedName name="НАЦ_СМОЛ_М" localSheetId="7">'[2]исх дан'!#REF!</definedName>
    <definedName name="НАЦ_СМОЛ_М">'[2]исх дан'!#REF!</definedName>
    <definedName name="НАЦ_ТУРЦ_ОПТ" localSheetId="0">#REF!</definedName>
    <definedName name="НАЦ_ТУРЦ_ОПТ" localSheetId="6">#REF!</definedName>
    <definedName name="НАЦ_ТУРЦ_ОПТ" localSheetId="8">#REF!</definedName>
    <definedName name="НАЦ_ТУРЦ_ОПТ" localSheetId="2">#REF!</definedName>
    <definedName name="НАЦ_ТУРЦ_ОПТ" localSheetId="4">#REF!</definedName>
    <definedName name="НАЦ_ТУРЦ_ОПТ" localSheetId="7">#REF!</definedName>
    <definedName name="НАЦ_ТУРЦ_ОПТ">#REF!</definedName>
    <definedName name="НАЦ_ТУРЦ_РОЗН" localSheetId="0">#REF!</definedName>
    <definedName name="НАЦ_ТУРЦ_РОЗН" localSheetId="6">#REF!</definedName>
    <definedName name="НАЦ_ТУРЦ_РОЗН" localSheetId="8">#REF!</definedName>
    <definedName name="НАЦ_ТУРЦ_РОЗН" localSheetId="2">#REF!</definedName>
    <definedName name="НАЦ_ТУРЦ_РОЗН" localSheetId="4">#REF!</definedName>
    <definedName name="НАЦ_ТУРЦ_РОЗН" localSheetId="7">#REF!</definedName>
    <definedName name="НАЦ_ТУРЦ_РОЗН">#REF!</definedName>
    <definedName name="НАЦЕНКА" localSheetId="0">'[2]исх дан'!#REF!</definedName>
    <definedName name="НАЦЕНКА" localSheetId="6">'[2]исх дан'!#REF!</definedName>
    <definedName name="НАЦЕНКА" localSheetId="8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7">'[2]исх дан'!#REF!</definedName>
    <definedName name="НАЦЕНКА">'[2]исх дан'!#REF!</definedName>
    <definedName name="НАЦЕНКА_150" localSheetId="0">'[2]исх дан'!#REF!</definedName>
    <definedName name="НАЦЕНКА_150" localSheetId="6">'[2]исх дан'!#REF!</definedName>
    <definedName name="НАЦЕНКА_150" localSheetId="8">'[2]исх дан'!#REF!</definedName>
    <definedName name="НАЦЕНКА_150" localSheetId="2">'[2]исх дан'!#REF!</definedName>
    <definedName name="НАЦЕНКА_150" localSheetId="4">'[2]исх дан'!#REF!</definedName>
    <definedName name="НАЦЕНКА_150" localSheetId="7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6">'[2]исх дан'!#REF!</definedName>
    <definedName name="НАЦЕНКА_СЧЕТЧ" localSheetId="8">'[2]исх дан'!#REF!</definedName>
    <definedName name="НАЦЕНКА_СЧЕТЧ" localSheetId="2">'[2]исх дан'!#REF!</definedName>
    <definedName name="НАЦЕНКА_СЧЕТЧ" localSheetId="4">'[2]исх дан'!#REF!</definedName>
    <definedName name="НАЦЕНКА_СЧЕТЧ" localSheetId="7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6">'[2]исх дан'!#REF!</definedName>
    <definedName name="НАЦЕНКА_СЧЕТЧИКИ" localSheetId="8">'[2]исх дан'!#REF!</definedName>
    <definedName name="НАЦЕНКА_СЧЕТЧИКИ" localSheetId="2">'[2]исх дан'!#REF!</definedName>
    <definedName name="НАЦЕНКА_СЧЕТЧИКИ" localSheetId="4">'[2]исх дан'!#REF!</definedName>
    <definedName name="НАЦЕНКА_СЧЕТЧИКИ" localSheetId="7">'[2]исх дан'!#REF!</definedName>
    <definedName name="НАЦЕНКА_СЧЕТЧИКИ">'[2]исх дан'!#REF!</definedName>
    <definedName name="НДС" localSheetId="0">'[2]исх дан'!#REF!</definedName>
    <definedName name="НДС" localSheetId="6">'[2]исх дан'!#REF!</definedName>
    <definedName name="НДС" localSheetId="8">'[2]исх дан'!#REF!</definedName>
    <definedName name="НДС" localSheetId="2">'[2]исх дан'!#REF!</definedName>
    <definedName name="НДС" localSheetId="4">'[2]исх дан'!#REF!</definedName>
    <definedName name="НДС" localSheetId="7">'[2]исх дан'!#REF!</definedName>
    <definedName name="НДС">'[2]исх дан'!#REF!</definedName>
    <definedName name="Номер_сметы">[9]Справочник!$A:$A</definedName>
    <definedName name="_xlnm.Print_Area" localSheetId="0">ВДЦ!$A$1:$AJ$585</definedName>
    <definedName name="_xlnm.Print_Area" localSheetId="6">'корректир. кс-2 №2 МАЙ '!$A$1:$AF$1146</definedName>
    <definedName name="_xlnm.Print_Area" localSheetId="5">'корректир. КС3 №2 МАЙ'!$A$1:$H$99</definedName>
    <definedName name="_xlnm.Print_Area" localSheetId="8">'кс-2 №1'!$A$1:$U$596</definedName>
    <definedName name="_xlnm.Print_Area" localSheetId="2">'кс-2 №1корр'!$A$1:$X$589</definedName>
    <definedName name="_xlnm.Print_Area" localSheetId="4">'кс-2 №2 МАЙ корр ЛВ 06.05.24'!$A$1:$AF$589</definedName>
    <definedName name="_xlnm.Print_Area" localSheetId="1">'КС3 №1'!$A$1:$H$99</definedName>
    <definedName name="_xlnm.Print_Area" localSheetId="3">'КС3 №2 МАЙ'!$A$1:$H$99</definedName>
    <definedName name="_xlnm.Print_Area" localSheetId="7">'кс-6 на 06.05'!$A$1:$AJ$589</definedName>
    <definedName name="ООС" localSheetId="0">#REF!,#REF!</definedName>
    <definedName name="ООС" localSheetId="6">#REF!,#REF!</definedName>
    <definedName name="ООС" localSheetId="8">#REF!,#REF!</definedName>
    <definedName name="ООС" localSheetId="2">#REF!,#REF!</definedName>
    <definedName name="ООС" localSheetId="4">#REF!,#REF!</definedName>
    <definedName name="ООС" localSheetId="7">#REF!,#REF!</definedName>
    <definedName name="ООС">#REF!,#REF!</definedName>
    <definedName name="от_БИРЖЕВОГО" localSheetId="0">'[2]исх дан'!#REF!</definedName>
    <definedName name="от_БИРЖЕВОГО" localSheetId="6">'[2]исх дан'!#REF!</definedName>
    <definedName name="от_БИРЖЕВОГО" localSheetId="8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7">'[2]исх дан'!#REF!</definedName>
    <definedName name="от_БИРЖЕВОГО">'[2]исх дан'!#REF!</definedName>
    <definedName name="ПВ" localSheetId="0">'[2]исх дан'!#REF!</definedName>
    <definedName name="ПВ" localSheetId="6">'[2]исх дан'!#REF!</definedName>
    <definedName name="ПВ" localSheetId="8">'[2]исх дан'!#REF!</definedName>
    <definedName name="ПВ" localSheetId="2">'[2]исх дан'!#REF!</definedName>
    <definedName name="ПВ" localSheetId="4">'[2]исх дан'!#REF!</definedName>
    <definedName name="ПВ" localSheetId="7">'[2]исх дан'!#REF!</definedName>
    <definedName name="ПВ">'[2]исх дан'!#REF!</definedName>
    <definedName name="ПВС_ОПТ" localSheetId="0">'[2]исх дан'!#REF!</definedName>
    <definedName name="ПВС_ОПТ" localSheetId="6">'[2]исх дан'!#REF!</definedName>
    <definedName name="ПВС_ОПТ" localSheetId="8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7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6">#REF!,#REF!,#REF!,#REF!</definedName>
    <definedName name="пр" localSheetId="8">#REF!,#REF!,#REF!,#REF!</definedName>
    <definedName name="пр" localSheetId="2">#REF!,#REF!,#REF!,#REF!</definedName>
    <definedName name="пр" localSheetId="4">#REF!,#REF!,#REF!,#REF!</definedName>
    <definedName name="пр" localSheetId="7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6">'[2]исх дан'!#REF!</definedName>
    <definedName name="ПУНП" localSheetId="8">'[2]исх дан'!#REF!</definedName>
    <definedName name="ПУНП" localSheetId="2">'[2]исх дан'!#REF!</definedName>
    <definedName name="ПУНП" localSheetId="4">'[2]исх дан'!#REF!</definedName>
    <definedName name="ПУНП" localSheetId="7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6">#REF!</definedName>
    <definedName name="Расход_меди_кг_км_с_отходами" localSheetId="8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7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8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7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8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7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6">#REF!</definedName>
    <definedName name="СКИДКА_в_КОЛЬЧУГ" localSheetId="8">#REF!</definedName>
    <definedName name="СКИДКА_в_КОЛЬЧУГ" localSheetId="2">#REF!</definedName>
    <definedName name="СКИДКА_в_КОЛЬЧУГ" localSheetId="4">#REF!</definedName>
    <definedName name="СКИДКА_в_КОЛЬЧУГ" localSheetId="7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6">[4]Смета!#REF!</definedName>
    <definedName name="Смета" localSheetId="8">[4]Смета!#REF!</definedName>
    <definedName name="Смета" localSheetId="2">[4]Смета!#REF!</definedName>
    <definedName name="Смета" localSheetId="4">[4]Смета!#REF!</definedName>
    <definedName name="Смета" localSheetId="7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6">'[2]исх дан'!#REF!</definedName>
    <definedName name="тек_курс" localSheetId="8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7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6">#REF!,#REF!</definedName>
    <definedName name="текст10" localSheetId="8">#REF!,#REF!</definedName>
    <definedName name="текст10" localSheetId="2">#REF!,#REF!</definedName>
    <definedName name="текст10" localSheetId="4">#REF!,#REF!</definedName>
    <definedName name="текст10" localSheetId="7">#REF!,#REF!</definedName>
    <definedName name="текст10">#REF!,#REF!</definedName>
    <definedName name="текст11" localSheetId="0">#REF!,#REF!</definedName>
    <definedName name="текст11" localSheetId="6">#REF!,#REF!</definedName>
    <definedName name="текст11" localSheetId="8">#REF!,#REF!</definedName>
    <definedName name="текст11" localSheetId="2">#REF!,#REF!</definedName>
    <definedName name="текст11" localSheetId="4">#REF!,#REF!</definedName>
    <definedName name="текст11" localSheetId="7">#REF!,#REF!</definedName>
    <definedName name="текст11">#REF!,#REF!</definedName>
    <definedName name="текст12" localSheetId="0">#REF!,#REF!</definedName>
    <definedName name="текст12" localSheetId="6">#REF!,#REF!</definedName>
    <definedName name="текст12" localSheetId="8">#REF!,#REF!</definedName>
    <definedName name="текст12" localSheetId="2">#REF!,#REF!</definedName>
    <definedName name="текст12" localSheetId="4">#REF!,#REF!</definedName>
    <definedName name="текст12" localSheetId="7">#REF!,#REF!</definedName>
    <definedName name="текст12">#REF!,#REF!</definedName>
    <definedName name="текст2" localSheetId="0">[5]Кабель!$A$137:$A$419,#REF!</definedName>
    <definedName name="текст2" localSheetId="6">[5]Кабель!$A$137:$A$419,#REF!</definedName>
    <definedName name="текст2" localSheetId="8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7">[5]Кабель!$A$137:$A$419,#REF!</definedName>
    <definedName name="текст2">[5]Кабель!$A$137:$A$419,#REF!</definedName>
    <definedName name="текст3" localSheetId="0">#REF!,#REF!</definedName>
    <definedName name="текст3" localSheetId="6">#REF!,#REF!</definedName>
    <definedName name="текст3" localSheetId="8">#REF!,#REF!</definedName>
    <definedName name="текст3" localSheetId="2">#REF!,#REF!</definedName>
    <definedName name="текст3" localSheetId="4">#REF!,#REF!</definedName>
    <definedName name="текст3" localSheetId="7">#REF!,#REF!</definedName>
    <definedName name="текст3">#REF!,#REF!</definedName>
    <definedName name="текст4" localSheetId="0">[7]Электрика!#REF!,[7]Электрика!#REF!</definedName>
    <definedName name="текст4" localSheetId="6">[7]Электрика!#REF!,[7]Электрика!#REF!</definedName>
    <definedName name="текст4" localSheetId="8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7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6">[7]Электрика!$A$32:$B$129,[7]Электрика!#REF!</definedName>
    <definedName name="текст6" localSheetId="8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7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6">#REF!,#REF!</definedName>
    <definedName name="текст7" localSheetId="8">#REF!,#REF!</definedName>
    <definedName name="текст7" localSheetId="2">#REF!,#REF!</definedName>
    <definedName name="текст7" localSheetId="4">#REF!,#REF!</definedName>
    <definedName name="текст7" localSheetId="7">#REF!,#REF!</definedName>
    <definedName name="текст7">#REF!,#REF!</definedName>
    <definedName name="текст8" localSheetId="0">#REF!,#REF!</definedName>
    <definedName name="текст8" localSheetId="6">#REF!,#REF!</definedName>
    <definedName name="текст8" localSheetId="8">#REF!,#REF!</definedName>
    <definedName name="текст8" localSheetId="2">#REF!,#REF!</definedName>
    <definedName name="текст8" localSheetId="4">#REF!,#REF!</definedName>
    <definedName name="текст8" localSheetId="7">#REF!,#REF!</definedName>
    <definedName name="текст8">#REF!,#REF!</definedName>
    <definedName name="текст9" localSheetId="0">#REF!,#REF!</definedName>
    <definedName name="текст9" localSheetId="6">#REF!,#REF!</definedName>
    <definedName name="текст9" localSheetId="8">#REF!,#REF!</definedName>
    <definedName name="текст9" localSheetId="2">#REF!,#REF!</definedName>
    <definedName name="текст9" localSheetId="4">#REF!,#REF!</definedName>
    <definedName name="текст9" localSheetId="7">#REF!,#REF!</definedName>
    <definedName name="текст9">#REF!,#REF!</definedName>
    <definedName name="Титул00" localSheetId="0">#REF!</definedName>
    <definedName name="Титул00" localSheetId="6">#REF!</definedName>
    <definedName name="Титул00" localSheetId="8">#REF!</definedName>
    <definedName name="Титул00" localSheetId="2">#REF!</definedName>
    <definedName name="Титул00" localSheetId="4">#REF!</definedName>
    <definedName name="Титул00" localSheetId="7">#REF!</definedName>
    <definedName name="Титул00">#REF!</definedName>
    <definedName name="Титул01" localSheetId="0">#REF!,#REF!</definedName>
    <definedName name="Титул01" localSheetId="6">#REF!,#REF!</definedName>
    <definedName name="Титул01" localSheetId="8">#REF!,#REF!</definedName>
    <definedName name="Титул01" localSheetId="2">#REF!,#REF!</definedName>
    <definedName name="Титул01" localSheetId="4">#REF!,#REF!</definedName>
    <definedName name="Титул01" localSheetId="7">#REF!,#REF!</definedName>
    <definedName name="Титул01">#REF!,#REF!</definedName>
    <definedName name="Титул02" localSheetId="0">#REF!,#REF!</definedName>
    <definedName name="Титул02" localSheetId="6">#REF!,#REF!</definedName>
    <definedName name="Титул02" localSheetId="8">#REF!,#REF!</definedName>
    <definedName name="Титул02" localSheetId="2">#REF!,#REF!</definedName>
    <definedName name="Титул02" localSheetId="4">#REF!,#REF!</definedName>
    <definedName name="Титул02" localSheetId="7">#REF!,#REF!</definedName>
    <definedName name="Титул02">#REF!,#REF!</definedName>
    <definedName name="Титул03" localSheetId="0">#REF!,#REF!</definedName>
    <definedName name="Титул03" localSheetId="6">#REF!,#REF!</definedName>
    <definedName name="Титул03" localSheetId="8">#REF!,#REF!</definedName>
    <definedName name="Титул03" localSheetId="2">#REF!,#REF!</definedName>
    <definedName name="Титул03" localSheetId="4">#REF!,#REF!</definedName>
    <definedName name="Титул03" localSheetId="7">#REF!,#REF!</definedName>
    <definedName name="Титул03">#REF!,#REF!</definedName>
    <definedName name="Титул04" localSheetId="0">#REF!,#REF!</definedName>
    <definedName name="Титул04" localSheetId="6">#REF!,#REF!</definedName>
    <definedName name="Титул04" localSheetId="8">#REF!,#REF!</definedName>
    <definedName name="Титул04" localSheetId="2">#REF!,#REF!</definedName>
    <definedName name="Титул04" localSheetId="4">#REF!,#REF!</definedName>
    <definedName name="Титул04" localSheetId="7">#REF!,#REF!</definedName>
    <definedName name="Титул04">#REF!,#REF!</definedName>
    <definedName name="Титул05" localSheetId="0">#REF!,#REF!</definedName>
    <definedName name="Титул05" localSheetId="6">#REF!,#REF!</definedName>
    <definedName name="Титул05" localSheetId="8">#REF!,#REF!</definedName>
    <definedName name="Титул05" localSheetId="2">#REF!,#REF!</definedName>
    <definedName name="Титул05" localSheetId="4">#REF!,#REF!</definedName>
    <definedName name="Титул05" localSheetId="7">#REF!,#REF!</definedName>
    <definedName name="Титул05">#REF!,#REF!</definedName>
    <definedName name="Титул06" localSheetId="0">#REF!</definedName>
    <definedName name="Титул06" localSheetId="6">#REF!</definedName>
    <definedName name="Титул06" localSheetId="8">#REF!</definedName>
    <definedName name="Титул06" localSheetId="2">#REF!</definedName>
    <definedName name="Титул06" localSheetId="4">#REF!</definedName>
    <definedName name="Титул06" localSheetId="7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8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7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8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7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7" l="1"/>
  <c r="H36" i="47"/>
  <c r="K35" i="47"/>
  <c r="L35" i="47"/>
  <c r="H41" i="47"/>
  <c r="G41" i="47"/>
  <c r="F41" i="47" s="1"/>
  <c r="H38" i="47"/>
  <c r="G38" i="47" s="1"/>
  <c r="F38" i="47" s="1"/>
  <c r="H37" i="47"/>
  <c r="G37" i="47" s="1"/>
  <c r="F37" i="47" s="1"/>
  <c r="G35" i="47"/>
  <c r="F36" i="47"/>
  <c r="F35" i="47" s="1"/>
  <c r="H35" i="47"/>
  <c r="H42" i="47" s="1"/>
  <c r="L34" i="47"/>
  <c r="K34" i="47"/>
  <c r="L33" i="47"/>
  <c r="K33" i="47"/>
  <c r="K83" i="47" s="1"/>
  <c r="AD1138" i="46"/>
  <c r="AC1138" i="46"/>
  <c r="AA1138" i="46"/>
  <c r="Z1139" i="46"/>
  <c r="AB1139" i="46"/>
  <c r="AB1135" i="46"/>
  <c r="AB1136" i="46" s="1"/>
  <c r="Z1135" i="46"/>
  <c r="Z1136" i="46" s="1"/>
  <c r="AG1134" i="46"/>
  <c r="AJ1134" i="46" s="1"/>
  <c r="AA1134" i="46"/>
  <c r="AD1134" i="46" s="1"/>
  <c r="U1134" i="46"/>
  <c r="X1134" i="46" s="1"/>
  <c r="R1134" i="46"/>
  <c r="L1134" i="46"/>
  <c r="O1134" i="46" s="1"/>
  <c r="F1134" i="46"/>
  <c r="I1134" i="46" s="1"/>
  <c r="AG1133" i="46"/>
  <c r="AA1133" i="46"/>
  <c r="AD1133" i="46" s="1"/>
  <c r="U1133" i="46"/>
  <c r="X1133" i="46" s="1"/>
  <c r="R1133" i="46"/>
  <c r="L1133" i="46"/>
  <c r="O1133" i="46" s="1"/>
  <c r="F1133" i="46"/>
  <c r="I1133" i="46" s="1"/>
  <c r="AG1132" i="46"/>
  <c r="AJ1132" i="46" s="1"/>
  <c r="AA1132" i="46"/>
  <c r="AD1132" i="46" s="1"/>
  <c r="U1132" i="46"/>
  <c r="X1132" i="46" s="1"/>
  <c r="R1132" i="46"/>
  <c r="L1132" i="46"/>
  <c r="O1132" i="46" s="1"/>
  <c r="F1132" i="46"/>
  <c r="I1132" i="46" s="1"/>
  <c r="AG1131" i="46"/>
  <c r="AJ1131" i="46" s="1"/>
  <c r="AA1131" i="46"/>
  <c r="AD1131" i="46" s="1"/>
  <c r="U1131" i="46"/>
  <c r="X1131" i="46" s="1"/>
  <c r="R1131" i="46"/>
  <c r="L1131" i="46"/>
  <c r="O1131" i="46" s="1"/>
  <c r="F1131" i="46"/>
  <c r="I1131" i="46" s="1"/>
  <c r="AI1130" i="46"/>
  <c r="AJ1130" i="46" s="1"/>
  <c r="AG1130" i="46"/>
  <c r="AC1130" i="46"/>
  <c r="AA1130" i="46"/>
  <c r="W1130" i="46"/>
  <c r="U1130" i="46"/>
  <c r="R1130" i="46"/>
  <c r="N1130" i="46"/>
  <c r="L1130" i="46"/>
  <c r="H1130" i="46"/>
  <c r="F1130" i="46"/>
  <c r="AI1129" i="46"/>
  <c r="AG1129" i="46"/>
  <c r="AC1129" i="46"/>
  <c r="AA1129" i="46"/>
  <c r="W1129" i="46"/>
  <c r="U1129" i="46"/>
  <c r="R1129" i="46"/>
  <c r="N1129" i="46"/>
  <c r="L1129" i="46"/>
  <c r="H1129" i="46"/>
  <c r="F1129" i="46"/>
  <c r="AI1128" i="46"/>
  <c r="AG1128" i="46"/>
  <c r="AC1128" i="46"/>
  <c r="AA1128" i="46"/>
  <c r="W1128" i="46"/>
  <c r="U1128" i="46"/>
  <c r="R1128" i="46"/>
  <c r="N1128" i="46"/>
  <c r="L1128" i="46"/>
  <c r="H1128" i="46"/>
  <c r="F1128" i="46"/>
  <c r="AG1127" i="46"/>
  <c r="AJ1127" i="46" s="1"/>
  <c r="AA1127" i="46"/>
  <c r="AD1127" i="46" s="1"/>
  <c r="U1127" i="46"/>
  <c r="X1127" i="46" s="1"/>
  <c r="R1127" i="46"/>
  <c r="L1127" i="46"/>
  <c r="O1127" i="46" s="1"/>
  <c r="F1127" i="46"/>
  <c r="I1127" i="46" s="1"/>
  <c r="AI1126" i="46"/>
  <c r="AG1126" i="46"/>
  <c r="AC1126" i="46"/>
  <c r="AA1126" i="46"/>
  <c r="W1126" i="46"/>
  <c r="U1126" i="46"/>
  <c r="R1126" i="46"/>
  <c r="N1126" i="46"/>
  <c r="L1126" i="46"/>
  <c r="H1126" i="46"/>
  <c r="I1126" i="46" s="1"/>
  <c r="F1126" i="46"/>
  <c r="AI1125" i="46"/>
  <c r="AG1125" i="46"/>
  <c r="AC1125" i="46"/>
  <c r="AA1125" i="46"/>
  <c r="W1125" i="46"/>
  <c r="U1125" i="46"/>
  <c r="R1125" i="46"/>
  <c r="N1125" i="46"/>
  <c r="L1125" i="46"/>
  <c r="H1125" i="46"/>
  <c r="H1120" i="46" s="1"/>
  <c r="F1125" i="46"/>
  <c r="AI1124" i="46"/>
  <c r="AG1124" i="46"/>
  <c r="AC1124" i="46"/>
  <c r="AA1124" i="46"/>
  <c r="W1124" i="46"/>
  <c r="U1124" i="46"/>
  <c r="R1124" i="46"/>
  <c r="N1124" i="46"/>
  <c r="L1124" i="46"/>
  <c r="H1124" i="46"/>
  <c r="F1124" i="46"/>
  <c r="AI1123" i="46"/>
  <c r="AG1123" i="46"/>
  <c r="AC1123" i="46"/>
  <c r="AA1123" i="46"/>
  <c r="W1123" i="46"/>
  <c r="U1123" i="46"/>
  <c r="R1123" i="46"/>
  <c r="N1123" i="46"/>
  <c r="L1123" i="46"/>
  <c r="F1123" i="46"/>
  <c r="I1123" i="46" s="1"/>
  <c r="AI1122" i="46"/>
  <c r="AG1122" i="46"/>
  <c r="AC1122" i="46"/>
  <c r="AD1122" i="46" s="1"/>
  <c r="AA1122" i="46"/>
  <c r="W1122" i="46"/>
  <c r="U1122" i="46"/>
  <c r="R1122" i="46"/>
  <c r="N1122" i="46"/>
  <c r="L1122" i="46"/>
  <c r="H1122" i="46"/>
  <c r="F1122" i="46"/>
  <c r="AI1121" i="46"/>
  <c r="AG1121" i="46"/>
  <c r="AC1121" i="46"/>
  <c r="AA1121" i="46"/>
  <c r="W1121" i="46"/>
  <c r="X1121" i="46" s="1"/>
  <c r="U1121" i="46"/>
  <c r="R1121" i="46"/>
  <c r="N1121" i="46"/>
  <c r="L1121" i="46"/>
  <c r="H1121" i="46"/>
  <c r="I1121" i="46" s="1"/>
  <c r="F1121" i="46"/>
  <c r="R1120" i="46"/>
  <c r="R1119" i="46"/>
  <c r="AE1118" i="46"/>
  <c r="AI1118" i="46" s="1"/>
  <c r="AC1118" i="46"/>
  <c r="AA1118" i="46"/>
  <c r="W1118" i="46"/>
  <c r="U1118" i="46"/>
  <c r="X1118" i="46" s="1"/>
  <c r="R1118" i="46"/>
  <c r="Q1118" i="46"/>
  <c r="P1118" i="46"/>
  <c r="N1118" i="46"/>
  <c r="L1118" i="46"/>
  <c r="H1118" i="46"/>
  <c r="F1118" i="46"/>
  <c r="I1118" i="46" s="1"/>
  <c r="AE1117" i="46"/>
  <c r="AG1117" i="46" s="1"/>
  <c r="AJ1117" i="46" s="1"/>
  <c r="AA1117" i="46"/>
  <c r="AD1117" i="46" s="1"/>
  <c r="U1117" i="46"/>
  <c r="X1117" i="46" s="1"/>
  <c r="R1117" i="46"/>
  <c r="Q1117" i="46"/>
  <c r="P1117" i="46"/>
  <c r="L1117" i="46"/>
  <c r="O1117" i="46" s="1"/>
  <c r="F1117" i="46"/>
  <c r="I1117" i="46" s="1"/>
  <c r="AE1116" i="46"/>
  <c r="AG1116" i="46" s="1"/>
  <c r="AJ1116" i="46" s="1"/>
  <c r="AA1116" i="46"/>
  <c r="AD1116" i="46" s="1"/>
  <c r="X1116" i="46"/>
  <c r="U1116" i="46"/>
  <c r="R1116" i="46"/>
  <c r="Q1116" i="46"/>
  <c r="P1116" i="46"/>
  <c r="L1116" i="46"/>
  <c r="O1116" i="46" s="1"/>
  <c r="F1116" i="46"/>
  <c r="I1116" i="46" s="1"/>
  <c r="AE1115" i="46"/>
  <c r="AG1115" i="46" s="1"/>
  <c r="AC1115" i="46"/>
  <c r="AA1115" i="46"/>
  <c r="W1115" i="46"/>
  <c r="U1115" i="46"/>
  <c r="R1115" i="46"/>
  <c r="Q1115" i="46"/>
  <c r="P1115" i="46"/>
  <c r="N1115" i="46"/>
  <c r="L1115" i="46"/>
  <c r="H1115" i="46"/>
  <c r="F1115" i="46"/>
  <c r="AE1114" i="46"/>
  <c r="R1114" i="46"/>
  <c r="Q1114" i="46"/>
  <c r="P1114" i="46"/>
  <c r="AE1113" i="46"/>
  <c r="AG1113" i="46" s="1"/>
  <c r="AC1113" i="46"/>
  <c r="AA1113" i="46"/>
  <c r="W1113" i="46"/>
  <c r="U1113" i="46"/>
  <c r="R1113" i="46"/>
  <c r="Q1113" i="46"/>
  <c r="P1113" i="46"/>
  <c r="N1113" i="46"/>
  <c r="L1113" i="46"/>
  <c r="H1113" i="46"/>
  <c r="F1113" i="46"/>
  <c r="I1113" i="46" s="1"/>
  <c r="AE1112" i="46"/>
  <c r="AI1112" i="46" s="1"/>
  <c r="AC1112" i="46"/>
  <c r="AA1112" i="46"/>
  <c r="AD1112" i="46" s="1"/>
  <c r="W1112" i="46"/>
  <c r="U1112" i="46"/>
  <c r="R1112" i="46"/>
  <c r="Q1112" i="46"/>
  <c r="P1112" i="46"/>
  <c r="N1112" i="46"/>
  <c r="L1112" i="46"/>
  <c r="H1112" i="46"/>
  <c r="F1112" i="46"/>
  <c r="AE1111" i="46"/>
  <c r="AC1111" i="46"/>
  <c r="AA1111" i="46"/>
  <c r="AD1111" i="46" s="1"/>
  <c r="W1111" i="46"/>
  <c r="U1111" i="46"/>
  <c r="R1111" i="46"/>
  <c r="Q1111" i="46"/>
  <c r="P1111" i="46"/>
  <c r="N1111" i="46"/>
  <c r="L1111" i="46"/>
  <c r="H1111" i="46"/>
  <c r="F1111" i="46"/>
  <c r="I1111" i="46" s="1"/>
  <c r="AE1110" i="46"/>
  <c r="R1110" i="46"/>
  <c r="Q1110" i="46"/>
  <c r="P1110" i="46"/>
  <c r="AA1109" i="46"/>
  <c r="AD1109" i="46" s="1"/>
  <c r="U1109" i="46"/>
  <c r="X1109" i="46" s="1"/>
  <c r="Q1109" i="46"/>
  <c r="P1109" i="46"/>
  <c r="L1109" i="46"/>
  <c r="O1109" i="46" s="1"/>
  <c r="D1109" i="46"/>
  <c r="AE1108" i="46"/>
  <c r="AG1108" i="46" s="1"/>
  <c r="AD1108" i="46"/>
  <c r="AA1108" i="46"/>
  <c r="U1108" i="46"/>
  <c r="X1108" i="46" s="1"/>
  <c r="R1108" i="46"/>
  <c r="Q1108" i="46"/>
  <c r="P1108" i="46"/>
  <c r="L1108" i="46"/>
  <c r="O1108" i="46" s="1"/>
  <c r="F1108" i="46"/>
  <c r="I1108" i="46" s="1"/>
  <c r="AE1107" i="46"/>
  <c r="AG1107" i="46" s="1"/>
  <c r="AJ1107" i="46" s="1"/>
  <c r="AA1107" i="46"/>
  <c r="U1107" i="46"/>
  <c r="R1107" i="46"/>
  <c r="Q1107" i="46"/>
  <c r="P1107" i="46"/>
  <c r="L1107" i="46"/>
  <c r="O1107" i="46" s="1"/>
  <c r="F1107" i="46"/>
  <c r="I1107" i="46" s="1"/>
  <c r="AE1106" i="46"/>
  <c r="R1106" i="46"/>
  <c r="Q1106" i="46"/>
  <c r="P1106" i="46"/>
  <c r="AE1105" i="46"/>
  <c r="R1105" i="46"/>
  <c r="Q1105" i="46"/>
  <c r="P1105" i="46"/>
  <c r="AE1104" i="46"/>
  <c r="AC1104" i="46"/>
  <c r="AA1104" i="46"/>
  <c r="W1104" i="46"/>
  <c r="U1104" i="46"/>
  <c r="R1104" i="46"/>
  <c r="Q1104" i="46"/>
  <c r="P1104" i="46"/>
  <c r="N1104" i="46"/>
  <c r="L1104" i="46"/>
  <c r="H1104" i="46"/>
  <c r="F1104" i="46"/>
  <c r="I1104" i="46" s="1"/>
  <c r="AE1103" i="46"/>
  <c r="AG1103" i="46" s="1"/>
  <c r="AJ1103" i="46" s="1"/>
  <c r="AA1103" i="46"/>
  <c r="AD1103" i="46" s="1"/>
  <c r="U1103" i="46"/>
  <c r="X1103" i="46" s="1"/>
  <c r="R1103" i="46"/>
  <c r="Q1103" i="46"/>
  <c r="P1103" i="46"/>
  <c r="L1103" i="46"/>
  <c r="O1103" i="46" s="1"/>
  <c r="F1103" i="46"/>
  <c r="I1103" i="46" s="1"/>
  <c r="AE1102" i="46"/>
  <c r="AG1102" i="46" s="1"/>
  <c r="AJ1102" i="46" s="1"/>
  <c r="AA1102" i="46"/>
  <c r="AD1102" i="46" s="1"/>
  <c r="U1102" i="46"/>
  <c r="X1102" i="46" s="1"/>
  <c r="R1102" i="46"/>
  <c r="Q1102" i="46"/>
  <c r="P1102" i="46"/>
  <c r="L1102" i="46"/>
  <c r="O1102" i="46" s="1"/>
  <c r="F1102" i="46"/>
  <c r="I1102" i="46" s="1"/>
  <c r="AE1101" i="46"/>
  <c r="AC1101" i="46"/>
  <c r="AA1101" i="46"/>
  <c r="AD1101" i="46" s="1"/>
  <c r="W1101" i="46"/>
  <c r="U1101" i="46"/>
  <c r="R1101" i="46"/>
  <c r="Q1101" i="46"/>
  <c r="P1101" i="46"/>
  <c r="N1101" i="46"/>
  <c r="L1101" i="46"/>
  <c r="H1101" i="46"/>
  <c r="F1101" i="46"/>
  <c r="AE1100" i="46"/>
  <c r="R1100" i="46"/>
  <c r="Q1100" i="46"/>
  <c r="P1100" i="46"/>
  <c r="AE1099" i="46"/>
  <c r="AC1099" i="46"/>
  <c r="AA1099" i="46"/>
  <c r="W1099" i="46"/>
  <c r="U1099" i="46"/>
  <c r="R1099" i="46"/>
  <c r="Q1099" i="46"/>
  <c r="P1099" i="46"/>
  <c r="N1099" i="46"/>
  <c r="L1099" i="46"/>
  <c r="O1099" i="46" s="1"/>
  <c r="H1099" i="46"/>
  <c r="F1099" i="46"/>
  <c r="I1099" i="46" s="1"/>
  <c r="AE1098" i="46"/>
  <c r="AG1098" i="46" s="1"/>
  <c r="AC1098" i="46"/>
  <c r="AA1098" i="46"/>
  <c r="W1098" i="46"/>
  <c r="U1098" i="46"/>
  <c r="R1098" i="46"/>
  <c r="Q1098" i="46"/>
  <c r="P1098" i="46"/>
  <c r="N1098" i="46"/>
  <c r="L1098" i="46"/>
  <c r="H1098" i="46"/>
  <c r="F1098" i="46"/>
  <c r="AE1097" i="46"/>
  <c r="AI1097" i="46" s="1"/>
  <c r="AC1097" i="46"/>
  <c r="AA1097" i="46"/>
  <c r="W1097" i="46"/>
  <c r="X1097" i="46" s="1"/>
  <c r="U1097" i="46"/>
  <c r="R1097" i="46"/>
  <c r="Q1097" i="46"/>
  <c r="P1097" i="46"/>
  <c r="N1097" i="46"/>
  <c r="L1097" i="46"/>
  <c r="O1097" i="46" s="1"/>
  <c r="H1097" i="46"/>
  <c r="F1097" i="46"/>
  <c r="AE1096" i="46"/>
  <c r="R1096" i="46"/>
  <c r="Q1096" i="46"/>
  <c r="P1096" i="46"/>
  <c r="AA1095" i="46"/>
  <c r="AD1095" i="46" s="1"/>
  <c r="U1095" i="46"/>
  <c r="X1095" i="46" s="1"/>
  <c r="Q1095" i="46"/>
  <c r="P1095" i="46"/>
  <c r="L1095" i="46"/>
  <c r="O1095" i="46" s="1"/>
  <c r="D1095" i="46"/>
  <c r="R1095" i="46" s="1"/>
  <c r="AG1094" i="46"/>
  <c r="AJ1094" i="46" s="1"/>
  <c r="AE1094" i="46"/>
  <c r="AA1094" i="46"/>
  <c r="AD1094" i="46" s="1"/>
  <c r="U1094" i="46"/>
  <c r="R1094" i="46"/>
  <c r="Q1094" i="46"/>
  <c r="P1094" i="46"/>
  <c r="L1094" i="46"/>
  <c r="O1094" i="46" s="1"/>
  <c r="F1094" i="46"/>
  <c r="I1094" i="46" s="1"/>
  <c r="AE1093" i="46"/>
  <c r="AG1093" i="46" s="1"/>
  <c r="AA1093" i="46"/>
  <c r="AD1093" i="46" s="1"/>
  <c r="U1093" i="46"/>
  <c r="X1093" i="46" s="1"/>
  <c r="R1093" i="46"/>
  <c r="Q1093" i="46"/>
  <c r="P1093" i="46"/>
  <c r="L1093" i="46"/>
  <c r="O1093" i="46" s="1"/>
  <c r="F1093" i="46"/>
  <c r="I1093" i="46" s="1"/>
  <c r="AE1092" i="46"/>
  <c r="R1092" i="46"/>
  <c r="Q1092" i="46"/>
  <c r="P1092" i="46"/>
  <c r="AE1091" i="46"/>
  <c r="R1091" i="46"/>
  <c r="Q1091" i="46"/>
  <c r="P1091" i="46"/>
  <c r="AE1090" i="46"/>
  <c r="AC1090" i="46"/>
  <c r="AA1090" i="46"/>
  <c r="W1090" i="46"/>
  <c r="U1090" i="46"/>
  <c r="R1090" i="46"/>
  <c r="Q1090" i="46"/>
  <c r="P1090" i="46"/>
  <c r="N1090" i="46"/>
  <c r="L1090" i="46"/>
  <c r="H1090" i="46"/>
  <c r="F1090" i="46"/>
  <c r="AE1089" i="46"/>
  <c r="AI1089" i="46" s="1"/>
  <c r="AC1089" i="46"/>
  <c r="AA1089" i="46"/>
  <c r="W1089" i="46"/>
  <c r="U1089" i="46"/>
  <c r="R1089" i="46"/>
  <c r="Q1089" i="46"/>
  <c r="P1089" i="46"/>
  <c r="N1089" i="46"/>
  <c r="L1089" i="46"/>
  <c r="H1089" i="46"/>
  <c r="F1089" i="46"/>
  <c r="AE1088" i="46"/>
  <c r="AI1088" i="46" s="1"/>
  <c r="AC1088" i="46"/>
  <c r="AA1088" i="46"/>
  <c r="AD1088" i="46" s="1"/>
  <c r="W1088" i="46"/>
  <c r="U1088" i="46"/>
  <c r="R1088" i="46"/>
  <c r="Q1088" i="46"/>
  <c r="P1088" i="46"/>
  <c r="N1088" i="46"/>
  <c r="L1088" i="46"/>
  <c r="O1088" i="46" s="1"/>
  <c r="H1088" i="46"/>
  <c r="F1088" i="46"/>
  <c r="I1088" i="46" s="1"/>
  <c r="AE1087" i="46"/>
  <c r="AI1087" i="46" s="1"/>
  <c r="AC1087" i="46"/>
  <c r="AA1087" i="46"/>
  <c r="W1087" i="46"/>
  <c r="U1087" i="46"/>
  <c r="R1087" i="46"/>
  <c r="Q1087" i="46"/>
  <c r="P1087" i="46"/>
  <c r="N1087" i="46"/>
  <c r="L1087" i="46"/>
  <c r="H1087" i="46"/>
  <c r="F1087" i="46"/>
  <c r="AE1086" i="46"/>
  <c r="R1086" i="46"/>
  <c r="Q1086" i="46"/>
  <c r="P1086" i="46"/>
  <c r="AE1085" i="46"/>
  <c r="AG1085" i="46" s="1"/>
  <c r="AC1085" i="46"/>
  <c r="AA1085" i="46"/>
  <c r="W1085" i="46"/>
  <c r="U1085" i="46"/>
  <c r="R1085" i="46"/>
  <c r="Q1085" i="46"/>
  <c r="P1085" i="46"/>
  <c r="N1085" i="46"/>
  <c r="L1085" i="46"/>
  <c r="H1085" i="46"/>
  <c r="F1085" i="46"/>
  <c r="I1085" i="46" s="1"/>
  <c r="AE1084" i="46"/>
  <c r="AG1084" i="46" s="1"/>
  <c r="AC1084" i="46"/>
  <c r="AA1084" i="46"/>
  <c r="W1084" i="46"/>
  <c r="U1084" i="46"/>
  <c r="R1084" i="46"/>
  <c r="Q1084" i="46"/>
  <c r="P1084" i="46"/>
  <c r="N1084" i="46"/>
  <c r="L1084" i="46"/>
  <c r="H1084" i="46"/>
  <c r="F1084" i="46"/>
  <c r="I1084" i="46" s="1"/>
  <c r="AE1083" i="46"/>
  <c r="AC1083" i="46"/>
  <c r="AD1083" i="46" s="1"/>
  <c r="AA1083" i="46"/>
  <c r="W1083" i="46"/>
  <c r="U1083" i="46"/>
  <c r="R1083" i="46"/>
  <c r="Q1083" i="46"/>
  <c r="P1083" i="46"/>
  <c r="N1083" i="46"/>
  <c r="L1083" i="46"/>
  <c r="H1083" i="46"/>
  <c r="F1083" i="46"/>
  <c r="I1083" i="46" s="1"/>
  <c r="AE1082" i="46"/>
  <c r="R1082" i="46"/>
  <c r="Q1082" i="46"/>
  <c r="P1082" i="46"/>
  <c r="AA1081" i="46"/>
  <c r="AD1081" i="46" s="1"/>
  <c r="U1081" i="46"/>
  <c r="X1081" i="46" s="1"/>
  <c r="Q1081" i="46"/>
  <c r="P1081" i="46"/>
  <c r="L1081" i="46"/>
  <c r="O1081" i="46" s="1"/>
  <c r="D1081" i="46"/>
  <c r="AE1081" i="46" s="1"/>
  <c r="AG1081" i="46" s="1"/>
  <c r="AJ1081" i="46" s="1"/>
  <c r="AE1080" i="46"/>
  <c r="AG1080" i="46" s="1"/>
  <c r="AJ1080" i="46" s="1"/>
  <c r="AA1080" i="46"/>
  <c r="AD1080" i="46" s="1"/>
  <c r="U1080" i="46"/>
  <c r="R1080" i="46"/>
  <c r="Q1080" i="46"/>
  <c r="P1080" i="46"/>
  <c r="L1080" i="46"/>
  <c r="O1080" i="46" s="1"/>
  <c r="F1080" i="46"/>
  <c r="I1080" i="46" s="1"/>
  <c r="AA1079" i="46"/>
  <c r="AD1079" i="46" s="1"/>
  <c r="U1079" i="46"/>
  <c r="X1079" i="46" s="1"/>
  <c r="Q1079" i="46"/>
  <c r="P1079" i="46"/>
  <c r="L1079" i="46"/>
  <c r="D1079" i="46"/>
  <c r="AE1079" i="46" s="1"/>
  <c r="AG1079" i="46" s="1"/>
  <c r="AE1078" i="46"/>
  <c r="R1078" i="46"/>
  <c r="Q1078" i="46"/>
  <c r="P1078" i="46"/>
  <c r="AE1077" i="46"/>
  <c r="R1077" i="46"/>
  <c r="Q1077" i="46"/>
  <c r="P1077" i="46"/>
  <c r="AE1076" i="46"/>
  <c r="AC1076" i="46"/>
  <c r="AA1076" i="46"/>
  <c r="W1076" i="46"/>
  <c r="U1076" i="46"/>
  <c r="X1076" i="46" s="1"/>
  <c r="R1076" i="46"/>
  <c r="Q1076" i="46"/>
  <c r="P1076" i="46"/>
  <c r="N1076" i="46"/>
  <c r="L1076" i="46"/>
  <c r="O1076" i="46" s="1"/>
  <c r="H1076" i="46"/>
  <c r="F1076" i="46"/>
  <c r="AE1075" i="46"/>
  <c r="AG1075" i="46" s="1"/>
  <c r="AJ1075" i="46" s="1"/>
  <c r="AA1075" i="46"/>
  <c r="AD1075" i="46" s="1"/>
  <c r="U1075" i="46"/>
  <c r="X1075" i="46" s="1"/>
  <c r="R1075" i="46"/>
  <c r="Q1075" i="46"/>
  <c r="P1075" i="46"/>
  <c r="L1075" i="46"/>
  <c r="O1075" i="46" s="1"/>
  <c r="F1075" i="46"/>
  <c r="I1075" i="46" s="1"/>
  <c r="AE1074" i="46"/>
  <c r="AG1074" i="46" s="1"/>
  <c r="AJ1074" i="46" s="1"/>
  <c r="AA1074" i="46"/>
  <c r="AD1074" i="46" s="1"/>
  <c r="U1074" i="46"/>
  <c r="X1074" i="46" s="1"/>
  <c r="R1074" i="46"/>
  <c r="Q1074" i="46"/>
  <c r="P1074" i="46"/>
  <c r="L1074" i="46"/>
  <c r="O1074" i="46" s="1"/>
  <c r="F1074" i="46"/>
  <c r="I1074" i="46" s="1"/>
  <c r="AE1073" i="46"/>
  <c r="AC1073" i="46"/>
  <c r="AA1073" i="46"/>
  <c r="W1073" i="46"/>
  <c r="U1073" i="46"/>
  <c r="X1073" i="46" s="1"/>
  <c r="R1073" i="46"/>
  <c r="Q1073" i="46"/>
  <c r="P1073" i="46"/>
  <c r="N1073" i="46"/>
  <c r="L1073" i="46"/>
  <c r="H1073" i="46"/>
  <c r="F1073" i="46"/>
  <c r="AE1072" i="46"/>
  <c r="R1072" i="46"/>
  <c r="Q1072" i="46"/>
  <c r="P1072" i="46"/>
  <c r="AE1071" i="46"/>
  <c r="AI1071" i="46" s="1"/>
  <c r="AC1071" i="46"/>
  <c r="AA1071" i="46"/>
  <c r="AD1071" i="46" s="1"/>
  <c r="W1071" i="46"/>
  <c r="U1071" i="46"/>
  <c r="R1071" i="46"/>
  <c r="Q1071" i="46"/>
  <c r="P1071" i="46"/>
  <c r="N1071" i="46"/>
  <c r="L1071" i="46"/>
  <c r="H1071" i="46"/>
  <c r="F1071" i="46"/>
  <c r="AE1070" i="46"/>
  <c r="AC1070" i="46"/>
  <c r="AA1070" i="46"/>
  <c r="W1070" i="46"/>
  <c r="U1070" i="46"/>
  <c r="R1070" i="46"/>
  <c r="Q1070" i="46"/>
  <c r="P1070" i="46"/>
  <c r="N1070" i="46"/>
  <c r="L1070" i="46"/>
  <c r="O1070" i="46" s="1"/>
  <c r="H1070" i="46"/>
  <c r="F1070" i="46"/>
  <c r="AE1069" i="46"/>
  <c r="AI1069" i="46" s="1"/>
  <c r="AC1069" i="46"/>
  <c r="AA1069" i="46"/>
  <c r="W1069" i="46"/>
  <c r="U1069" i="46"/>
  <c r="R1069" i="46"/>
  <c r="Q1069" i="46"/>
  <c r="P1069" i="46"/>
  <c r="N1069" i="46"/>
  <c r="O1069" i="46" s="1"/>
  <c r="L1069" i="46"/>
  <c r="H1069" i="46"/>
  <c r="F1069" i="46"/>
  <c r="I1069" i="46" s="1"/>
  <c r="AE1068" i="46"/>
  <c r="R1068" i="46"/>
  <c r="Q1068" i="46"/>
  <c r="P1068" i="46"/>
  <c r="AA1067" i="46"/>
  <c r="AD1067" i="46" s="1"/>
  <c r="U1067" i="46"/>
  <c r="X1067" i="46" s="1"/>
  <c r="Q1067" i="46"/>
  <c r="P1067" i="46"/>
  <c r="L1067" i="46"/>
  <c r="O1067" i="46" s="1"/>
  <c r="D1067" i="46"/>
  <c r="AE1066" i="46"/>
  <c r="AG1066" i="46" s="1"/>
  <c r="AJ1066" i="46" s="1"/>
  <c r="AA1066" i="46"/>
  <c r="AD1066" i="46" s="1"/>
  <c r="U1066" i="46"/>
  <c r="X1066" i="46" s="1"/>
  <c r="R1066" i="46"/>
  <c r="Q1066" i="46"/>
  <c r="P1066" i="46"/>
  <c r="O1066" i="46"/>
  <c r="L1066" i="46"/>
  <c r="F1066" i="46"/>
  <c r="I1066" i="46" s="1"/>
  <c r="AE1065" i="46"/>
  <c r="AG1065" i="46" s="1"/>
  <c r="AA1065" i="46"/>
  <c r="U1065" i="46"/>
  <c r="X1065" i="46" s="1"/>
  <c r="R1065" i="46"/>
  <c r="Q1065" i="46"/>
  <c r="P1065" i="46"/>
  <c r="L1065" i="46"/>
  <c r="O1065" i="46" s="1"/>
  <c r="D1065" i="46"/>
  <c r="F1065" i="46" s="1"/>
  <c r="AE1064" i="46"/>
  <c r="R1064" i="46"/>
  <c r="Q1064" i="46"/>
  <c r="P1064" i="46"/>
  <c r="AE1063" i="46"/>
  <c r="R1063" i="46"/>
  <c r="Q1063" i="46"/>
  <c r="P1063" i="46"/>
  <c r="AE1062" i="46"/>
  <c r="AE1061" i="46"/>
  <c r="AE1060" i="46"/>
  <c r="AG1060" i="46" s="1"/>
  <c r="AJ1060" i="46" s="1"/>
  <c r="AA1060" i="46"/>
  <c r="AD1060" i="46" s="1"/>
  <c r="U1060" i="46"/>
  <c r="X1060" i="46" s="1"/>
  <c r="R1060" i="46"/>
  <c r="Q1060" i="46"/>
  <c r="P1060" i="46"/>
  <c r="L1060" i="46"/>
  <c r="O1060" i="46" s="1"/>
  <c r="F1060" i="46"/>
  <c r="I1060" i="46" s="1"/>
  <c r="AE1059" i="46"/>
  <c r="AI1059" i="46" s="1"/>
  <c r="AJ1059" i="46" s="1"/>
  <c r="AC1059" i="46"/>
  <c r="AD1059" i="46" s="1"/>
  <c r="W1059" i="46"/>
  <c r="X1059" i="46" s="1"/>
  <c r="R1059" i="46"/>
  <c r="Q1059" i="46"/>
  <c r="P1059" i="46"/>
  <c r="N1059" i="46"/>
  <c r="O1059" i="46" s="1"/>
  <c r="H1059" i="46"/>
  <c r="I1059" i="46" s="1"/>
  <c r="AE1058" i="46"/>
  <c r="AI1058" i="46" s="1"/>
  <c r="AC1058" i="46"/>
  <c r="AD1058" i="46" s="1"/>
  <c r="AA1058" i="46"/>
  <c r="W1058" i="46"/>
  <c r="U1058" i="46"/>
  <c r="R1058" i="46"/>
  <c r="Q1058" i="46"/>
  <c r="P1058" i="46"/>
  <c r="N1058" i="46"/>
  <c r="L1058" i="46"/>
  <c r="H1058" i="46"/>
  <c r="I1058" i="46" s="1"/>
  <c r="F1058" i="46"/>
  <c r="AE1057" i="46"/>
  <c r="AG1057" i="46" s="1"/>
  <c r="AC1057" i="46"/>
  <c r="AA1057" i="46"/>
  <c r="AD1057" i="46" s="1"/>
  <c r="W1057" i="46"/>
  <c r="U1057" i="46"/>
  <c r="R1057" i="46"/>
  <c r="Q1057" i="46"/>
  <c r="P1057" i="46"/>
  <c r="N1057" i="46"/>
  <c r="L1057" i="46"/>
  <c r="H1057" i="46"/>
  <c r="F1057" i="46"/>
  <c r="AE1056" i="46"/>
  <c r="AG1056" i="46" s="1"/>
  <c r="AC1056" i="46"/>
  <c r="AD1056" i="46" s="1"/>
  <c r="AA1056" i="46"/>
  <c r="W1056" i="46"/>
  <c r="U1056" i="46"/>
  <c r="R1056" i="46"/>
  <c r="Q1056" i="46"/>
  <c r="P1056" i="46"/>
  <c r="N1056" i="46"/>
  <c r="O1056" i="46" s="1"/>
  <c r="L1056" i="46"/>
  <c r="H1056" i="46"/>
  <c r="F1056" i="46"/>
  <c r="AE1055" i="46"/>
  <c r="AC1055" i="46"/>
  <c r="AA1055" i="46"/>
  <c r="W1055" i="46"/>
  <c r="U1055" i="46"/>
  <c r="R1055" i="46"/>
  <c r="Q1055" i="46"/>
  <c r="P1055" i="46"/>
  <c r="N1055" i="46"/>
  <c r="O1055" i="46" s="1"/>
  <c r="L1055" i="46"/>
  <c r="H1055" i="46"/>
  <c r="F1055" i="46"/>
  <c r="AE1054" i="46"/>
  <c r="AG1054" i="46" s="1"/>
  <c r="AC1054" i="46"/>
  <c r="AA1054" i="46"/>
  <c r="W1054" i="46"/>
  <c r="X1054" i="46" s="1"/>
  <c r="U1054" i="46"/>
  <c r="R1054" i="46"/>
  <c r="Q1054" i="46"/>
  <c r="P1054" i="46"/>
  <c r="N1054" i="46"/>
  <c r="L1054" i="46"/>
  <c r="H1054" i="46"/>
  <c r="I1054" i="46" s="1"/>
  <c r="F1054" i="46"/>
  <c r="AE1053" i="46"/>
  <c r="AC1053" i="46"/>
  <c r="AA1053" i="46"/>
  <c r="W1053" i="46"/>
  <c r="U1053" i="46"/>
  <c r="R1053" i="46"/>
  <c r="Q1053" i="46"/>
  <c r="P1053" i="46"/>
  <c r="N1053" i="46"/>
  <c r="L1053" i="46"/>
  <c r="H1053" i="46"/>
  <c r="F1053" i="46"/>
  <c r="AE1052" i="46"/>
  <c r="AG1052" i="46" s="1"/>
  <c r="AC1052" i="46"/>
  <c r="AA1052" i="46"/>
  <c r="W1052" i="46"/>
  <c r="U1052" i="46"/>
  <c r="R1052" i="46"/>
  <c r="Q1052" i="46"/>
  <c r="P1052" i="46"/>
  <c r="N1052" i="46"/>
  <c r="L1052" i="46"/>
  <c r="H1052" i="46"/>
  <c r="I1052" i="46" s="1"/>
  <c r="F1052" i="46"/>
  <c r="AE1051" i="46"/>
  <c r="AC1051" i="46"/>
  <c r="AA1051" i="46"/>
  <c r="AD1051" i="46" s="1"/>
  <c r="W1051" i="46"/>
  <c r="U1051" i="46"/>
  <c r="R1051" i="46"/>
  <c r="Q1051" i="46"/>
  <c r="P1051" i="46"/>
  <c r="N1051" i="46"/>
  <c r="L1051" i="46"/>
  <c r="H1051" i="46"/>
  <c r="F1051" i="46"/>
  <c r="AE1050" i="46"/>
  <c r="AC1050" i="46"/>
  <c r="AA1050" i="46"/>
  <c r="W1050" i="46"/>
  <c r="U1050" i="46"/>
  <c r="R1050" i="46"/>
  <c r="Q1050" i="46"/>
  <c r="P1050" i="46"/>
  <c r="N1050" i="46"/>
  <c r="L1050" i="46"/>
  <c r="H1050" i="46"/>
  <c r="F1050" i="46"/>
  <c r="AE1049" i="46"/>
  <c r="R1049" i="46"/>
  <c r="Q1049" i="46"/>
  <c r="P1049" i="46"/>
  <c r="AE1048" i="46"/>
  <c r="R1048" i="46"/>
  <c r="Q1048" i="46"/>
  <c r="P1048" i="46"/>
  <c r="AE1047" i="46"/>
  <c r="AG1047" i="46" s="1"/>
  <c r="AJ1047" i="46" s="1"/>
  <c r="AA1047" i="46"/>
  <c r="AD1047" i="46" s="1"/>
  <c r="U1047" i="46"/>
  <c r="X1047" i="46" s="1"/>
  <c r="R1047" i="46"/>
  <c r="Q1047" i="46"/>
  <c r="P1047" i="46"/>
  <c r="L1047" i="46"/>
  <c r="O1047" i="46" s="1"/>
  <c r="I1047" i="46"/>
  <c r="F1047" i="46"/>
  <c r="AE1046" i="46"/>
  <c r="AI1046" i="46" s="1"/>
  <c r="AC1046" i="46"/>
  <c r="AA1046" i="46"/>
  <c r="X1046" i="46"/>
  <c r="W1046" i="46"/>
  <c r="U1046" i="46"/>
  <c r="R1046" i="46"/>
  <c r="Q1046" i="46"/>
  <c r="P1046" i="46"/>
  <c r="N1046" i="46"/>
  <c r="L1046" i="46"/>
  <c r="H1046" i="46"/>
  <c r="F1046" i="46"/>
  <c r="AE1045" i="46"/>
  <c r="AC1045" i="46"/>
  <c r="AC1044" i="46" s="1"/>
  <c r="AA1045" i="46"/>
  <c r="W1045" i="46"/>
  <c r="U1045" i="46"/>
  <c r="R1045" i="46"/>
  <c r="Q1045" i="46"/>
  <c r="P1045" i="46"/>
  <c r="N1045" i="46"/>
  <c r="L1045" i="46"/>
  <c r="H1045" i="46"/>
  <c r="F1045" i="46"/>
  <c r="AE1044" i="46"/>
  <c r="W1044" i="46"/>
  <c r="U1044" i="46"/>
  <c r="R1044" i="46"/>
  <c r="Q1044" i="46"/>
  <c r="P1044" i="46"/>
  <c r="AE1043" i="46"/>
  <c r="AG1043" i="46" s="1"/>
  <c r="AJ1043" i="46" s="1"/>
  <c r="AD1043" i="46"/>
  <c r="AA1043" i="46"/>
  <c r="X1043" i="46"/>
  <c r="U1043" i="46"/>
  <c r="R1043" i="46"/>
  <c r="Q1043" i="46"/>
  <c r="P1043" i="46"/>
  <c r="O1043" i="46"/>
  <c r="L1043" i="46"/>
  <c r="F1043" i="46"/>
  <c r="I1043" i="46" s="1"/>
  <c r="AE1042" i="46"/>
  <c r="AI1042" i="46" s="1"/>
  <c r="AC1042" i="46"/>
  <c r="AA1042" i="46"/>
  <c r="W1042" i="46"/>
  <c r="U1042" i="46"/>
  <c r="R1042" i="46"/>
  <c r="Q1042" i="46"/>
  <c r="P1042" i="46"/>
  <c r="N1042" i="46"/>
  <c r="L1042" i="46"/>
  <c r="H1042" i="46"/>
  <c r="F1042" i="46"/>
  <c r="AE1041" i="46"/>
  <c r="AG1041" i="46" s="1"/>
  <c r="AC1041" i="46"/>
  <c r="AD1041" i="46" s="1"/>
  <c r="AA1041" i="46"/>
  <c r="W1041" i="46"/>
  <c r="U1041" i="46"/>
  <c r="R1041" i="46"/>
  <c r="Q1041" i="46"/>
  <c r="P1041" i="46"/>
  <c r="N1041" i="46"/>
  <c r="L1041" i="46"/>
  <c r="H1041" i="46"/>
  <c r="F1041" i="46"/>
  <c r="AE1040" i="46"/>
  <c r="AC1040" i="46"/>
  <c r="AA1040" i="46"/>
  <c r="W1040" i="46"/>
  <c r="U1040" i="46"/>
  <c r="R1040" i="46"/>
  <c r="Q1040" i="46"/>
  <c r="P1040" i="46"/>
  <c r="N1040" i="46"/>
  <c r="L1040" i="46"/>
  <c r="H1040" i="46"/>
  <c r="F1040" i="46"/>
  <c r="AE1039" i="46"/>
  <c r="R1039" i="46"/>
  <c r="Q1039" i="46"/>
  <c r="P1039" i="46"/>
  <c r="AE1038" i="46"/>
  <c r="AG1038" i="46" s="1"/>
  <c r="AJ1038" i="46" s="1"/>
  <c r="AA1038" i="46"/>
  <c r="AD1038" i="46" s="1"/>
  <c r="U1038" i="46"/>
  <c r="X1038" i="46" s="1"/>
  <c r="R1038" i="46"/>
  <c r="Q1038" i="46"/>
  <c r="P1038" i="46"/>
  <c r="L1038" i="46"/>
  <c r="O1038" i="46" s="1"/>
  <c r="F1038" i="46"/>
  <c r="I1038" i="46" s="1"/>
  <c r="AE1037" i="46"/>
  <c r="AI1037" i="46" s="1"/>
  <c r="AJ1037" i="46" s="1"/>
  <c r="AC1037" i="46"/>
  <c r="AD1037" i="46" s="1"/>
  <c r="W1037" i="46"/>
  <c r="X1037" i="46" s="1"/>
  <c r="R1037" i="46"/>
  <c r="Q1037" i="46"/>
  <c r="P1037" i="46"/>
  <c r="N1037" i="46"/>
  <c r="O1037" i="46" s="1"/>
  <c r="H1037" i="46"/>
  <c r="I1037" i="46" s="1"/>
  <c r="AE1036" i="46"/>
  <c r="AC1036" i="46"/>
  <c r="AA1036" i="46"/>
  <c r="W1036" i="46"/>
  <c r="X1036" i="46" s="1"/>
  <c r="U1036" i="46"/>
  <c r="R1036" i="46"/>
  <c r="Q1036" i="46"/>
  <c r="P1036" i="46"/>
  <c r="N1036" i="46"/>
  <c r="L1036" i="46"/>
  <c r="H1036" i="46"/>
  <c r="F1036" i="46"/>
  <c r="AE1035" i="46"/>
  <c r="AG1035" i="46" s="1"/>
  <c r="AC1035" i="46"/>
  <c r="AA1035" i="46"/>
  <c r="W1035" i="46"/>
  <c r="U1035" i="46"/>
  <c r="R1035" i="46"/>
  <c r="Q1035" i="46"/>
  <c r="P1035" i="46"/>
  <c r="N1035" i="46"/>
  <c r="L1035" i="46"/>
  <c r="H1035" i="46"/>
  <c r="F1035" i="46"/>
  <c r="AE1034" i="46"/>
  <c r="AI1034" i="46" s="1"/>
  <c r="AC1034" i="46"/>
  <c r="AA1034" i="46"/>
  <c r="W1034" i="46"/>
  <c r="U1034" i="46"/>
  <c r="X1034" i="46" s="1"/>
  <c r="R1034" i="46"/>
  <c r="Q1034" i="46"/>
  <c r="P1034" i="46"/>
  <c r="N1034" i="46"/>
  <c r="L1034" i="46"/>
  <c r="H1034" i="46"/>
  <c r="F1034" i="46"/>
  <c r="AE1033" i="46"/>
  <c r="AG1033" i="46" s="1"/>
  <c r="AC1033" i="46"/>
  <c r="AA1033" i="46"/>
  <c r="W1033" i="46"/>
  <c r="U1033" i="46"/>
  <c r="R1033" i="46"/>
  <c r="Q1033" i="46"/>
  <c r="P1033" i="46"/>
  <c r="N1033" i="46"/>
  <c r="L1033" i="46"/>
  <c r="H1033" i="46"/>
  <c r="F1033" i="46"/>
  <c r="AE1032" i="46"/>
  <c r="AC1032" i="46"/>
  <c r="AA1032" i="46"/>
  <c r="W1032" i="46"/>
  <c r="U1032" i="46"/>
  <c r="R1032" i="46"/>
  <c r="Q1032" i="46"/>
  <c r="P1032" i="46"/>
  <c r="N1032" i="46"/>
  <c r="O1032" i="46" s="1"/>
  <c r="L1032" i="46"/>
  <c r="H1032" i="46"/>
  <c r="I1032" i="46" s="1"/>
  <c r="F1032" i="46"/>
  <c r="AI1031" i="46"/>
  <c r="AE1031" i="46"/>
  <c r="AG1031" i="46" s="1"/>
  <c r="AC1031" i="46"/>
  <c r="AD1031" i="46" s="1"/>
  <c r="AA1031" i="46"/>
  <c r="W1031" i="46"/>
  <c r="U1031" i="46"/>
  <c r="R1031" i="46"/>
  <c r="Q1031" i="46"/>
  <c r="P1031" i="46"/>
  <c r="N1031" i="46"/>
  <c r="L1031" i="46"/>
  <c r="O1031" i="46" s="1"/>
  <c r="H1031" i="46"/>
  <c r="I1031" i="46" s="1"/>
  <c r="F1031" i="46"/>
  <c r="AE1030" i="46"/>
  <c r="AG1030" i="46" s="1"/>
  <c r="AC1030" i="46"/>
  <c r="AA1030" i="46"/>
  <c r="W1030" i="46"/>
  <c r="U1030" i="46"/>
  <c r="R1030" i="46"/>
  <c r="Q1030" i="46"/>
  <c r="P1030" i="46"/>
  <c r="N1030" i="46"/>
  <c r="L1030" i="46"/>
  <c r="H1030" i="46"/>
  <c r="F1030" i="46"/>
  <c r="I1030" i="46" s="1"/>
  <c r="AE1029" i="46"/>
  <c r="AC1029" i="46"/>
  <c r="AA1029" i="46"/>
  <c r="W1029" i="46"/>
  <c r="U1029" i="46"/>
  <c r="R1029" i="46"/>
  <c r="Q1029" i="46"/>
  <c r="P1029" i="46"/>
  <c r="N1029" i="46"/>
  <c r="L1029" i="46"/>
  <c r="H1029" i="46"/>
  <c r="F1029" i="46"/>
  <c r="I1029" i="46" s="1"/>
  <c r="AE1028" i="46"/>
  <c r="AC1028" i="46"/>
  <c r="AA1028" i="46"/>
  <c r="AD1028" i="46" s="1"/>
  <c r="W1028" i="46"/>
  <c r="U1028" i="46"/>
  <c r="R1028" i="46"/>
  <c r="Q1028" i="46"/>
  <c r="P1028" i="46"/>
  <c r="N1028" i="46"/>
  <c r="L1028" i="46"/>
  <c r="H1028" i="46"/>
  <c r="I1028" i="46" s="1"/>
  <c r="F1028" i="46"/>
  <c r="AE1027" i="46"/>
  <c r="AC1027" i="46"/>
  <c r="AA1027" i="46"/>
  <c r="W1027" i="46"/>
  <c r="U1027" i="46"/>
  <c r="R1027" i="46"/>
  <c r="Q1027" i="46"/>
  <c r="P1027" i="46"/>
  <c r="N1027" i="46"/>
  <c r="L1027" i="46"/>
  <c r="H1027" i="46"/>
  <c r="F1027" i="46"/>
  <c r="AE1026" i="46"/>
  <c r="AI1026" i="46" s="1"/>
  <c r="AC1026" i="46"/>
  <c r="AA1026" i="46"/>
  <c r="W1026" i="46"/>
  <c r="U1026" i="46"/>
  <c r="R1026" i="46"/>
  <c r="Q1026" i="46"/>
  <c r="P1026" i="46"/>
  <c r="N1026" i="46"/>
  <c r="L1026" i="46"/>
  <c r="H1026" i="46"/>
  <c r="F1026" i="46"/>
  <c r="AE1025" i="46"/>
  <c r="AC1025" i="46"/>
  <c r="AA1025" i="46"/>
  <c r="W1025" i="46"/>
  <c r="U1025" i="46"/>
  <c r="R1025" i="46"/>
  <c r="Q1025" i="46"/>
  <c r="P1025" i="46"/>
  <c r="N1025" i="46"/>
  <c r="L1025" i="46"/>
  <c r="H1025" i="46"/>
  <c r="I1025" i="46" s="1"/>
  <c r="F1025" i="46"/>
  <c r="AE1024" i="46"/>
  <c r="AC1024" i="46"/>
  <c r="AA1024" i="46"/>
  <c r="W1024" i="46"/>
  <c r="U1024" i="46"/>
  <c r="R1024" i="46"/>
  <c r="Q1024" i="46"/>
  <c r="P1024" i="46"/>
  <c r="N1024" i="46"/>
  <c r="L1024" i="46"/>
  <c r="H1024" i="46"/>
  <c r="F1024" i="46"/>
  <c r="AE1023" i="46"/>
  <c r="AC1023" i="46"/>
  <c r="AD1023" i="46" s="1"/>
  <c r="AA1023" i="46"/>
  <c r="W1023" i="46"/>
  <c r="U1023" i="46"/>
  <c r="R1023" i="46"/>
  <c r="Q1023" i="46"/>
  <c r="P1023" i="46"/>
  <c r="N1023" i="46"/>
  <c r="L1023" i="46"/>
  <c r="H1023" i="46"/>
  <c r="F1023" i="46"/>
  <c r="AE1022" i="46"/>
  <c r="AC1022" i="46"/>
  <c r="AA1022" i="46"/>
  <c r="W1022" i="46"/>
  <c r="U1022" i="46"/>
  <c r="R1022" i="46"/>
  <c r="Q1022" i="46"/>
  <c r="P1022" i="46"/>
  <c r="N1022" i="46"/>
  <c r="L1022" i="46"/>
  <c r="H1022" i="46"/>
  <c r="F1022" i="46"/>
  <c r="AE1021" i="46"/>
  <c r="AG1021" i="46" s="1"/>
  <c r="AC1021" i="46"/>
  <c r="AA1021" i="46"/>
  <c r="W1021" i="46"/>
  <c r="U1021" i="46"/>
  <c r="R1021" i="46"/>
  <c r="Q1021" i="46"/>
  <c r="P1021" i="46"/>
  <c r="N1021" i="46"/>
  <c r="L1021" i="46"/>
  <c r="H1021" i="46"/>
  <c r="F1021" i="46"/>
  <c r="AE1020" i="46"/>
  <c r="R1020" i="46"/>
  <c r="Q1020" i="46"/>
  <c r="P1020" i="46"/>
  <c r="AE1019" i="46"/>
  <c r="AG1019" i="46" s="1"/>
  <c r="AJ1019" i="46" s="1"/>
  <c r="AA1019" i="46"/>
  <c r="AD1019" i="46" s="1"/>
  <c r="U1019" i="46"/>
  <c r="X1019" i="46" s="1"/>
  <c r="R1019" i="46"/>
  <c r="Q1019" i="46"/>
  <c r="P1019" i="46"/>
  <c r="L1019" i="46"/>
  <c r="O1019" i="46" s="1"/>
  <c r="F1019" i="46"/>
  <c r="I1019" i="46" s="1"/>
  <c r="AE1018" i="46"/>
  <c r="AI1018" i="46" s="1"/>
  <c r="AJ1018" i="46" s="1"/>
  <c r="AC1018" i="46"/>
  <c r="AD1018" i="46" s="1"/>
  <c r="W1018" i="46"/>
  <c r="X1018" i="46" s="1"/>
  <c r="R1018" i="46"/>
  <c r="Q1018" i="46"/>
  <c r="P1018" i="46"/>
  <c r="N1018" i="46"/>
  <c r="O1018" i="46" s="1"/>
  <c r="I1018" i="46"/>
  <c r="H1018" i="46"/>
  <c r="AE1017" i="46"/>
  <c r="AG1017" i="46" s="1"/>
  <c r="AJ1017" i="46" s="1"/>
  <c r="AA1017" i="46"/>
  <c r="AD1017" i="46" s="1"/>
  <c r="U1017" i="46"/>
  <c r="X1017" i="46" s="1"/>
  <c r="R1017" i="46"/>
  <c r="Q1017" i="46"/>
  <c r="P1017" i="46"/>
  <c r="L1017" i="46"/>
  <c r="O1017" i="46" s="1"/>
  <c r="F1017" i="46"/>
  <c r="I1017" i="46" s="1"/>
  <c r="AE1016" i="46"/>
  <c r="AG1016" i="46" s="1"/>
  <c r="AJ1016" i="46" s="1"/>
  <c r="AA1016" i="46"/>
  <c r="AD1016" i="46" s="1"/>
  <c r="U1016" i="46"/>
  <c r="X1016" i="46" s="1"/>
  <c r="R1016" i="46"/>
  <c r="Q1016" i="46"/>
  <c r="P1016" i="46"/>
  <c r="L1016" i="46"/>
  <c r="O1016" i="46" s="1"/>
  <c r="F1016" i="46"/>
  <c r="I1016" i="46" s="1"/>
  <c r="AE1015" i="46"/>
  <c r="AI1015" i="46" s="1"/>
  <c r="AC1015" i="46"/>
  <c r="AA1015" i="46"/>
  <c r="W1015" i="46"/>
  <c r="U1015" i="46"/>
  <c r="R1015" i="46"/>
  <c r="Q1015" i="46"/>
  <c r="P1015" i="46"/>
  <c r="N1015" i="46"/>
  <c r="L1015" i="46"/>
  <c r="H1015" i="46"/>
  <c r="F1015" i="46"/>
  <c r="AE1014" i="46"/>
  <c r="AG1014" i="46" s="1"/>
  <c r="AJ1014" i="46" s="1"/>
  <c r="AA1014" i="46"/>
  <c r="AD1014" i="46" s="1"/>
  <c r="U1014" i="46"/>
  <c r="X1014" i="46" s="1"/>
  <c r="R1014" i="46"/>
  <c r="Q1014" i="46"/>
  <c r="P1014" i="46"/>
  <c r="L1014" i="46"/>
  <c r="O1014" i="46" s="1"/>
  <c r="F1014" i="46"/>
  <c r="I1014" i="46" s="1"/>
  <c r="AE1013" i="46"/>
  <c r="AG1013" i="46" s="1"/>
  <c r="AC1013" i="46"/>
  <c r="AA1013" i="46"/>
  <c r="AD1013" i="46" s="1"/>
  <c r="W1013" i="46"/>
  <c r="X1013" i="46" s="1"/>
  <c r="U1013" i="46"/>
  <c r="R1013" i="46"/>
  <c r="Q1013" i="46"/>
  <c r="P1013" i="46"/>
  <c r="N1013" i="46"/>
  <c r="L1013" i="46"/>
  <c r="O1013" i="46" s="1"/>
  <c r="H1013" i="46"/>
  <c r="F1013" i="46"/>
  <c r="AE1012" i="46"/>
  <c r="AC1012" i="46"/>
  <c r="AA1012" i="46"/>
  <c r="AD1012" i="46" s="1"/>
  <c r="W1012" i="46"/>
  <c r="U1012" i="46"/>
  <c r="R1012" i="46"/>
  <c r="Q1012" i="46"/>
  <c r="P1012" i="46"/>
  <c r="N1012" i="46"/>
  <c r="L1012" i="46"/>
  <c r="H1012" i="46"/>
  <c r="F1012" i="46"/>
  <c r="AE1011" i="46"/>
  <c r="AI1011" i="46" s="1"/>
  <c r="AC1011" i="46"/>
  <c r="AA1011" i="46"/>
  <c r="AD1011" i="46" s="1"/>
  <c r="W1011" i="46"/>
  <c r="U1011" i="46"/>
  <c r="R1011" i="46"/>
  <c r="Q1011" i="46"/>
  <c r="P1011" i="46"/>
  <c r="N1011" i="46"/>
  <c r="L1011" i="46"/>
  <c r="H1011" i="46"/>
  <c r="F1011" i="46"/>
  <c r="AE1010" i="46"/>
  <c r="AI1010" i="46" s="1"/>
  <c r="AC1010" i="46"/>
  <c r="AA1010" i="46"/>
  <c r="W1010" i="46"/>
  <c r="U1010" i="46"/>
  <c r="R1010" i="46"/>
  <c r="Q1010" i="46"/>
  <c r="P1010" i="46"/>
  <c r="N1010" i="46"/>
  <c r="L1010" i="46"/>
  <c r="H1010" i="46"/>
  <c r="I1010" i="46" s="1"/>
  <c r="F1010" i="46"/>
  <c r="AE1009" i="46"/>
  <c r="AI1009" i="46" s="1"/>
  <c r="AC1009" i="46"/>
  <c r="AD1009" i="46" s="1"/>
  <c r="AA1009" i="46"/>
  <c r="W1009" i="46"/>
  <c r="U1009" i="46"/>
  <c r="R1009" i="46"/>
  <c r="Q1009" i="46"/>
  <c r="P1009" i="46"/>
  <c r="N1009" i="46"/>
  <c r="L1009" i="46"/>
  <c r="H1009" i="46"/>
  <c r="F1009" i="46"/>
  <c r="I1009" i="46" s="1"/>
  <c r="AE1008" i="46"/>
  <c r="AG1008" i="46" s="1"/>
  <c r="AC1008" i="46"/>
  <c r="AD1008" i="46" s="1"/>
  <c r="AA1008" i="46"/>
  <c r="W1008" i="46"/>
  <c r="U1008" i="46"/>
  <c r="R1008" i="46"/>
  <c r="Q1008" i="46"/>
  <c r="P1008" i="46"/>
  <c r="N1008" i="46"/>
  <c r="L1008" i="46"/>
  <c r="H1008" i="46"/>
  <c r="F1008" i="46"/>
  <c r="AE1007" i="46"/>
  <c r="AI1007" i="46" s="1"/>
  <c r="AC1007" i="46"/>
  <c r="AD1007" i="46" s="1"/>
  <c r="AA1007" i="46"/>
  <c r="W1007" i="46"/>
  <c r="U1007" i="46"/>
  <c r="R1007" i="46"/>
  <c r="Q1007" i="46"/>
  <c r="P1007" i="46"/>
  <c r="N1007" i="46"/>
  <c r="O1007" i="46" s="1"/>
  <c r="L1007" i="46"/>
  <c r="H1007" i="46"/>
  <c r="F1007" i="46"/>
  <c r="AE1006" i="46"/>
  <c r="AC1006" i="46"/>
  <c r="AA1006" i="46"/>
  <c r="W1006" i="46"/>
  <c r="U1006" i="46"/>
  <c r="X1006" i="46" s="1"/>
  <c r="R1006" i="46"/>
  <c r="Q1006" i="46"/>
  <c r="P1006" i="46"/>
  <c r="N1006" i="46"/>
  <c r="O1006" i="46" s="1"/>
  <c r="L1006" i="46"/>
  <c r="H1006" i="46"/>
  <c r="F1006" i="46"/>
  <c r="AE1005" i="46"/>
  <c r="AC1005" i="46"/>
  <c r="AA1005" i="46"/>
  <c r="W1005" i="46"/>
  <c r="U1005" i="46"/>
  <c r="R1005" i="46"/>
  <c r="Q1005" i="46"/>
  <c r="P1005" i="46"/>
  <c r="N1005" i="46"/>
  <c r="L1005" i="46"/>
  <c r="H1005" i="46"/>
  <c r="F1005" i="46"/>
  <c r="AE1004" i="46"/>
  <c r="AI1004" i="46" s="1"/>
  <c r="AD1004" i="46"/>
  <c r="AC1004" i="46"/>
  <c r="AA1004" i="46"/>
  <c r="W1004" i="46"/>
  <c r="U1004" i="46"/>
  <c r="R1004" i="46"/>
  <c r="Q1004" i="46"/>
  <c r="P1004" i="46"/>
  <c r="N1004" i="46"/>
  <c r="L1004" i="46"/>
  <c r="H1004" i="46"/>
  <c r="F1004" i="46"/>
  <c r="AE1003" i="46"/>
  <c r="AC1003" i="46"/>
  <c r="AA1003" i="46"/>
  <c r="W1003" i="46"/>
  <c r="U1003" i="46"/>
  <c r="R1003" i="46"/>
  <c r="Q1003" i="46"/>
  <c r="P1003" i="46"/>
  <c r="N1003" i="46"/>
  <c r="L1003" i="46"/>
  <c r="H1003" i="46"/>
  <c r="F1003" i="46"/>
  <c r="AE1002" i="46"/>
  <c r="AC1002" i="46"/>
  <c r="AA1002" i="46"/>
  <c r="W1002" i="46"/>
  <c r="U1002" i="46"/>
  <c r="R1002" i="46"/>
  <c r="Q1002" i="46"/>
  <c r="P1002" i="46"/>
  <c r="N1002" i="46"/>
  <c r="L1002" i="46"/>
  <c r="H1002" i="46"/>
  <c r="F1002" i="46"/>
  <c r="AI1001" i="46"/>
  <c r="AJ1001" i="46" s="1"/>
  <c r="AE1001" i="46"/>
  <c r="AG1001" i="46" s="1"/>
  <c r="AC1001" i="46"/>
  <c r="AA1001" i="46"/>
  <c r="W1001" i="46"/>
  <c r="U1001" i="46"/>
  <c r="R1001" i="46"/>
  <c r="Q1001" i="46"/>
  <c r="P1001" i="46"/>
  <c r="N1001" i="46"/>
  <c r="L1001" i="46"/>
  <c r="H1001" i="46"/>
  <c r="F1001" i="46"/>
  <c r="AE1000" i="46"/>
  <c r="AC1000" i="46"/>
  <c r="AA1000" i="46"/>
  <c r="W1000" i="46"/>
  <c r="U1000" i="46"/>
  <c r="R1000" i="46"/>
  <c r="Q1000" i="46"/>
  <c r="P1000" i="46"/>
  <c r="N1000" i="46"/>
  <c r="L1000" i="46"/>
  <c r="H1000" i="46"/>
  <c r="F1000" i="46"/>
  <c r="AE999" i="46"/>
  <c r="AI999" i="46" s="1"/>
  <c r="AC999" i="46"/>
  <c r="AA999" i="46"/>
  <c r="W999" i="46"/>
  <c r="U999" i="46"/>
  <c r="R999" i="46"/>
  <c r="Q999" i="46"/>
  <c r="P999" i="46"/>
  <c r="N999" i="46"/>
  <c r="L999" i="46"/>
  <c r="H999" i="46"/>
  <c r="F999" i="46"/>
  <c r="AE998" i="46"/>
  <c r="AI998" i="46" s="1"/>
  <c r="AC998" i="46"/>
  <c r="AA998" i="46"/>
  <c r="W998" i="46"/>
  <c r="U998" i="46"/>
  <c r="R998" i="46"/>
  <c r="Q998" i="46"/>
  <c r="P998" i="46"/>
  <c r="N998" i="46"/>
  <c r="L998" i="46"/>
  <c r="H998" i="46"/>
  <c r="F998" i="46"/>
  <c r="AE997" i="46"/>
  <c r="AC997" i="46"/>
  <c r="AA997" i="46"/>
  <c r="W997" i="46"/>
  <c r="U997" i="46"/>
  <c r="R997" i="46"/>
  <c r="Q997" i="46"/>
  <c r="P997" i="46"/>
  <c r="N997" i="46"/>
  <c r="L997" i="46"/>
  <c r="H997" i="46"/>
  <c r="F997" i="46"/>
  <c r="AE996" i="46"/>
  <c r="AC996" i="46"/>
  <c r="AD996" i="46" s="1"/>
  <c r="AA996" i="46"/>
  <c r="W996" i="46"/>
  <c r="U996" i="46"/>
  <c r="R996" i="46"/>
  <c r="Q996" i="46"/>
  <c r="P996" i="46"/>
  <c r="N996" i="46"/>
  <c r="O996" i="46" s="1"/>
  <c r="L996" i="46"/>
  <c r="H996" i="46"/>
  <c r="F996" i="46"/>
  <c r="AE995" i="46"/>
  <c r="AG995" i="46" s="1"/>
  <c r="AC995" i="46"/>
  <c r="AA995" i="46"/>
  <c r="W995" i="46"/>
  <c r="U995" i="46"/>
  <c r="X995" i="46" s="1"/>
  <c r="R995" i="46"/>
  <c r="Q995" i="46"/>
  <c r="P995" i="46"/>
  <c r="N995" i="46"/>
  <c r="L995" i="46"/>
  <c r="H995" i="46"/>
  <c r="F995" i="46"/>
  <c r="AE994" i="46"/>
  <c r="AG994" i="46" s="1"/>
  <c r="AC994" i="46"/>
  <c r="AA994" i="46"/>
  <c r="W994" i="46"/>
  <c r="U994" i="46"/>
  <c r="R994" i="46"/>
  <c r="Q994" i="46"/>
  <c r="P994" i="46"/>
  <c r="N994" i="46"/>
  <c r="L994" i="46"/>
  <c r="O994" i="46" s="1"/>
  <c r="H994" i="46"/>
  <c r="F994" i="46"/>
  <c r="AE993" i="46"/>
  <c r="AC993" i="46"/>
  <c r="AA993" i="46"/>
  <c r="W993" i="46"/>
  <c r="U993" i="46"/>
  <c r="R993" i="46"/>
  <c r="Q993" i="46"/>
  <c r="P993" i="46"/>
  <c r="N993" i="46"/>
  <c r="L993" i="46"/>
  <c r="O993" i="46" s="1"/>
  <c r="H993" i="46"/>
  <c r="F993" i="46"/>
  <c r="AE992" i="46"/>
  <c r="AC992" i="46"/>
  <c r="AA992" i="46"/>
  <c r="W992" i="46"/>
  <c r="U992" i="46"/>
  <c r="R992" i="46"/>
  <c r="Q992" i="46"/>
  <c r="P992" i="46"/>
  <c r="N992" i="46"/>
  <c r="L992" i="46"/>
  <c r="H992" i="46"/>
  <c r="F992" i="46"/>
  <c r="AE991" i="46"/>
  <c r="AC991" i="46"/>
  <c r="AA991" i="46"/>
  <c r="W991" i="46"/>
  <c r="U991" i="46"/>
  <c r="R991" i="46"/>
  <c r="Q991" i="46"/>
  <c r="P991" i="46"/>
  <c r="N991" i="46"/>
  <c r="L991" i="46"/>
  <c r="H991" i="46"/>
  <c r="F991" i="46"/>
  <c r="AE990" i="46"/>
  <c r="AC990" i="46"/>
  <c r="AA990" i="46"/>
  <c r="W990" i="46"/>
  <c r="X990" i="46" s="1"/>
  <c r="U990" i="46"/>
  <c r="R990" i="46"/>
  <c r="Q990" i="46"/>
  <c r="P990" i="46"/>
  <c r="N990" i="46"/>
  <c r="L990" i="46"/>
  <c r="H990" i="46"/>
  <c r="F990" i="46"/>
  <c r="AE989" i="46"/>
  <c r="AI989" i="46" s="1"/>
  <c r="AC989" i="46"/>
  <c r="AD989" i="46" s="1"/>
  <c r="AA989" i="46"/>
  <c r="W989" i="46"/>
  <c r="U989" i="46"/>
  <c r="R989" i="46"/>
  <c r="Q989" i="46"/>
  <c r="P989" i="46"/>
  <c r="N989" i="46"/>
  <c r="L989" i="46"/>
  <c r="O989" i="46" s="1"/>
  <c r="H989" i="46"/>
  <c r="F989" i="46"/>
  <c r="AI988" i="46"/>
  <c r="AE988" i="46"/>
  <c r="AG988" i="46" s="1"/>
  <c r="AC988" i="46"/>
  <c r="AA988" i="46"/>
  <c r="W988" i="46"/>
  <c r="X988" i="46" s="1"/>
  <c r="U988" i="46"/>
  <c r="R988" i="46"/>
  <c r="Q988" i="46"/>
  <c r="P988" i="46"/>
  <c r="N988" i="46"/>
  <c r="L988" i="46"/>
  <c r="H988" i="46"/>
  <c r="F988" i="46"/>
  <c r="AE987" i="46"/>
  <c r="AC987" i="46"/>
  <c r="AD987" i="46" s="1"/>
  <c r="AA987" i="46"/>
  <c r="W987" i="46"/>
  <c r="U987" i="46"/>
  <c r="R987" i="46"/>
  <c r="Q987" i="46"/>
  <c r="P987" i="46"/>
  <c r="N987" i="46"/>
  <c r="L987" i="46"/>
  <c r="O987" i="46" s="1"/>
  <c r="H987" i="46"/>
  <c r="F987" i="46"/>
  <c r="AE986" i="46"/>
  <c r="AC986" i="46"/>
  <c r="AD986" i="46" s="1"/>
  <c r="AA986" i="46"/>
  <c r="W986" i="46"/>
  <c r="U986" i="46"/>
  <c r="R986" i="46"/>
  <c r="Q986" i="46"/>
  <c r="P986" i="46"/>
  <c r="N986" i="46"/>
  <c r="L986" i="46"/>
  <c r="H986" i="46"/>
  <c r="F986" i="46"/>
  <c r="I986" i="46" s="1"/>
  <c r="AE985" i="46"/>
  <c r="AI985" i="46" s="1"/>
  <c r="AC985" i="46"/>
  <c r="AA985" i="46"/>
  <c r="W985" i="46"/>
  <c r="U985" i="46"/>
  <c r="R985" i="46"/>
  <c r="Q985" i="46"/>
  <c r="P985" i="46"/>
  <c r="N985" i="46"/>
  <c r="L985" i="46"/>
  <c r="H985" i="46"/>
  <c r="F985" i="46"/>
  <c r="AE984" i="46"/>
  <c r="AC984" i="46"/>
  <c r="AA984" i="46"/>
  <c r="W984" i="46"/>
  <c r="U984" i="46"/>
  <c r="R984" i="46"/>
  <c r="Q984" i="46"/>
  <c r="P984" i="46"/>
  <c r="N984" i="46"/>
  <c r="O984" i="46" s="1"/>
  <c r="L984" i="46"/>
  <c r="H984" i="46"/>
  <c r="F984" i="46"/>
  <c r="AE983" i="46"/>
  <c r="AI983" i="46" s="1"/>
  <c r="AC983" i="46"/>
  <c r="AA983" i="46"/>
  <c r="W983" i="46"/>
  <c r="U983" i="46"/>
  <c r="R983" i="46"/>
  <c r="Q983" i="46"/>
  <c r="P983" i="46"/>
  <c r="N983" i="46"/>
  <c r="L983" i="46"/>
  <c r="H983" i="46"/>
  <c r="F983" i="46"/>
  <c r="AI982" i="46"/>
  <c r="AE982" i="46"/>
  <c r="AG982" i="46" s="1"/>
  <c r="AC982" i="46"/>
  <c r="AA982" i="46"/>
  <c r="W982" i="46"/>
  <c r="U982" i="46"/>
  <c r="R982" i="46"/>
  <c r="Q982" i="46"/>
  <c r="P982" i="46"/>
  <c r="N982" i="46"/>
  <c r="L982" i="46"/>
  <c r="H982" i="46"/>
  <c r="F982" i="46"/>
  <c r="AE981" i="46"/>
  <c r="AG980" i="46"/>
  <c r="AJ980" i="46" s="1"/>
  <c r="AE980" i="46"/>
  <c r="AA980" i="46"/>
  <c r="AD980" i="46" s="1"/>
  <c r="U980" i="46"/>
  <c r="X980" i="46" s="1"/>
  <c r="R980" i="46"/>
  <c r="Q980" i="46"/>
  <c r="P980" i="46"/>
  <c r="L980" i="46"/>
  <c r="O980" i="46" s="1"/>
  <c r="F980" i="46"/>
  <c r="I980" i="46" s="1"/>
  <c r="AE979" i="46"/>
  <c r="AG979" i="46" s="1"/>
  <c r="AC979" i="46"/>
  <c r="AA979" i="46"/>
  <c r="W979" i="46"/>
  <c r="U979" i="46"/>
  <c r="R979" i="46"/>
  <c r="Q979" i="46"/>
  <c r="P979" i="46"/>
  <c r="N979" i="46"/>
  <c r="L979" i="46"/>
  <c r="H979" i="46"/>
  <c r="F979" i="46"/>
  <c r="AE978" i="46"/>
  <c r="AC978" i="46"/>
  <c r="AA978" i="46"/>
  <c r="W978" i="46"/>
  <c r="U978" i="46"/>
  <c r="R978" i="46"/>
  <c r="Q978" i="46"/>
  <c r="P978" i="46"/>
  <c r="N978" i="46"/>
  <c r="O978" i="46" s="1"/>
  <c r="L978" i="46"/>
  <c r="H978" i="46"/>
  <c r="F978" i="46"/>
  <c r="I978" i="46" s="1"/>
  <c r="AE977" i="46"/>
  <c r="AC977" i="46"/>
  <c r="AA977" i="46"/>
  <c r="W977" i="46"/>
  <c r="U977" i="46"/>
  <c r="R977" i="46"/>
  <c r="Q977" i="46"/>
  <c r="P977" i="46"/>
  <c r="N977" i="46"/>
  <c r="O977" i="46" s="1"/>
  <c r="L977" i="46"/>
  <c r="H977" i="46"/>
  <c r="F977" i="46"/>
  <c r="AE976" i="46"/>
  <c r="AC976" i="46"/>
  <c r="AA976" i="46"/>
  <c r="W976" i="46"/>
  <c r="U976" i="46"/>
  <c r="R976" i="46"/>
  <c r="Q976" i="46"/>
  <c r="P976" i="46"/>
  <c r="N976" i="46"/>
  <c r="L976" i="46"/>
  <c r="H976" i="46"/>
  <c r="F976" i="46"/>
  <c r="AG975" i="46"/>
  <c r="AE975" i="46"/>
  <c r="AI975" i="46" s="1"/>
  <c r="AC975" i="46"/>
  <c r="AA975" i="46"/>
  <c r="W975" i="46"/>
  <c r="U975" i="46"/>
  <c r="R975" i="46"/>
  <c r="Q975" i="46"/>
  <c r="P975" i="46"/>
  <c r="N975" i="46"/>
  <c r="L975" i="46"/>
  <c r="O975" i="46" s="1"/>
  <c r="H975" i="46"/>
  <c r="F975" i="46"/>
  <c r="AE974" i="46"/>
  <c r="AI974" i="46" s="1"/>
  <c r="AC974" i="46"/>
  <c r="AA974" i="46"/>
  <c r="W974" i="46"/>
  <c r="U974" i="46"/>
  <c r="R974" i="46"/>
  <c r="Q974" i="46"/>
  <c r="P974" i="46"/>
  <c r="N974" i="46"/>
  <c r="L974" i="46"/>
  <c r="H974" i="46"/>
  <c r="F974" i="46"/>
  <c r="AE973" i="46"/>
  <c r="AC973" i="46"/>
  <c r="AA973" i="46"/>
  <c r="W973" i="46"/>
  <c r="U973" i="46"/>
  <c r="R973" i="46"/>
  <c r="Q973" i="46"/>
  <c r="P973" i="46"/>
  <c r="N973" i="46"/>
  <c r="L973" i="46"/>
  <c r="H973" i="46"/>
  <c r="F973" i="46"/>
  <c r="AE972" i="46"/>
  <c r="AC972" i="46"/>
  <c r="AA972" i="46"/>
  <c r="AD972" i="46" s="1"/>
  <c r="W972" i="46"/>
  <c r="U972" i="46"/>
  <c r="R972" i="46"/>
  <c r="Q972" i="46"/>
  <c r="P972" i="46"/>
  <c r="N972" i="46"/>
  <c r="L972" i="46"/>
  <c r="H972" i="46"/>
  <c r="F972" i="46"/>
  <c r="AE971" i="46"/>
  <c r="AG971" i="46" s="1"/>
  <c r="AC971" i="46"/>
  <c r="AA971" i="46"/>
  <c r="W971" i="46"/>
  <c r="U971" i="46"/>
  <c r="X971" i="46" s="1"/>
  <c r="R971" i="46"/>
  <c r="Q971" i="46"/>
  <c r="P971" i="46"/>
  <c r="N971" i="46"/>
  <c r="L971" i="46"/>
  <c r="H971" i="46"/>
  <c r="F971" i="46"/>
  <c r="AE970" i="46"/>
  <c r="AC970" i="46"/>
  <c r="AA970" i="46"/>
  <c r="W970" i="46"/>
  <c r="X970" i="46" s="1"/>
  <c r="U970" i="46"/>
  <c r="R970" i="46"/>
  <c r="Q970" i="46"/>
  <c r="P970" i="46"/>
  <c r="N970" i="46"/>
  <c r="L970" i="46"/>
  <c r="H970" i="46"/>
  <c r="F970" i="46"/>
  <c r="AE969" i="46"/>
  <c r="AG969" i="46" s="1"/>
  <c r="AC969" i="46"/>
  <c r="AA969" i="46"/>
  <c r="W969" i="46"/>
  <c r="U969" i="46"/>
  <c r="R969" i="46"/>
  <c r="Q969" i="46"/>
  <c r="P969" i="46"/>
  <c r="N969" i="46"/>
  <c r="L969" i="46"/>
  <c r="H969" i="46"/>
  <c r="F969" i="46"/>
  <c r="AE968" i="46"/>
  <c r="R968" i="46"/>
  <c r="Q968" i="46"/>
  <c r="P968" i="46"/>
  <c r="AE967" i="46"/>
  <c r="AG967" i="46" s="1"/>
  <c r="AJ967" i="46" s="1"/>
  <c r="AA967" i="46"/>
  <c r="AD967" i="46" s="1"/>
  <c r="U967" i="46"/>
  <c r="X967" i="46" s="1"/>
  <c r="R967" i="46"/>
  <c r="Q967" i="46"/>
  <c r="P967" i="46"/>
  <c r="L967" i="46"/>
  <c r="O967" i="46" s="1"/>
  <c r="F967" i="46"/>
  <c r="I967" i="46" s="1"/>
  <c r="AE966" i="46"/>
  <c r="AG966" i="46" s="1"/>
  <c r="AJ966" i="46" s="1"/>
  <c r="AD966" i="46"/>
  <c r="AA966" i="46"/>
  <c r="U966" i="46"/>
  <c r="X966" i="46" s="1"/>
  <c r="R966" i="46"/>
  <c r="Q966" i="46"/>
  <c r="P966" i="46"/>
  <c r="L966" i="46"/>
  <c r="O966" i="46" s="1"/>
  <c r="I966" i="46"/>
  <c r="F966" i="46"/>
  <c r="AE965" i="46"/>
  <c r="AG965" i="46" s="1"/>
  <c r="AJ965" i="46" s="1"/>
  <c r="AA965" i="46"/>
  <c r="AD965" i="46" s="1"/>
  <c r="U965" i="46"/>
  <c r="X965" i="46" s="1"/>
  <c r="R965" i="46"/>
  <c r="Q965" i="46"/>
  <c r="P965" i="46"/>
  <c r="L965" i="46"/>
  <c r="O965" i="46" s="1"/>
  <c r="F965" i="46"/>
  <c r="I965" i="46" s="1"/>
  <c r="AE964" i="46"/>
  <c r="AG964" i="46" s="1"/>
  <c r="AJ964" i="46" s="1"/>
  <c r="AA964" i="46"/>
  <c r="AD964" i="46" s="1"/>
  <c r="U964" i="46"/>
  <c r="X964" i="46" s="1"/>
  <c r="R964" i="46"/>
  <c r="Q964" i="46"/>
  <c r="P964" i="46"/>
  <c r="L964" i="46"/>
  <c r="O964" i="46" s="1"/>
  <c r="F964" i="46"/>
  <c r="I964" i="46" s="1"/>
  <c r="AE963" i="46"/>
  <c r="AG963" i="46" s="1"/>
  <c r="AJ963" i="46" s="1"/>
  <c r="AA963" i="46"/>
  <c r="AD963" i="46" s="1"/>
  <c r="U963" i="46"/>
  <c r="X963" i="46" s="1"/>
  <c r="R963" i="46"/>
  <c r="Q963" i="46"/>
  <c r="P963" i="46"/>
  <c r="L963" i="46"/>
  <c r="O963" i="46" s="1"/>
  <c r="F963" i="46"/>
  <c r="I963" i="46" s="1"/>
  <c r="AE962" i="46"/>
  <c r="AG962" i="46" s="1"/>
  <c r="AJ962" i="46" s="1"/>
  <c r="AA962" i="46"/>
  <c r="AD962" i="46" s="1"/>
  <c r="U962" i="46"/>
  <c r="X962" i="46" s="1"/>
  <c r="R962" i="46"/>
  <c r="Q962" i="46"/>
  <c r="P962" i="46"/>
  <c r="L962" i="46"/>
  <c r="O962" i="46" s="1"/>
  <c r="F962" i="46"/>
  <c r="I962" i="46" s="1"/>
  <c r="AJ961" i="46"/>
  <c r="AE961" i="46"/>
  <c r="AG961" i="46" s="1"/>
  <c r="AA961" i="46"/>
  <c r="AD961" i="46" s="1"/>
  <c r="U961" i="46"/>
  <c r="X961" i="46" s="1"/>
  <c r="R961" i="46"/>
  <c r="Q961" i="46"/>
  <c r="P961" i="46"/>
  <c r="L961" i="46"/>
  <c r="O961" i="46" s="1"/>
  <c r="F961" i="46"/>
  <c r="I961" i="46" s="1"/>
  <c r="AE960" i="46"/>
  <c r="AG960" i="46" s="1"/>
  <c r="AJ960" i="46" s="1"/>
  <c r="AA960" i="46"/>
  <c r="AD960" i="46" s="1"/>
  <c r="U960" i="46"/>
  <c r="X960" i="46" s="1"/>
  <c r="R960" i="46"/>
  <c r="Q960" i="46"/>
  <c r="P960" i="46"/>
  <c r="L960" i="46"/>
  <c r="O960" i="46" s="1"/>
  <c r="F960" i="46"/>
  <c r="I960" i="46" s="1"/>
  <c r="AE959" i="46"/>
  <c r="AI959" i="46" s="1"/>
  <c r="AC959" i="46"/>
  <c r="AA959" i="46"/>
  <c r="W959" i="46"/>
  <c r="U959" i="46"/>
  <c r="R959" i="46"/>
  <c r="Q959" i="46"/>
  <c r="P959" i="46"/>
  <c r="N959" i="46"/>
  <c r="L959" i="46"/>
  <c r="H959" i="46"/>
  <c r="F959" i="46"/>
  <c r="AE958" i="46"/>
  <c r="AI958" i="46" s="1"/>
  <c r="AC958" i="46"/>
  <c r="AA958" i="46"/>
  <c r="W958" i="46"/>
  <c r="U958" i="46"/>
  <c r="R958" i="46"/>
  <c r="Q958" i="46"/>
  <c r="P958" i="46"/>
  <c r="N958" i="46"/>
  <c r="L958" i="46"/>
  <c r="H958" i="46"/>
  <c r="F958" i="46"/>
  <c r="I958" i="46" s="1"/>
  <c r="AE957" i="46"/>
  <c r="AG957" i="46" s="1"/>
  <c r="AJ957" i="46" s="1"/>
  <c r="AA957" i="46"/>
  <c r="AD957" i="46" s="1"/>
  <c r="U957" i="46"/>
  <c r="X957" i="46" s="1"/>
  <c r="R957" i="46"/>
  <c r="Q957" i="46"/>
  <c r="P957" i="46"/>
  <c r="L957" i="46"/>
  <c r="O957" i="46" s="1"/>
  <c r="F957" i="46"/>
  <c r="I957" i="46" s="1"/>
  <c r="AE956" i="46"/>
  <c r="AG956" i="46" s="1"/>
  <c r="AJ956" i="46" s="1"/>
  <c r="AA956" i="46"/>
  <c r="AD956" i="46" s="1"/>
  <c r="U956" i="46"/>
  <c r="X956" i="46" s="1"/>
  <c r="R956" i="46"/>
  <c r="Q956" i="46"/>
  <c r="P956" i="46"/>
  <c r="L956" i="46"/>
  <c r="O956" i="46" s="1"/>
  <c r="F956" i="46"/>
  <c r="I956" i="46" s="1"/>
  <c r="AE955" i="46"/>
  <c r="AI955" i="46" s="1"/>
  <c r="AC955" i="46"/>
  <c r="AA955" i="46"/>
  <c r="W955" i="46"/>
  <c r="U955" i="46"/>
  <c r="R955" i="46"/>
  <c r="Q955" i="46"/>
  <c r="P955" i="46"/>
  <c r="N955" i="46"/>
  <c r="L955" i="46"/>
  <c r="H955" i="46"/>
  <c r="F955" i="46"/>
  <c r="AE954" i="46"/>
  <c r="AC954" i="46"/>
  <c r="AA954" i="46"/>
  <c r="W954" i="46"/>
  <c r="U954" i="46"/>
  <c r="R954" i="46"/>
  <c r="Q954" i="46"/>
  <c r="P954" i="46"/>
  <c r="N954" i="46"/>
  <c r="L954" i="46"/>
  <c r="H954" i="46"/>
  <c r="F954" i="46"/>
  <c r="AG953" i="46"/>
  <c r="AJ953" i="46" s="1"/>
  <c r="AE953" i="46"/>
  <c r="AI953" i="46" s="1"/>
  <c r="AC953" i="46"/>
  <c r="AA953" i="46"/>
  <c r="W953" i="46"/>
  <c r="X953" i="46" s="1"/>
  <c r="U953" i="46"/>
  <c r="R953" i="46"/>
  <c r="Q953" i="46"/>
  <c r="P953" i="46"/>
  <c r="N953" i="46"/>
  <c r="L953" i="46"/>
  <c r="O953" i="46" s="1"/>
  <c r="H953" i="46"/>
  <c r="F953" i="46"/>
  <c r="AE952" i="46"/>
  <c r="AC952" i="46"/>
  <c r="AA952" i="46"/>
  <c r="W952" i="46"/>
  <c r="U952" i="46"/>
  <c r="R952" i="46"/>
  <c r="Q952" i="46"/>
  <c r="P952" i="46"/>
  <c r="N952" i="46"/>
  <c r="L952" i="46"/>
  <c r="H952" i="46"/>
  <c r="F952" i="46"/>
  <c r="AE951" i="46"/>
  <c r="AC951" i="46"/>
  <c r="AA951" i="46"/>
  <c r="W951" i="46"/>
  <c r="U951" i="46"/>
  <c r="R951" i="46"/>
  <c r="Q951" i="46"/>
  <c r="P951" i="46"/>
  <c r="N951" i="46"/>
  <c r="L951" i="46"/>
  <c r="H951" i="46"/>
  <c r="F951" i="46"/>
  <c r="AE950" i="46"/>
  <c r="AC950" i="46"/>
  <c r="AA950" i="46"/>
  <c r="W950" i="46"/>
  <c r="U950" i="46"/>
  <c r="R950" i="46"/>
  <c r="Q950" i="46"/>
  <c r="P950" i="46"/>
  <c r="N950" i="46"/>
  <c r="L950" i="46"/>
  <c r="H950" i="46"/>
  <c r="F950" i="46"/>
  <c r="AE949" i="46"/>
  <c r="AG949" i="46" s="1"/>
  <c r="AC949" i="46"/>
  <c r="AA949" i="46"/>
  <c r="W949" i="46"/>
  <c r="U949" i="46"/>
  <c r="R949" i="46"/>
  <c r="Q949" i="46"/>
  <c r="P949" i="46"/>
  <c r="N949" i="46"/>
  <c r="L949" i="46"/>
  <c r="O949" i="46" s="1"/>
  <c r="H949" i="46"/>
  <c r="F949" i="46"/>
  <c r="AE948" i="46"/>
  <c r="AG948" i="46" s="1"/>
  <c r="AC948" i="46"/>
  <c r="AA948" i="46"/>
  <c r="AD948" i="46" s="1"/>
  <c r="W948" i="46"/>
  <c r="U948" i="46"/>
  <c r="R948" i="46"/>
  <c r="Q948" i="46"/>
  <c r="P948" i="46"/>
  <c r="N948" i="46"/>
  <c r="L948" i="46"/>
  <c r="H948" i="46"/>
  <c r="I948" i="46" s="1"/>
  <c r="F948" i="46"/>
  <c r="AE947" i="46"/>
  <c r="AI947" i="46" s="1"/>
  <c r="AC947" i="46"/>
  <c r="AA947" i="46"/>
  <c r="W947" i="46"/>
  <c r="U947" i="46"/>
  <c r="R947" i="46"/>
  <c r="Q947" i="46"/>
  <c r="P947" i="46"/>
  <c r="N947" i="46"/>
  <c r="L947" i="46"/>
  <c r="H947" i="46"/>
  <c r="I947" i="46" s="1"/>
  <c r="F947" i="46"/>
  <c r="AE946" i="46"/>
  <c r="AI946" i="46" s="1"/>
  <c r="AC946" i="46"/>
  <c r="AA946" i="46"/>
  <c r="W946" i="46"/>
  <c r="U946" i="46"/>
  <c r="R946" i="46"/>
  <c r="Q946" i="46"/>
  <c r="P946" i="46"/>
  <c r="N946" i="46"/>
  <c r="L946" i="46"/>
  <c r="H946" i="46"/>
  <c r="F946" i="46"/>
  <c r="I946" i="46" s="1"/>
  <c r="AE945" i="46"/>
  <c r="AC945" i="46"/>
  <c r="AA945" i="46"/>
  <c r="AD945" i="46" s="1"/>
  <c r="W945" i="46"/>
  <c r="U945" i="46"/>
  <c r="R945" i="46"/>
  <c r="Q945" i="46"/>
  <c r="P945" i="46"/>
  <c r="N945" i="46"/>
  <c r="L945" i="46"/>
  <c r="H945" i="46"/>
  <c r="I945" i="46" s="1"/>
  <c r="F945" i="46"/>
  <c r="AE944" i="46"/>
  <c r="AC944" i="46"/>
  <c r="AD944" i="46" s="1"/>
  <c r="AA944" i="46"/>
  <c r="W944" i="46"/>
  <c r="U944" i="46"/>
  <c r="R944" i="46"/>
  <c r="Q944" i="46"/>
  <c r="P944" i="46"/>
  <c r="N944" i="46"/>
  <c r="L944" i="46"/>
  <c r="H944" i="46"/>
  <c r="F944" i="46"/>
  <c r="AI943" i="46"/>
  <c r="AG943" i="46"/>
  <c r="AE943" i="46"/>
  <c r="AC943" i="46"/>
  <c r="AA943" i="46"/>
  <c r="W943" i="46"/>
  <c r="U943" i="46"/>
  <c r="R943" i="46"/>
  <c r="Q943" i="46"/>
  <c r="P943" i="46"/>
  <c r="N943" i="46"/>
  <c r="L943" i="46"/>
  <c r="H943" i="46"/>
  <c r="F943" i="46"/>
  <c r="AE942" i="46"/>
  <c r="AI942" i="46" s="1"/>
  <c r="AC942" i="46"/>
  <c r="AA942" i="46"/>
  <c r="W942" i="46"/>
  <c r="U942" i="46"/>
  <c r="R942" i="46"/>
  <c r="Q942" i="46"/>
  <c r="P942" i="46"/>
  <c r="N942" i="46"/>
  <c r="L942" i="46"/>
  <c r="H942" i="46"/>
  <c r="F942" i="46"/>
  <c r="AE941" i="46"/>
  <c r="AG941" i="46" s="1"/>
  <c r="AJ941" i="46" s="1"/>
  <c r="AA941" i="46"/>
  <c r="AD941" i="46" s="1"/>
  <c r="U941" i="46"/>
  <c r="X941" i="46" s="1"/>
  <c r="R941" i="46"/>
  <c r="Q941" i="46"/>
  <c r="P941" i="46"/>
  <c r="L941" i="46"/>
  <c r="O941" i="46" s="1"/>
  <c r="F941" i="46"/>
  <c r="I941" i="46" s="1"/>
  <c r="AE940" i="46"/>
  <c r="AG940" i="46" s="1"/>
  <c r="AJ940" i="46" s="1"/>
  <c r="AA940" i="46"/>
  <c r="AD940" i="46" s="1"/>
  <c r="U940" i="46"/>
  <c r="X940" i="46" s="1"/>
  <c r="R940" i="46"/>
  <c r="Q940" i="46"/>
  <c r="P940" i="46"/>
  <c r="O940" i="46"/>
  <c r="L940" i="46"/>
  <c r="F940" i="46"/>
  <c r="I940" i="46" s="1"/>
  <c r="AE939" i="46"/>
  <c r="AC939" i="46"/>
  <c r="AA939" i="46"/>
  <c r="W939" i="46"/>
  <c r="U939" i="46"/>
  <c r="R939" i="46"/>
  <c r="Q939" i="46"/>
  <c r="P939" i="46"/>
  <c r="N939" i="46"/>
  <c r="L939" i="46"/>
  <c r="O939" i="46" s="1"/>
  <c r="H939" i="46"/>
  <c r="F939" i="46"/>
  <c r="AE938" i="46"/>
  <c r="AI938" i="46" s="1"/>
  <c r="AJ938" i="46" s="1"/>
  <c r="AC938" i="46"/>
  <c r="W938" i="46"/>
  <c r="X938" i="46" s="1"/>
  <c r="R938" i="46"/>
  <c r="Q938" i="46"/>
  <c r="P938" i="46"/>
  <c r="N938" i="46"/>
  <c r="O938" i="46" s="1"/>
  <c r="H938" i="46"/>
  <c r="AE937" i="46"/>
  <c r="R937" i="46"/>
  <c r="Q937" i="46"/>
  <c r="P937" i="46"/>
  <c r="AE936" i="46"/>
  <c r="R936" i="46"/>
  <c r="Q936" i="46"/>
  <c r="P936" i="46"/>
  <c r="AE935" i="46"/>
  <c r="R935" i="46"/>
  <c r="Q935" i="46"/>
  <c r="P935" i="46"/>
  <c r="AE934" i="46"/>
  <c r="AC934" i="46"/>
  <c r="AA934" i="46"/>
  <c r="W934" i="46"/>
  <c r="U934" i="46"/>
  <c r="X934" i="46" s="1"/>
  <c r="R934" i="46"/>
  <c r="Q934" i="46"/>
  <c r="P934" i="46"/>
  <c r="N934" i="46"/>
  <c r="L934" i="46"/>
  <c r="H934" i="46"/>
  <c r="F934" i="46"/>
  <c r="AE933" i="46"/>
  <c r="AE932" i="46"/>
  <c r="AG932" i="46" s="1"/>
  <c r="AJ932" i="46" s="1"/>
  <c r="AA932" i="46"/>
  <c r="AD932" i="46" s="1"/>
  <c r="U932" i="46"/>
  <c r="X932" i="46" s="1"/>
  <c r="R932" i="46"/>
  <c r="Q932" i="46"/>
  <c r="P932" i="46"/>
  <c r="L932" i="46"/>
  <c r="O932" i="46" s="1"/>
  <c r="F932" i="46"/>
  <c r="I932" i="46" s="1"/>
  <c r="AE931" i="46"/>
  <c r="AI931" i="46" s="1"/>
  <c r="AJ931" i="46" s="1"/>
  <c r="AC931" i="46"/>
  <c r="AD931" i="46" s="1"/>
  <c r="W931" i="46"/>
  <c r="X931" i="46" s="1"/>
  <c r="R931" i="46"/>
  <c r="Q931" i="46"/>
  <c r="P931" i="46"/>
  <c r="N931" i="46"/>
  <c r="O931" i="46" s="1"/>
  <c r="H931" i="46"/>
  <c r="I931" i="46" s="1"/>
  <c r="AE930" i="46"/>
  <c r="AG930" i="46" s="1"/>
  <c r="AC930" i="46"/>
  <c r="AA930" i="46"/>
  <c r="W930" i="46"/>
  <c r="U930" i="46"/>
  <c r="R930" i="46"/>
  <c r="Q930" i="46"/>
  <c r="P930" i="46"/>
  <c r="N930" i="46"/>
  <c r="L930" i="46"/>
  <c r="O930" i="46" s="1"/>
  <c r="H930" i="46"/>
  <c r="F930" i="46"/>
  <c r="AE929" i="46"/>
  <c r="AG929" i="46" s="1"/>
  <c r="AC929" i="46"/>
  <c r="AA929" i="46"/>
  <c r="W929" i="46"/>
  <c r="U929" i="46"/>
  <c r="R929" i="46"/>
  <c r="Q929" i="46"/>
  <c r="P929" i="46"/>
  <c r="N929" i="46"/>
  <c r="L929" i="46"/>
  <c r="H929" i="46"/>
  <c r="F929" i="46"/>
  <c r="AE928" i="46"/>
  <c r="AG928" i="46" s="1"/>
  <c r="AC928" i="46"/>
  <c r="AA928" i="46"/>
  <c r="W928" i="46"/>
  <c r="U928" i="46"/>
  <c r="R928" i="46"/>
  <c r="Q928" i="46"/>
  <c r="P928" i="46"/>
  <c r="N928" i="46"/>
  <c r="L928" i="46"/>
  <c r="H928" i="46"/>
  <c r="F928" i="46"/>
  <c r="AG927" i="46"/>
  <c r="AE927" i="46"/>
  <c r="AI927" i="46" s="1"/>
  <c r="AC927" i="46"/>
  <c r="AA927" i="46"/>
  <c r="AD927" i="46" s="1"/>
  <c r="W927" i="46"/>
  <c r="U927" i="46"/>
  <c r="R927" i="46"/>
  <c r="Q927" i="46"/>
  <c r="P927" i="46"/>
  <c r="N927" i="46"/>
  <c r="L927" i="46"/>
  <c r="H927" i="46"/>
  <c r="I927" i="46" s="1"/>
  <c r="F927" i="46"/>
  <c r="AE926" i="46"/>
  <c r="AI926" i="46" s="1"/>
  <c r="AC926" i="46"/>
  <c r="AA926" i="46"/>
  <c r="AD926" i="46" s="1"/>
  <c r="W926" i="46"/>
  <c r="X926" i="46" s="1"/>
  <c r="U926" i="46"/>
  <c r="R926" i="46"/>
  <c r="Q926" i="46"/>
  <c r="P926" i="46"/>
  <c r="N926" i="46"/>
  <c r="L926" i="46"/>
  <c r="H926" i="46"/>
  <c r="F926" i="46"/>
  <c r="AI925" i="46"/>
  <c r="AG925" i="46"/>
  <c r="AE925" i="46"/>
  <c r="AC925" i="46"/>
  <c r="AA925" i="46"/>
  <c r="W925" i="46"/>
  <c r="U925" i="46"/>
  <c r="R925" i="46"/>
  <c r="Q925" i="46"/>
  <c r="P925" i="46"/>
  <c r="N925" i="46"/>
  <c r="O925" i="46" s="1"/>
  <c r="L925" i="46"/>
  <c r="H925" i="46"/>
  <c r="F925" i="46"/>
  <c r="AE924" i="46"/>
  <c r="AC924" i="46"/>
  <c r="AA924" i="46"/>
  <c r="W924" i="46"/>
  <c r="U924" i="46"/>
  <c r="X924" i="46" s="1"/>
  <c r="R924" i="46"/>
  <c r="Q924" i="46"/>
  <c r="P924" i="46"/>
  <c r="O924" i="46"/>
  <c r="N924" i="46"/>
  <c r="L924" i="46"/>
  <c r="H924" i="46"/>
  <c r="F924" i="46"/>
  <c r="AG923" i="46"/>
  <c r="AJ923" i="46" s="1"/>
  <c r="AE923" i="46"/>
  <c r="AI923" i="46" s="1"/>
  <c r="AC923" i="46"/>
  <c r="AA923" i="46"/>
  <c r="W923" i="46"/>
  <c r="U923" i="46"/>
  <c r="X923" i="46" s="1"/>
  <c r="R923" i="46"/>
  <c r="Q923" i="46"/>
  <c r="P923" i="46"/>
  <c r="N923" i="46"/>
  <c r="L923" i="46"/>
  <c r="H923" i="46"/>
  <c r="F923" i="46"/>
  <c r="AE922" i="46"/>
  <c r="AC922" i="46"/>
  <c r="AA922" i="46"/>
  <c r="W922" i="46"/>
  <c r="U922" i="46"/>
  <c r="R922" i="46"/>
  <c r="Q922" i="46"/>
  <c r="P922" i="46"/>
  <c r="N922" i="46"/>
  <c r="L922" i="46"/>
  <c r="H922" i="46"/>
  <c r="F922" i="46"/>
  <c r="AE921" i="46"/>
  <c r="AG921" i="46" s="1"/>
  <c r="AC921" i="46"/>
  <c r="AA921" i="46"/>
  <c r="W921" i="46"/>
  <c r="U921" i="46"/>
  <c r="R921" i="46"/>
  <c r="Q921" i="46"/>
  <c r="P921" i="46"/>
  <c r="N921" i="46"/>
  <c r="L921" i="46"/>
  <c r="H921" i="46"/>
  <c r="F921" i="46"/>
  <c r="AE920" i="46"/>
  <c r="AC920" i="46"/>
  <c r="AA920" i="46"/>
  <c r="W920" i="46"/>
  <c r="U920" i="46"/>
  <c r="R920" i="46"/>
  <c r="Q920" i="46"/>
  <c r="P920" i="46"/>
  <c r="N920" i="46"/>
  <c r="L920" i="46"/>
  <c r="H920" i="46"/>
  <c r="F920" i="46"/>
  <c r="AE919" i="46"/>
  <c r="AI919" i="46" s="1"/>
  <c r="AC919" i="46"/>
  <c r="AA919" i="46"/>
  <c r="W919" i="46"/>
  <c r="X919" i="46" s="1"/>
  <c r="U919" i="46"/>
  <c r="R919" i="46"/>
  <c r="Q919" i="46"/>
  <c r="P919" i="46"/>
  <c r="N919" i="46"/>
  <c r="L919" i="46"/>
  <c r="H919" i="46"/>
  <c r="I919" i="46" s="1"/>
  <c r="F919" i="46"/>
  <c r="AE918" i="46"/>
  <c r="AG918" i="46" s="1"/>
  <c r="AC918" i="46"/>
  <c r="AA918" i="46"/>
  <c r="W918" i="46"/>
  <c r="U918" i="46"/>
  <c r="R918" i="46"/>
  <c r="Q918" i="46"/>
  <c r="P918" i="46"/>
  <c r="N918" i="46"/>
  <c r="L918" i="46"/>
  <c r="H918" i="46"/>
  <c r="F918" i="46"/>
  <c r="AE917" i="46"/>
  <c r="AI917" i="46" s="1"/>
  <c r="AC917" i="46"/>
  <c r="AA917" i="46"/>
  <c r="W917" i="46"/>
  <c r="U917" i="46"/>
  <c r="R917" i="46"/>
  <c r="Q917" i="46"/>
  <c r="P917" i="46"/>
  <c r="N917" i="46"/>
  <c r="O917" i="46" s="1"/>
  <c r="L917" i="46"/>
  <c r="H917" i="46"/>
  <c r="F917" i="46"/>
  <c r="AE916" i="46"/>
  <c r="R916" i="46"/>
  <c r="Q916" i="46"/>
  <c r="P916" i="46"/>
  <c r="AE915" i="46"/>
  <c r="AI915" i="46" s="1"/>
  <c r="AC915" i="46"/>
  <c r="AA915" i="46"/>
  <c r="W915" i="46"/>
  <c r="X915" i="46" s="1"/>
  <c r="U915" i="46"/>
  <c r="R915" i="46"/>
  <c r="Q915" i="46"/>
  <c r="P915" i="46"/>
  <c r="N915" i="46"/>
  <c r="L915" i="46"/>
  <c r="O915" i="46" s="1"/>
  <c r="H915" i="46"/>
  <c r="F915" i="46"/>
  <c r="I915" i="46" s="1"/>
  <c r="AE914" i="46"/>
  <c r="AG914" i="46" s="1"/>
  <c r="AC914" i="46"/>
  <c r="AA914" i="46"/>
  <c r="W914" i="46"/>
  <c r="X914" i="46" s="1"/>
  <c r="U914" i="46"/>
  <c r="R914" i="46"/>
  <c r="Q914" i="46"/>
  <c r="P914" i="46"/>
  <c r="N914" i="46"/>
  <c r="L914" i="46"/>
  <c r="H914" i="46"/>
  <c r="F914" i="46"/>
  <c r="AE913" i="46"/>
  <c r="AG913" i="46" s="1"/>
  <c r="AJ913" i="46" s="1"/>
  <c r="AA913" i="46"/>
  <c r="AD913" i="46" s="1"/>
  <c r="U913" i="46"/>
  <c r="R913" i="46"/>
  <c r="Q913" i="46"/>
  <c r="P913" i="46"/>
  <c r="L913" i="46"/>
  <c r="F913" i="46"/>
  <c r="I913" i="46" s="1"/>
  <c r="AE912" i="46"/>
  <c r="AI912" i="46" s="1"/>
  <c r="AC912" i="46"/>
  <c r="AC910" i="46" s="1"/>
  <c r="AA912" i="46"/>
  <c r="W912" i="46"/>
  <c r="U912" i="46"/>
  <c r="R912" i="46"/>
  <c r="Q912" i="46"/>
  <c r="P912" i="46"/>
  <c r="N912" i="46"/>
  <c r="L912" i="46"/>
  <c r="H912" i="46"/>
  <c r="F912" i="46"/>
  <c r="AE911" i="46"/>
  <c r="AG911" i="46" s="1"/>
  <c r="AJ911" i="46" s="1"/>
  <c r="AA911" i="46"/>
  <c r="AD911" i="46" s="1"/>
  <c r="U911" i="46"/>
  <c r="X911" i="46" s="1"/>
  <c r="R911" i="46"/>
  <c r="Q911" i="46"/>
  <c r="P911" i="46"/>
  <c r="L911" i="46"/>
  <c r="O911" i="46" s="1"/>
  <c r="F911" i="46"/>
  <c r="I911" i="46" s="1"/>
  <c r="AE910" i="46"/>
  <c r="R910" i="46"/>
  <c r="Q910" i="46"/>
  <c r="P910" i="46"/>
  <c r="AE909" i="46"/>
  <c r="AC909" i="46"/>
  <c r="AA909" i="46"/>
  <c r="W909" i="46"/>
  <c r="U909" i="46"/>
  <c r="R909" i="46"/>
  <c r="Q909" i="46"/>
  <c r="P909" i="46"/>
  <c r="N909" i="46"/>
  <c r="L909" i="46"/>
  <c r="H909" i="46"/>
  <c r="F909" i="46"/>
  <c r="AE908" i="46"/>
  <c r="AG908" i="46" s="1"/>
  <c r="AC908" i="46"/>
  <c r="AC907" i="46" s="1"/>
  <c r="AA908" i="46"/>
  <c r="AA907" i="46" s="1"/>
  <c r="W908" i="46"/>
  <c r="U908" i="46"/>
  <c r="U907" i="46" s="1"/>
  <c r="R908" i="46"/>
  <c r="Q908" i="46"/>
  <c r="P908" i="46"/>
  <c r="N908" i="46"/>
  <c r="N907" i="46" s="1"/>
  <c r="L908" i="46"/>
  <c r="H908" i="46"/>
  <c r="H907" i="46" s="1"/>
  <c r="F908" i="46"/>
  <c r="F907" i="46" s="1"/>
  <c r="AE907" i="46"/>
  <c r="R907" i="46"/>
  <c r="Q907" i="46"/>
  <c r="P907" i="46"/>
  <c r="AE906" i="46"/>
  <c r="AG906" i="46" s="1"/>
  <c r="AC906" i="46"/>
  <c r="AA906" i="46"/>
  <c r="W906" i="46"/>
  <c r="U906" i="46"/>
  <c r="R906" i="46"/>
  <c r="Q906" i="46"/>
  <c r="P906" i="46"/>
  <c r="N906" i="46"/>
  <c r="L906" i="46"/>
  <c r="H906" i="46"/>
  <c r="F906" i="46"/>
  <c r="AE905" i="46"/>
  <c r="AI905" i="46" s="1"/>
  <c r="AC905" i="46"/>
  <c r="AC903" i="46" s="1"/>
  <c r="AA905" i="46"/>
  <c r="W905" i="46"/>
  <c r="U905" i="46"/>
  <c r="X905" i="46" s="1"/>
  <c r="R905" i="46"/>
  <c r="Q905" i="46"/>
  <c r="P905" i="46"/>
  <c r="N905" i="46"/>
  <c r="L905" i="46"/>
  <c r="H905" i="46"/>
  <c r="F905" i="46"/>
  <c r="AE904" i="46"/>
  <c r="AG904" i="46" s="1"/>
  <c r="AD904" i="46"/>
  <c r="AC904" i="46"/>
  <c r="AA904" i="46"/>
  <c r="W904" i="46"/>
  <c r="U904" i="46"/>
  <c r="U903" i="46" s="1"/>
  <c r="R904" i="46"/>
  <c r="Q904" i="46"/>
  <c r="P904" i="46"/>
  <c r="O904" i="46"/>
  <c r="N904" i="46"/>
  <c r="L904" i="46"/>
  <c r="H904" i="46"/>
  <c r="F904" i="46"/>
  <c r="AE903" i="46"/>
  <c r="AA903" i="46"/>
  <c r="R903" i="46"/>
  <c r="Q903" i="46"/>
  <c r="P903" i="46"/>
  <c r="H903" i="46"/>
  <c r="AE902" i="46"/>
  <c r="AC902" i="46"/>
  <c r="AA902" i="46"/>
  <c r="W902" i="46"/>
  <c r="U902" i="46"/>
  <c r="R902" i="46"/>
  <c r="Q902" i="46"/>
  <c r="P902" i="46"/>
  <c r="N902" i="46"/>
  <c r="L902" i="46"/>
  <c r="H902" i="46"/>
  <c r="F902" i="46"/>
  <c r="AE901" i="46"/>
  <c r="AC901" i="46"/>
  <c r="AD901" i="46" s="1"/>
  <c r="AA901" i="46"/>
  <c r="W901" i="46"/>
  <c r="U901" i="46"/>
  <c r="R901" i="46"/>
  <c r="Q901" i="46"/>
  <c r="P901" i="46"/>
  <c r="N901" i="46"/>
  <c r="L901" i="46"/>
  <c r="H901" i="46"/>
  <c r="F901" i="46"/>
  <c r="AI900" i="46"/>
  <c r="AG900" i="46"/>
  <c r="AJ900" i="46" s="1"/>
  <c r="AE900" i="46"/>
  <c r="AC900" i="46"/>
  <c r="AA900" i="46"/>
  <c r="W900" i="46"/>
  <c r="U900" i="46"/>
  <c r="R900" i="46"/>
  <c r="Q900" i="46"/>
  <c r="P900" i="46"/>
  <c r="N900" i="46"/>
  <c r="L900" i="46"/>
  <c r="O900" i="46" s="1"/>
  <c r="H900" i="46"/>
  <c r="F900" i="46"/>
  <c r="AE899" i="46"/>
  <c r="AG899" i="46" s="1"/>
  <c r="AC899" i="46"/>
  <c r="AA899" i="46"/>
  <c r="W899" i="46"/>
  <c r="U899" i="46"/>
  <c r="R899" i="46"/>
  <c r="Q899" i="46"/>
  <c r="P899" i="46"/>
  <c r="N899" i="46"/>
  <c r="L899" i="46"/>
  <c r="O899" i="46" s="1"/>
  <c r="H899" i="46"/>
  <c r="F899" i="46"/>
  <c r="AE898" i="46"/>
  <c r="AC898" i="46"/>
  <c r="AA898" i="46"/>
  <c r="X898" i="46"/>
  <c r="W898" i="46"/>
  <c r="U898" i="46"/>
  <c r="R898" i="46"/>
  <c r="Q898" i="46"/>
  <c r="P898" i="46"/>
  <c r="N898" i="46"/>
  <c r="L898" i="46"/>
  <c r="H898" i="46"/>
  <c r="F898" i="46"/>
  <c r="AE897" i="46"/>
  <c r="AC897" i="46"/>
  <c r="AA897" i="46"/>
  <c r="AA896" i="46" s="1"/>
  <c r="W897" i="46"/>
  <c r="U897" i="46"/>
  <c r="R897" i="46"/>
  <c r="Q897" i="46"/>
  <c r="P897" i="46"/>
  <c r="N897" i="46"/>
  <c r="L897" i="46"/>
  <c r="H897" i="46"/>
  <c r="F897" i="46"/>
  <c r="AE896" i="46"/>
  <c r="R896" i="46"/>
  <c r="Q896" i="46"/>
  <c r="P896" i="46"/>
  <c r="AE895" i="46"/>
  <c r="AC895" i="46"/>
  <c r="AA895" i="46"/>
  <c r="W895" i="46"/>
  <c r="U895" i="46"/>
  <c r="R895" i="46"/>
  <c r="Q895" i="46"/>
  <c r="P895" i="46"/>
  <c r="N895" i="46"/>
  <c r="L895" i="46"/>
  <c r="H895" i="46"/>
  <c r="F895" i="46"/>
  <c r="I895" i="46" s="1"/>
  <c r="AE894" i="46"/>
  <c r="AC894" i="46"/>
  <c r="AA894" i="46"/>
  <c r="W894" i="46"/>
  <c r="U894" i="46"/>
  <c r="R894" i="46"/>
  <c r="Q894" i="46"/>
  <c r="P894" i="46"/>
  <c r="N894" i="46"/>
  <c r="L894" i="46"/>
  <c r="H894" i="46"/>
  <c r="F894" i="46"/>
  <c r="AE893" i="46"/>
  <c r="AG893" i="46" s="1"/>
  <c r="AC893" i="46"/>
  <c r="AA893" i="46"/>
  <c r="W893" i="46"/>
  <c r="U893" i="46"/>
  <c r="X893" i="46" s="1"/>
  <c r="R893" i="46"/>
  <c r="Q893" i="46"/>
  <c r="P893" i="46"/>
  <c r="N893" i="46"/>
  <c r="O893" i="46" s="1"/>
  <c r="L893" i="46"/>
  <c r="H893" i="46"/>
  <c r="F893" i="46"/>
  <c r="I893" i="46" s="1"/>
  <c r="AE892" i="46"/>
  <c r="AG892" i="46" s="1"/>
  <c r="AC892" i="46"/>
  <c r="AA892" i="46"/>
  <c r="W892" i="46"/>
  <c r="U892" i="46"/>
  <c r="R892" i="46"/>
  <c r="Q892" i="46"/>
  <c r="P892" i="46"/>
  <c r="N892" i="46"/>
  <c r="L892" i="46"/>
  <c r="H892" i="46"/>
  <c r="F892" i="46"/>
  <c r="AE891" i="46"/>
  <c r="AI891" i="46" s="1"/>
  <c r="AC891" i="46"/>
  <c r="AA891" i="46"/>
  <c r="W891" i="46"/>
  <c r="U891" i="46"/>
  <c r="R891" i="46"/>
  <c r="Q891" i="46"/>
  <c r="P891" i="46"/>
  <c r="N891" i="46"/>
  <c r="L891" i="46"/>
  <c r="H891" i="46"/>
  <c r="F891" i="46"/>
  <c r="AE890" i="46"/>
  <c r="AI890" i="46" s="1"/>
  <c r="AC890" i="46"/>
  <c r="AA890" i="46"/>
  <c r="AD890" i="46" s="1"/>
  <c r="W890" i="46"/>
  <c r="U890" i="46"/>
  <c r="R890" i="46"/>
  <c r="Q890" i="46"/>
  <c r="P890" i="46"/>
  <c r="N890" i="46"/>
  <c r="L890" i="46"/>
  <c r="H890" i="46"/>
  <c r="F890" i="46"/>
  <c r="I890" i="46" s="1"/>
  <c r="AE889" i="46"/>
  <c r="AI889" i="46" s="1"/>
  <c r="AC889" i="46"/>
  <c r="AD889" i="46" s="1"/>
  <c r="AA889" i="46"/>
  <c r="W889" i="46"/>
  <c r="U889" i="46"/>
  <c r="R889" i="46"/>
  <c r="Q889" i="46"/>
  <c r="P889" i="46"/>
  <c r="N889" i="46"/>
  <c r="L889" i="46"/>
  <c r="H889" i="46"/>
  <c r="F889" i="46"/>
  <c r="AE888" i="46"/>
  <c r="AI888" i="46" s="1"/>
  <c r="AC888" i="46"/>
  <c r="AD888" i="46" s="1"/>
  <c r="AA888" i="46"/>
  <c r="W888" i="46"/>
  <c r="U888" i="46"/>
  <c r="R888" i="46"/>
  <c r="Q888" i="46"/>
  <c r="P888" i="46"/>
  <c r="N888" i="46"/>
  <c r="L888" i="46"/>
  <c r="H888" i="46"/>
  <c r="I888" i="46" s="1"/>
  <c r="F888" i="46"/>
  <c r="AE887" i="46"/>
  <c r="AC887" i="46"/>
  <c r="AA887" i="46"/>
  <c r="W887" i="46"/>
  <c r="U887" i="46"/>
  <c r="R887" i="46"/>
  <c r="Q887" i="46"/>
  <c r="P887" i="46"/>
  <c r="N887" i="46"/>
  <c r="L887" i="46"/>
  <c r="H887" i="46"/>
  <c r="I887" i="46" s="1"/>
  <c r="F887" i="46"/>
  <c r="AE886" i="46"/>
  <c r="AC886" i="46"/>
  <c r="AA886" i="46"/>
  <c r="W886" i="46"/>
  <c r="U886" i="46"/>
  <c r="R886" i="46"/>
  <c r="Q886" i="46"/>
  <c r="P886" i="46"/>
  <c r="N886" i="46"/>
  <c r="L886" i="46"/>
  <c r="H886" i="46"/>
  <c r="F886" i="46"/>
  <c r="AE885" i="46"/>
  <c r="R885" i="46"/>
  <c r="Q885" i="46"/>
  <c r="P885" i="46"/>
  <c r="AE884" i="46"/>
  <c r="AC884" i="46"/>
  <c r="AA884" i="46"/>
  <c r="W884" i="46"/>
  <c r="U884" i="46"/>
  <c r="R884" i="46"/>
  <c r="Q884" i="46"/>
  <c r="P884" i="46"/>
  <c r="N884" i="46"/>
  <c r="L884" i="46"/>
  <c r="O884" i="46" s="1"/>
  <c r="I884" i="46"/>
  <c r="H884" i="46"/>
  <c r="F884" i="46"/>
  <c r="AE883" i="46"/>
  <c r="AC883" i="46"/>
  <c r="AA883" i="46"/>
  <c r="W883" i="46"/>
  <c r="U883" i="46"/>
  <c r="R883" i="46"/>
  <c r="Q883" i="46"/>
  <c r="P883" i="46"/>
  <c r="N883" i="46"/>
  <c r="O883" i="46" s="1"/>
  <c r="L883" i="46"/>
  <c r="H883" i="46"/>
  <c r="F883" i="46"/>
  <c r="AE882" i="46"/>
  <c r="AI882" i="46" s="1"/>
  <c r="AC882" i="46"/>
  <c r="AA882" i="46"/>
  <c r="W882" i="46"/>
  <c r="U882" i="46"/>
  <c r="R882" i="46"/>
  <c r="Q882" i="46"/>
  <c r="P882" i="46"/>
  <c r="N882" i="46"/>
  <c r="L882" i="46"/>
  <c r="H882" i="46"/>
  <c r="F882" i="46"/>
  <c r="AE881" i="46"/>
  <c r="AI881" i="46" s="1"/>
  <c r="AC881" i="46"/>
  <c r="AA881" i="46"/>
  <c r="W881" i="46"/>
  <c r="U881" i="46"/>
  <c r="R881" i="46"/>
  <c r="Q881" i="46"/>
  <c r="P881" i="46"/>
  <c r="N881" i="46"/>
  <c r="L881" i="46"/>
  <c r="H881" i="46"/>
  <c r="F881" i="46"/>
  <c r="I881" i="46" s="1"/>
  <c r="AE880" i="46"/>
  <c r="R880" i="46"/>
  <c r="Q880" i="46"/>
  <c r="P880" i="46"/>
  <c r="AE879" i="46"/>
  <c r="AI879" i="46" s="1"/>
  <c r="AC879" i="46"/>
  <c r="AA879" i="46"/>
  <c r="W879" i="46"/>
  <c r="U879" i="46"/>
  <c r="R879" i="46"/>
  <c r="Q879" i="46"/>
  <c r="P879" i="46"/>
  <c r="N879" i="46"/>
  <c r="L879" i="46"/>
  <c r="H879" i="46"/>
  <c r="F879" i="46"/>
  <c r="AE878" i="46"/>
  <c r="AC878" i="46"/>
  <c r="AA878" i="46"/>
  <c r="W878" i="46"/>
  <c r="U878" i="46"/>
  <c r="R878" i="46"/>
  <c r="Q878" i="46"/>
  <c r="P878" i="46"/>
  <c r="N878" i="46"/>
  <c r="L878" i="46"/>
  <c r="H878" i="46"/>
  <c r="F878" i="46"/>
  <c r="AE877" i="46"/>
  <c r="AI877" i="46" s="1"/>
  <c r="AC877" i="46"/>
  <c r="AA877" i="46"/>
  <c r="W877" i="46"/>
  <c r="U877" i="46"/>
  <c r="R877" i="46"/>
  <c r="Q877" i="46"/>
  <c r="P877" i="46"/>
  <c r="N877" i="46"/>
  <c r="L877" i="46"/>
  <c r="H877" i="46"/>
  <c r="F877" i="46"/>
  <c r="AE876" i="46"/>
  <c r="AI876" i="46" s="1"/>
  <c r="AC876" i="46"/>
  <c r="AA876" i="46"/>
  <c r="AD876" i="46" s="1"/>
  <c r="W876" i="46"/>
  <c r="X876" i="46" s="1"/>
  <c r="U876" i="46"/>
  <c r="R876" i="46"/>
  <c r="Q876" i="46"/>
  <c r="P876" i="46"/>
  <c r="N876" i="46"/>
  <c r="L876" i="46"/>
  <c r="I876" i="46"/>
  <c r="H876" i="46"/>
  <c r="F876" i="46"/>
  <c r="AE875" i="46"/>
  <c r="AC875" i="46"/>
  <c r="AD875" i="46" s="1"/>
  <c r="AA875" i="46"/>
  <c r="W875" i="46"/>
  <c r="U875" i="46"/>
  <c r="R875" i="46"/>
  <c r="Q875" i="46"/>
  <c r="P875" i="46"/>
  <c r="N875" i="46"/>
  <c r="L875" i="46"/>
  <c r="H875" i="46"/>
  <c r="F875" i="46"/>
  <c r="AI874" i="46"/>
  <c r="AG874" i="46"/>
  <c r="AE874" i="46"/>
  <c r="AC874" i="46"/>
  <c r="AA874" i="46"/>
  <c r="W874" i="46"/>
  <c r="U874" i="46"/>
  <c r="R874" i="46"/>
  <c r="Q874" i="46"/>
  <c r="P874" i="46"/>
  <c r="N874" i="46"/>
  <c r="L874" i="46"/>
  <c r="H874" i="46"/>
  <c r="F874" i="46"/>
  <c r="AE873" i="46"/>
  <c r="R873" i="46"/>
  <c r="Q873" i="46"/>
  <c r="P873" i="46"/>
  <c r="AE872" i="46"/>
  <c r="AG872" i="46" s="1"/>
  <c r="AC872" i="46"/>
  <c r="AA872" i="46"/>
  <c r="W872" i="46"/>
  <c r="X872" i="46" s="1"/>
  <c r="U872" i="46"/>
  <c r="R872" i="46"/>
  <c r="Q872" i="46"/>
  <c r="P872" i="46"/>
  <c r="N872" i="46"/>
  <c r="L872" i="46"/>
  <c r="H872" i="46"/>
  <c r="F872" i="46"/>
  <c r="AE871" i="46"/>
  <c r="AC871" i="46"/>
  <c r="AA871" i="46"/>
  <c r="W871" i="46"/>
  <c r="U871" i="46"/>
  <c r="R871" i="46"/>
  <c r="Q871" i="46"/>
  <c r="P871" i="46"/>
  <c r="N871" i="46"/>
  <c r="L871" i="46"/>
  <c r="H871" i="46"/>
  <c r="F871" i="46"/>
  <c r="AE870" i="46"/>
  <c r="AC870" i="46"/>
  <c r="AA870" i="46"/>
  <c r="W870" i="46"/>
  <c r="X870" i="46" s="1"/>
  <c r="U870" i="46"/>
  <c r="R870" i="46"/>
  <c r="Q870" i="46"/>
  <c r="P870" i="46"/>
  <c r="N870" i="46"/>
  <c r="L870" i="46"/>
  <c r="H870" i="46"/>
  <c r="F870" i="46"/>
  <c r="AE869" i="46"/>
  <c r="AC869" i="46"/>
  <c r="AA869" i="46"/>
  <c r="W869" i="46"/>
  <c r="X869" i="46" s="1"/>
  <c r="U869" i="46"/>
  <c r="R869" i="46"/>
  <c r="Q869" i="46"/>
  <c r="P869" i="46"/>
  <c r="N869" i="46"/>
  <c r="L869" i="46"/>
  <c r="H869" i="46"/>
  <c r="F869" i="46"/>
  <c r="AG868" i="46"/>
  <c r="AE868" i="46"/>
  <c r="AI868" i="46" s="1"/>
  <c r="AC868" i="46"/>
  <c r="AA868" i="46"/>
  <c r="W868" i="46"/>
  <c r="U868" i="46"/>
  <c r="R868" i="46"/>
  <c r="Q868" i="46"/>
  <c r="P868" i="46"/>
  <c r="N868" i="46"/>
  <c r="L868" i="46"/>
  <c r="H868" i="46"/>
  <c r="F868" i="46"/>
  <c r="AE867" i="46"/>
  <c r="AC867" i="46"/>
  <c r="AA867" i="46"/>
  <c r="W867" i="46"/>
  <c r="U867" i="46"/>
  <c r="R867" i="46"/>
  <c r="Q867" i="46"/>
  <c r="P867" i="46"/>
  <c r="N867" i="46"/>
  <c r="L867" i="46"/>
  <c r="H867" i="46"/>
  <c r="F867" i="46"/>
  <c r="Q866" i="46"/>
  <c r="P866" i="46"/>
  <c r="D866" i="46"/>
  <c r="R866" i="46" s="1"/>
  <c r="AE865" i="46"/>
  <c r="R865" i="46"/>
  <c r="Q865" i="46"/>
  <c r="P865" i="46"/>
  <c r="AE864" i="46"/>
  <c r="AI864" i="46" s="1"/>
  <c r="AI863" i="46" s="1"/>
  <c r="AC864" i="46"/>
  <c r="AA864" i="46"/>
  <c r="W864" i="46"/>
  <c r="U864" i="46"/>
  <c r="U863" i="46" s="1"/>
  <c r="R864" i="46"/>
  <c r="Q864" i="46"/>
  <c r="P864" i="46"/>
  <c r="N864" i="46"/>
  <c r="N863" i="46" s="1"/>
  <c r="L864" i="46"/>
  <c r="L863" i="46" s="1"/>
  <c r="H864" i="46"/>
  <c r="H863" i="46" s="1"/>
  <c r="F864" i="46"/>
  <c r="F863" i="46" s="1"/>
  <c r="AE863" i="46"/>
  <c r="AC863" i="46"/>
  <c r="AA863" i="46"/>
  <c r="R863" i="46"/>
  <c r="Q863" i="46"/>
  <c r="P863" i="46"/>
  <c r="AE862" i="46"/>
  <c r="AC862" i="46"/>
  <c r="AA862" i="46"/>
  <c r="W862" i="46"/>
  <c r="U862" i="46"/>
  <c r="R862" i="46"/>
  <c r="Q862" i="46"/>
  <c r="P862" i="46"/>
  <c r="N862" i="46"/>
  <c r="O862" i="46" s="1"/>
  <c r="L862" i="46"/>
  <c r="H862" i="46"/>
  <c r="F862" i="46"/>
  <c r="AE861" i="46"/>
  <c r="AC861" i="46"/>
  <c r="AA861" i="46"/>
  <c r="W861" i="46"/>
  <c r="U861" i="46"/>
  <c r="R861" i="46"/>
  <c r="Q861" i="46"/>
  <c r="P861" i="46"/>
  <c r="N861" i="46"/>
  <c r="L861" i="46"/>
  <c r="H861" i="46"/>
  <c r="F861" i="46"/>
  <c r="AE860" i="46"/>
  <c r="AI860" i="46" s="1"/>
  <c r="AC860" i="46"/>
  <c r="AA860" i="46"/>
  <c r="W860" i="46"/>
  <c r="U860" i="46"/>
  <c r="R860" i="46"/>
  <c r="Q860" i="46"/>
  <c r="P860" i="46"/>
  <c r="N860" i="46"/>
  <c r="L860" i="46"/>
  <c r="H860" i="46"/>
  <c r="I860" i="46" s="1"/>
  <c r="F860" i="46"/>
  <c r="AE859" i="46"/>
  <c r="AI859" i="46" s="1"/>
  <c r="AC859" i="46"/>
  <c r="AA859" i="46"/>
  <c r="W859" i="46"/>
  <c r="U859" i="46"/>
  <c r="R859" i="46"/>
  <c r="Q859" i="46"/>
  <c r="P859" i="46"/>
  <c r="N859" i="46"/>
  <c r="L859" i="46"/>
  <c r="H859" i="46"/>
  <c r="F859" i="46"/>
  <c r="AE858" i="46"/>
  <c r="AI858" i="46" s="1"/>
  <c r="AC858" i="46"/>
  <c r="AD858" i="46" s="1"/>
  <c r="AA858" i="46"/>
  <c r="W858" i="46"/>
  <c r="U858" i="46"/>
  <c r="R858" i="46"/>
  <c r="Q858" i="46"/>
  <c r="P858" i="46"/>
  <c r="N858" i="46"/>
  <c r="O858" i="46" s="1"/>
  <c r="L858" i="46"/>
  <c r="H858" i="46"/>
  <c r="H857" i="46" s="1"/>
  <c r="F858" i="46"/>
  <c r="AE857" i="46"/>
  <c r="R857" i="46"/>
  <c r="Q857" i="46"/>
  <c r="P857" i="46"/>
  <c r="AE856" i="46"/>
  <c r="AC856" i="46"/>
  <c r="AA856" i="46"/>
  <c r="W856" i="46"/>
  <c r="U856" i="46"/>
  <c r="R856" i="46"/>
  <c r="Q856" i="46"/>
  <c r="P856" i="46"/>
  <c r="N856" i="46"/>
  <c r="L856" i="46"/>
  <c r="H856" i="46"/>
  <c r="F856" i="46"/>
  <c r="AE855" i="46"/>
  <c r="AC855" i="46"/>
  <c r="AA855" i="46"/>
  <c r="W855" i="46"/>
  <c r="U855" i="46"/>
  <c r="R855" i="46"/>
  <c r="Q855" i="46"/>
  <c r="P855" i="46"/>
  <c r="N855" i="46"/>
  <c r="L855" i="46"/>
  <c r="H855" i="46"/>
  <c r="F855" i="46"/>
  <c r="AE854" i="46"/>
  <c r="AC854" i="46"/>
  <c r="AA854" i="46"/>
  <c r="W854" i="46"/>
  <c r="U854" i="46"/>
  <c r="R854" i="46"/>
  <c r="Q854" i="46"/>
  <c r="P854" i="46"/>
  <c r="N854" i="46"/>
  <c r="L854" i="46"/>
  <c r="H854" i="46"/>
  <c r="F854" i="46"/>
  <c r="AE853" i="46"/>
  <c r="AI853" i="46" s="1"/>
  <c r="AC853" i="46"/>
  <c r="AA853" i="46"/>
  <c r="W853" i="46"/>
  <c r="U853" i="46"/>
  <c r="R853" i="46"/>
  <c r="Q853" i="46"/>
  <c r="P853" i="46"/>
  <c r="N853" i="46"/>
  <c r="L853" i="46"/>
  <c r="H853" i="46"/>
  <c r="F853" i="46"/>
  <c r="AE852" i="46"/>
  <c r="AI852" i="46" s="1"/>
  <c r="AC852" i="46"/>
  <c r="AA852" i="46"/>
  <c r="W852" i="46"/>
  <c r="U852" i="46"/>
  <c r="R852" i="46"/>
  <c r="Q852" i="46"/>
  <c r="P852" i="46"/>
  <c r="N852" i="46"/>
  <c r="O852" i="46" s="1"/>
  <c r="L852" i="46"/>
  <c r="H852" i="46"/>
  <c r="H851" i="46" s="1"/>
  <c r="F852" i="46"/>
  <c r="F851" i="46" s="1"/>
  <c r="AE851" i="46"/>
  <c r="R851" i="46"/>
  <c r="Q851" i="46"/>
  <c r="P851" i="46"/>
  <c r="AE850" i="46"/>
  <c r="AC850" i="46"/>
  <c r="AA850" i="46"/>
  <c r="W850" i="46"/>
  <c r="U850" i="46"/>
  <c r="R850" i="46"/>
  <c r="Q850" i="46"/>
  <c r="P850" i="46"/>
  <c r="N850" i="46"/>
  <c r="L850" i="46"/>
  <c r="H850" i="46"/>
  <c r="F850" i="46"/>
  <c r="AE849" i="46"/>
  <c r="AI849" i="46" s="1"/>
  <c r="AC849" i="46"/>
  <c r="AA849" i="46"/>
  <c r="AA848" i="46" s="1"/>
  <c r="W849" i="46"/>
  <c r="U849" i="46"/>
  <c r="R849" i="46"/>
  <c r="Q849" i="46"/>
  <c r="P849" i="46"/>
  <c r="N849" i="46"/>
  <c r="N848" i="46" s="1"/>
  <c r="L849" i="46"/>
  <c r="H849" i="46"/>
  <c r="I849" i="46" s="1"/>
  <c r="F849" i="46"/>
  <c r="AE848" i="46"/>
  <c r="U848" i="46"/>
  <c r="R848" i="46"/>
  <c r="Q848" i="46"/>
  <c r="P848" i="46"/>
  <c r="AE847" i="46"/>
  <c r="AE846" i="46"/>
  <c r="AG846" i="46" s="1"/>
  <c r="AJ846" i="46" s="1"/>
  <c r="AD846" i="46"/>
  <c r="AA846" i="46"/>
  <c r="U846" i="46"/>
  <c r="X846" i="46" s="1"/>
  <c r="R846" i="46"/>
  <c r="Q846" i="46"/>
  <c r="P846" i="46"/>
  <c r="L846" i="46"/>
  <c r="O846" i="46" s="1"/>
  <c r="F846" i="46"/>
  <c r="I846" i="46" s="1"/>
  <c r="AE845" i="46"/>
  <c r="AI845" i="46" s="1"/>
  <c r="AC845" i="46"/>
  <c r="AA845" i="46"/>
  <c r="W845" i="46"/>
  <c r="U845" i="46"/>
  <c r="X845" i="46" s="1"/>
  <c r="R845" i="46"/>
  <c r="Q845" i="46"/>
  <c r="P845" i="46"/>
  <c r="N845" i="46"/>
  <c r="L845" i="46"/>
  <c r="H845" i="46"/>
  <c r="F845" i="46"/>
  <c r="AE844" i="46"/>
  <c r="AG844" i="46" s="1"/>
  <c r="AC844" i="46"/>
  <c r="AA844" i="46"/>
  <c r="W844" i="46"/>
  <c r="U844" i="46"/>
  <c r="R844" i="46"/>
  <c r="Q844" i="46"/>
  <c r="P844" i="46"/>
  <c r="N844" i="46"/>
  <c r="O844" i="46" s="1"/>
  <c r="L844" i="46"/>
  <c r="H844" i="46"/>
  <c r="F844" i="46"/>
  <c r="AE843" i="46"/>
  <c r="AC843" i="46"/>
  <c r="AA843" i="46"/>
  <c r="W843" i="46"/>
  <c r="U843" i="46"/>
  <c r="R843" i="46"/>
  <c r="Q843" i="46"/>
  <c r="P843" i="46"/>
  <c r="N843" i="46"/>
  <c r="L843" i="46"/>
  <c r="H843" i="46"/>
  <c r="F843" i="46"/>
  <c r="AE842" i="46"/>
  <c r="AG842" i="46" s="1"/>
  <c r="AC842" i="46"/>
  <c r="AA842" i="46"/>
  <c r="W842" i="46"/>
  <c r="U842" i="46"/>
  <c r="R842" i="46"/>
  <c r="Q842" i="46"/>
  <c r="P842" i="46"/>
  <c r="N842" i="46"/>
  <c r="L842" i="46"/>
  <c r="H842" i="46"/>
  <c r="F842" i="46"/>
  <c r="AE841" i="46"/>
  <c r="AI841" i="46" s="1"/>
  <c r="AC841" i="46"/>
  <c r="AA841" i="46"/>
  <c r="AD841" i="46" s="1"/>
  <c r="W841" i="46"/>
  <c r="U841" i="46"/>
  <c r="R841" i="46"/>
  <c r="Q841" i="46"/>
  <c r="P841" i="46"/>
  <c r="N841" i="46"/>
  <c r="L841" i="46"/>
  <c r="H841" i="46"/>
  <c r="F841" i="46"/>
  <c r="AG840" i="46"/>
  <c r="AE840" i="46"/>
  <c r="AI840" i="46" s="1"/>
  <c r="AC840" i="46"/>
  <c r="AA840" i="46"/>
  <c r="W840" i="46"/>
  <c r="U840" i="46"/>
  <c r="R840" i="46"/>
  <c r="Q840" i="46"/>
  <c r="P840" i="46"/>
  <c r="N840" i="46"/>
  <c r="L840" i="46"/>
  <c r="H840" i="46"/>
  <c r="F840" i="46"/>
  <c r="AE839" i="46"/>
  <c r="AC839" i="46"/>
  <c r="AA839" i="46"/>
  <c r="W839" i="46"/>
  <c r="U839" i="46"/>
  <c r="R839" i="46"/>
  <c r="Q839" i="46"/>
  <c r="P839" i="46"/>
  <c r="N839" i="46"/>
  <c r="L839" i="46"/>
  <c r="H839" i="46"/>
  <c r="F839" i="46"/>
  <c r="AE838" i="46"/>
  <c r="AI838" i="46" s="1"/>
  <c r="AC838" i="46"/>
  <c r="AA838" i="46"/>
  <c r="W838" i="46"/>
  <c r="U838" i="46"/>
  <c r="R838" i="46"/>
  <c r="Q838" i="46"/>
  <c r="P838" i="46"/>
  <c r="N838" i="46"/>
  <c r="L838" i="46"/>
  <c r="O838" i="46" s="1"/>
  <c r="H838" i="46"/>
  <c r="F838" i="46"/>
  <c r="AE837" i="46"/>
  <c r="AI837" i="46" s="1"/>
  <c r="AC837" i="46"/>
  <c r="AA837" i="46"/>
  <c r="W837" i="46"/>
  <c r="U837" i="46"/>
  <c r="R837" i="46"/>
  <c r="Q837" i="46"/>
  <c r="P837" i="46"/>
  <c r="N837" i="46"/>
  <c r="L837" i="46"/>
  <c r="H837" i="46"/>
  <c r="F837" i="46"/>
  <c r="AE836" i="46"/>
  <c r="AC836" i="46"/>
  <c r="AD836" i="46" s="1"/>
  <c r="AA836" i="46"/>
  <c r="W836" i="46"/>
  <c r="U836" i="46"/>
  <c r="R836" i="46"/>
  <c r="Q836" i="46"/>
  <c r="P836" i="46"/>
  <c r="N836" i="46"/>
  <c r="L836" i="46"/>
  <c r="H836" i="46"/>
  <c r="F836" i="46"/>
  <c r="AE835" i="46"/>
  <c r="AC835" i="46"/>
  <c r="AA835" i="46"/>
  <c r="W835" i="46"/>
  <c r="U835" i="46"/>
  <c r="R835" i="46"/>
  <c r="Q835" i="46"/>
  <c r="P835" i="46"/>
  <c r="N835" i="46"/>
  <c r="L835" i="46"/>
  <c r="H835" i="46"/>
  <c r="F835" i="46"/>
  <c r="AE834" i="46"/>
  <c r="R834" i="46"/>
  <c r="Q834" i="46"/>
  <c r="P834" i="46"/>
  <c r="AI833" i="46"/>
  <c r="AE833" i="46"/>
  <c r="AG833" i="46" s="1"/>
  <c r="AC833" i="46"/>
  <c r="AA833" i="46"/>
  <c r="W833" i="46"/>
  <c r="U833" i="46"/>
  <c r="R833" i="46"/>
  <c r="Q833" i="46"/>
  <c r="P833" i="46"/>
  <c r="N833" i="46"/>
  <c r="L833" i="46"/>
  <c r="H833" i="46"/>
  <c r="F833" i="46"/>
  <c r="AE832" i="46"/>
  <c r="AC832" i="46"/>
  <c r="AA832" i="46"/>
  <c r="W832" i="46"/>
  <c r="X832" i="46" s="1"/>
  <c r="U832" i="46"/>
  <c r="R832" i="46"/>
  <c r="Q832" i="46"/>
  <c r="P832" i="46"/>
  <c r="N832" i="46"/>
  <c r="L832" i="46"/>
  <c r="H832" i="46"/>
  <c r="F832" i="46"/>
  <c r="AE831" i="46"/>
  <c r="AG831" i="46" s="1"/>
  <c r="AC831" i="46"/>
  <c r="AA831" i="46"/>
  <c r="W831" i="46"/>
  <c r="U831" i="46"/>
  <c r="R831" i="46"/>
  <c r="Q831" i="46"/>
  <c r="P831" i="46"/>
  <c r="N831" i="46"/>
  <c r="L831" i="46"/>
  <c r="O831" i="46" s="1"/>
  <c r="H831" i="46"/>
  <c r="I831" i="46" s="1"/>
  <c r="F831" i="46"/>
  <c r="AI830" i="46"/>
  <c r="AJ830" i="46" s="1"/>
  <c r="AE830" i="46"/>
  <c r="AG830" i="46" s="1"/>
  <c r="AC830" i="46"/>
  <c r="AA830" i="46"/>
  <c r="W830" i="46"/>
  <c r="U830" i="46"/>
  <c r="R830" i="46"/>
  <c r="Q830" i="46"/>
  <c r="P830" i="46"/>
  <c r="N830" i="46"/>
  <c r="L830" i="46"/>
  <c r="H830" i="46"/>
  <c r="F830" i="46"/>
  <c r="AE829" i="46"/>
  <c r="AI829" i="46" s="1"/>
  <c r="AC829" i="46"/>
  <c r="AA829" i="46"/>
  <c r="W829" i="46"/>
  <c r="U829" i="46"/>
  <c r="R829" i="46"/>
  <c r="Q829" i="46"/>
  <c r="P829" i="46"/>
  <c r="N829" i="46"/>
  <c r="L829" i="46"/>
  <c r="O829" i="46" s="1"/>
  <c r="H829" i="46"/>
  <c r="F829" i="46"/>
  <c r="AE828" i="46"/>
  <c r="AI828" i="46" s="1"/>
  <c r="AC828" i="46"/>
  <c r="AD828" i="46" s="1"/>
  <c r="AA828" i="46"/>
  <c r="W828" i="46"/>
  <c r="U828" i="46"/>
  <c r="R828" i="46"/>
  <c r="Q828" i="46"/>
  <c r="P828" i="46"/>
  <c r="N828" i="46"/>
  <c r="N827" i="46" s="1"/>
  <c r="L828" i="46"/>
  <c r="H828" i="46"/>
  <c r="I828" i="46" s="1"/>
  <c r="F828" i="46"/>
  <c r="AE827" i="46"/>
  <c r="AE826" i="46"/>
  <c r="AG826" i="46" s="1"/>
  <c r="AJ826" i="46" s="1"/>
  <c r="AA826" i="46"/>
  <c r="AD826" i="46" s="1"/>
  <c r="U826" i="46"/>
  <c r="X826" i="46" s="1"/>
  <c r="R826" i="46"/>
  <c r="Q826" i="46"/>
  <c r="P826" i="46"/>
  <c r="L826" i="46"/>
  <c r="O826" i="46" s="1"/>
  <c r="F826" i="46"/>
  <c r="I826" i="46" s="1"/>
  <c r="AE825" i="46"/>
  <c r="AC825" i="46"/>
  <c r="AA825" i="46"/>
  <c r="W825" i="46"/>
  <c r="U825" i="46"/>
  <c r="R825" i="46"/>
  <c r="Q825" i="46"/>
  <c r="P825" i="46"/>
  <c r="N825" i="46"/>
  <c r="L825" i="46"/>
  <c r="H825" i="46"/>
  <c r="F825" i="46"/>
  <c r="AE824" i="46"/>
  <c r="AC824" i="46"/>
  <c r="AA824" i="46"/>
  <c r="W824" i="46"/>
  <c r="U824" i="46"/>
  <c r="R824" i="46"/>
  <c r="Q824" i="46"/>
  <c r="P824" i="46"/>
  <c r="N824" i="46"/>
  <c r="L824" i="46"/>
  <c r="O824" i="46" s="1"/>
  <c r="H824" i="46"/>
  <c r="F824" i="46"/>
  <c r="AE823" i="46"/>
  <c r="R823" i="46"/>
  <c r="Q823" i="46"/>
  <c r="P823" i="46"/>
  <c r="H823" i="46"/>
  <c r="F823" i="46"/>
  <c r="AE822" i="46"/>
  <c r="AC822" i="46"/>
  <c r="AA822" i="46"/>
  <c r="W822" i="46"/>
  <c r="U822" i="46"/>
  <c r="R822" i="46"/>
  <c r="Q822" i="46"/>
  <c r="P822" i="46"/>
  <c r="N822" i="46"/>
  <c r="L822" i="46"/>
  <c r="H822" i="46"/>
  <c r="F822" i="46"/>
  <c r="AE821" i="46"/>
  <c r="AI821" i="46" s="1"/>
  <c r="AC821" i="46"/>
  <c r="AA821" i="46"/>
  <c r="W821" i="46"/>
  <c r="U821" i="46"/>
  <c r="R821" i="46"/>
  <c r="Q821" i="46"/>
  <c r="P821" i="46"/>
  <c r="N821" i="46"/>
  <c r="L821" i="46"/>
  <c r="H821" i="46"/>
  <c r="F821" i="46"/>
  <c r="I821" i="46" s="1"/>
  <c r="AE820" i="46"/>
  <c r="AG820" i="46" s="1"/>
  <c r="AC820" i="46"/>
  <c r="AA820" i="46"/>
  <c r="W820" i="46"/>
  <c r="U820" i="46"/>
  <c r="R820" i="46"/>
  <c r="Q820" i="46"/>
  <c r="P820" i="46"/>
  <c r="N820" i="46"/>
  <c r="L820" i="46"/>
  <c r="H820" i="46"/>
  <c r="F820" i="46"/>
  <c r="AE819" i="46"/>
  <c r="R819" i="46"/>
  <c r="Q819" i="46"/>
  <c r="P819" i="46"/>
  <c r="AG818" i="46"/>
  <c r="AJ818" i="46" s="1"/>
  <c r="AE818" i="46"/>
  <c r="AI818" i="46" s="1"/>
  <c r="AC818" i="46"/>
  <c r="AA818" i="46"/>
  <c r="W818" i="46"/>
  <c r="U818" i="46"/>
  <c r="R818" i="46"/>
  <c r="Q818" i="46"/>
  <c r="P818" i="46"/>
  <c r="N818" i="46"/>
  <c r="O818" i="46" s="1"/>
  <c r="L818" i="46"/>
  <c r="H818" i="46"/>
  <c r="F818" i="46"/>
  <c r="AE817" i="46"/>
  <c r="AG817" i="46" s="1"/>
  <c r="AC817" i="46"/>
  <c r="AA817" i="46"/>
  <c r="W817" i="46"/>
  <c r="U817" i="46"/>
  <c r="R817" i="46"/>
  <c r="Q817" i="46"/>
  <c r="P817" i="46"/>
  <c r="N817" i="46"/>
  <c r="N816" i="46" s="1"/>
  <c r="L817" i="46"/>
  <c r="L816" i="46" s="1"/>
  <c r="H817" i="46"/>
  <c r="F817" i="46"/>
  <c r="AE816" i="46"/>
  <c r="R816" i="46"/>
  <c r="Q816" i="46"/>
  <c r="P816" i="46"/>
  <c r="AE815" i="46"/>
  <c r="AG815" i="46" s="1"/>
  <c r="AJ815" i="46" s="1"/>
  <c r="AA815" i="46"/>
  <c r="AD815" i="46" s="1"/>
  <c r="U815" i="46"/>
  <c r="X815" i="46" s="1"/>
  <c r="R815" i="46"/>
  <c r="Q815" i="46"/>
  <c r="P815" i="46"/>
  <c r="L815" i="46"/>
  <c r="O815" i="46" s="1"/>
  <c r="F815" i="46"/>
  <c r="I815" i="46" s="1"/>
  <c r="AE814" i="46"/>
  <c r="AI814" i="46" s="1"/>
  <c r="AC814" i="46"/>
  <c r="AA814" i="46"/>
  <c r="W814" i="46"/>
  <c r="U814" i="46"/>
  <c r="R814" i="46"/>
  <c r="Q814" i="46"/>
  <c r="P814" i="46"/>
  <c r="N814" i="46"/>
  <c r="L814" i="46"/>
  <c r="H814" i="46"/>
  <c r="F814" i="46"/>
  <c r="AE813" i="46"/>
  <c r="AC813" i="46"/>
  <c r="AA813" i="46"/>
  <c r="W813" i="46"/>
  <c r="U813" i="46"/>
  <c r="R813" i="46"/>
  <c r="Q813" i="46"/>
  <c r="P813" i="46"/>
  <c r="N813" i="46"/>
  <c r="L813" i="46"/>
  <c r="H813" i="46"/>
  <c r="F813" i="46"/>
  <c r="AE812" i="46"/>
  <c r="AC812" i="46"/>
  <c r="AA812" i="46"/>
  <c r="W812" i="46"/>
  <c r="U812" i="46"/>
  <c r="R812" i="46"/>
  <c r="Q812" i="46"/>
  <c r="P812" i="46"/>
  <c r="N812" i="46"/>
  <c r="O812" i="46" s="1"/>
  <c r="L812" i="46"/>
  <c r="H812" i="46"/>
  <c r="F812" i="46"/>
  <c r="AE811" i="46"/>
  <c r="AC811" i="46"/>
  <c r="AA811" i="46"/>
  <c r="W811" i="46"/>
  <c r="U811" i="46"/>
  <c r="R811" i="46"/>
  <c r="Q811" i="46"/>
  <c r="P811" i="46"/>
  <c r="O811" i="46"/>
  <c r="N811" i="46"/>
  <c r="L811" i="46"/>
  <c r="H811" i="46"/>
  <c r="F811" i="46"/>
  <c r="I811" i="46" s="1"/>
  <c r="AE810" i="46"/>
  <c r="AI810" i="46" s="1"/>
  <c r="AC810" i="46"/>
  <c r="AA810" i="46"/>
  <c r="W810" i="46"/>
  <c r="U810" i="46"/>
  <c r="R810" i="46"/>
  <c r="Q810" i="46"/>
  <c r="P810" i="46"/>
  <c r="N810" i="46"/>
  <c r="L810" i="46"/>
  <c r="H810" i="46"/>
  <c r="F810" i="46"/>
  <c r="AI809" i="46"/>
  <c r="AJ809" i="46" s="1"/>
  <c r="AE809" i="46"/>
  <c r="AG809" i="46" s="1"/>
  <c r="AC809" i="46"/>
  <c r="AA809" i="46"/>
  <c r="W809" i="46"/>
  <c r="U809" i="46"/>
  <c r="R809" i="46"/>
  <c r="Q809" i="46"/>
  <c r="P809" i="46"/>
  <c r="N809" i="46"/>
  <c r="L809" i="46"/>
  <c r="H809" i="46"/>
  <c r="F809" i="46"/>
  <c r="AE808" i="46"/>
  <c r="AC808" i="46"/>
  <c r="AA808" i="46"/>
  <c r="W808" i="46"/>
  <c r="U808" i="46"/>
  <c r="R808" i="46"/>
  <c r="Q808" i="46"/>
  <c r="P808" i="46"/>
  <c r="N808" i="46"/>
  <c r="L808" i="46"/>
  <c r="H808" i="46"/>
  <c r="F808" i="46"/>
  <c r="AE807" i="46"/>
  <c r="AC807" i="46"/>
  <c r="AA807" i="46"/>
  <c r="W807" i="46"/>
  <c r="U807" i="46"/>
  <c r="X807" i="46" s="1"/>
  <c r="R807" i="46"/>
  <c r="Q807" i="46"/>
  <c r="P807" i="46"/>
  <c r="N807" i="46"/>
  <c r="L807" i="46"/>
  <c r="H807" i="46"/>
  <c r="F807" i="46"/>
  <c r="AE806" i="46"/>
  <c r="AI806" i="46" s="1"/>
  <c r="AC806" i="46"/>
  <c r="AA806" i="46"/>
  <c r="W806" i="46"/>
  <c r="U806" i="46"/>
  <c r="X806" i="46" s="1"/>
  <c r="R806" i="46"/>
  <c r="Q806" i="46"/>
  <c r="P806" i="46"/>
  <c r="N806" i="46"/>
  <c r="L806" i="46"/>
  <c r="H806" i="46"/>
  <c r="F806" i="46"/>
  <c r="AE805" i="46"/>
  <c r="AC805" i="46"/>
  <c r="AA805" i="46"/>
  <c r="AD805" i="46" s="1"/>
  <c r="W805" i="46"/>
  <c r="U805" i="46"/>
  <c r="R805" i="46"/>
  <c r="Q805" i="46"/>
  <c r="P805" i="46"/>
  <c r="N805" i="46"/>
  <c r="L805" i="46"/>
  <c r="H805" i="46"/>
  <c r="F805" i="46"/>
  <c r="AE804" i="46"/>
  <c r="AI804" i="46" s="1"/>
  <c r="AC804" i="46"/>
  <c r="AA804" i="46"/>
  <c r="W804" i="46"/>
  <c r="U804" i="46"/>
  <c r="R804" i="46"/>
  <c r="Q804" i="46"/>
  <c r="P804" i="46"/>
  <c r="N804" i="46"/>
  <c r="L804" i="46"/>
  <c r="H804" i="46"/>
  <c r="F804" i="46"/>
  <c r="AE803" i="46"/>
  <c r="AC803" i="46"/>
  <c r="AA803" i="46"/>
  <c r="W803" i="46"/>
  <c r="U803" i="46"/>
  <c r="X803" i="46" s="1"/>
  <c r="R803" i="46"/>
  <c r="Q803" i="46"/>
  <c r="P803" i="46"/>
  <c r="N803" i="46"/>
  <c r="L803" i="46"/>
  <c r="H803" i="46"/>
  <c r="F803" i="46"/>
  <c r="AE802" i="46"/>
  <c r="AI802" i="46" s="1"/>
  <c r="AC802" i="46"/>
  <c r="AA802" i="46"/>
  <c r="W802" i="46"/>
  <c r="W801" i="46" s="1"/>
  <c r="U802" i="46"/>
  <c r="R802" i="46"/>
  <c r="Q802" i="46"/>
  <c r="P802" i="46"/>
  <c r="N802" i="46"/>
  <c r="L802" i="46"/>
  <c r="H802" i="46"/>
  <c r="F802" i="46"/>
  <c r="AE801" i="46"/>
  <c r="R801" i="46"/>
  <c r="Q801" i="46"/>
  <c r="P801" i="46"/>
  <c r="AE800" i="46"/>
  <c r="AG800" i="46" s="1"/>
  <c r="AC800" i="46"/>
  <c r="AA800" i="46"/>
  <c r="AD800" i="46" s="1"/>
  <c r="W800" i="46"/>
  <c r="U800" i="46"/>
  <c r="X800" i="46" s="1"/>
  <c r="R800" i="46"/>
  <c r="Q800" i="46"/>
  <c r="P800" i="46"/>
  <c r="N800" i="46"/>
  <c r="L800" i="46"/>
  <c r="H800" i="46"/>
  <c r="F800" i="46"/>
  <c r="AE799" i="46"/>
  <c r="AG799" i="46" s="1"/>
  <c r="AC799" i="46"/>
  <c r="AA799" i="46"/>
  <c r="AD799" i="46" s="1"/>
  <c r="W799" i="46"/>
  <c r="U799" i="46"/>
  <c r="X799" i="46" s="1"/>
  <c r="R799" i="46"/>
  <c r="Q799" i="46"/>
  <c r="P799" i="46"/>
  <c r="N799" i="46"/>
  <c r="L799" i="46"/>
  <c r="H799" i="46"/>
  <c r="F799" i="46"/>
  <c r="AE798" i="46"/>
  <c r="AI798" i="46" s="1"/>
  <c r="AC798" i="46"/>
  <c r="AA798" i="46"/>
  <c r="W798" i="46"/>
  <c r="U798" i="46"/>
  <c r="X798" i="46" s="1"/>
  <c r="R798" i="46"/>
  <c r="Q798" i="46"/>
  <c r="P798" i="46"/>
  <c r="N798" i="46"/>
  <c r="L798" i="46"/>
  <c r="H798" i="46"/>
  <c r="F798" i="46"/>
  <c r="AE797" i="46"/>
  <c r="AI797" i="46" s="1"/>
  <c r="AC797" i="46"/>
  <c r="AA797" i="46"/>
  <c r="AD797" i="46" s="1"/>
  <c r="W797" i="46"/>
  <c r="U797" i="46"/>
  <c r="X797" i="46" s="1"/>
  <c r="R797" i="46"/>
  <c r="Q797" i="46"/>
  <c r="P797" i="46"/>
  <c r="N797" i="46"/>
  <c r="L797" i="46"/>
  <c r="H797" i="46"/>
  <c r="I797" i="46" s="1"/>
  <c r="F797" i="46"/>
  <c r="AE796" i="46"/>
  <c r="AC796" i="46"/>
  <c r="AA796" i="46"/>
  <c r="AD796" i="46" s="1"/>
  <c r="W796" i="46"/>
  <c r="U796" i="46"/>
  <c r="R796" i="46"/>
  <c r="Q796" i="46"/>
  <c r="P796" i="46"/>
  <c r="N796" i="46"/>
  <c r="L796" i="46"/>
  <c r="H796" i="46"/>
  <c r="F796" i="46"/>
  <c r="AE795" i="46"/>
  <c r="AC795" i="46"/>
  <c r="AA795" i="46"/>
  <c r="AD795" i="46" s="1"/>
  <c r="W795" i="46"/>
  <c r="U795" i="46"/>
  <c r="X795" i="46" s="1"/>
  <c r="R795" i="46"/>
  <c r="Q795" i="46"/>
  <c r="P795" i="46"/>
  <c r="N795" i="46"/>
  <c r="O795" i="46" s="1"/>
  <c r="L795" i="46"/>
  <c r="H795" i="46"/>
  <c r="F795" i="46"/>
  <c r="AE794" i="46"/>
  <c r="AI794" i="46" s="1"/>
  <c r="AC794" i="46"/>
  <c r="AA794" i="46"/>
  <c r="AD794" i="46" s="1"/>
  <c r="W794" i="46"/>
  <c r="U794" i="46"/>
  <c r="X794" i="46" s="1"/>
  <c r="R794" i="46"/>
  <c r="Q794" i="46"/>
  <c r="P794" i="46"/>
  <c r="N794" i="46"/>
  <c r="L794" i="46"/>
  <c r="H794" i="46"/>
  <c r="F794" i="46"/>
  <c r="AE793" i="46"/>
  <c r="AC793" i="46"/>
  <c r="AA793" i="46"/>
  <c r="W793" i="46"/>
  <c r="U793" i="46"/>
  <c r="X793" i="46" s="1"/>
  <c r="R793" i="46"/>
  <c r="Q793" i="46"/>
  <c r="P793" i="46"/>
  <c r="N793" i="46"/>
  <c r="L793" i="46"/>
  <c r="H793" i="46"/>
  <c r="F793" i="46"/>
  <c r="AE792" i="46"/>
  <c r="AC792" i="46"/>
  <c r="AA792" i="46"/>
  <c r="W792" i="46"/>
  <c r="U792" i="46"/>
  <c r="X792" i="46" s="1"/>
  <c r="R792" i="46"/>
  <c r="Q792" i="46"/>
  <c r="P792" i="46"/>
  <c r="N792" i="46"/>
  <c r="L792" i="46"/>
  <c r="H792" i="46"/>
  <c r="F792" i="46"/>
  <c r="AE791" i="46"/>
  <c r="AC791" i="46"/>
  <c r="AA791" i="46"/>
  <c r="W791" i="46"/>
  <c r="U791" i="46"/>
  <c r="X791" i="46" s="1"/>
  <c r="R791" i="46"/>
  <c r="Q791" i="46"/>
  <c r="P791" i="46"/>
  <c r="N791" i="46"/>
  <c r="O791" i="46" s="1"/>
  <c r="L791" i="46"/>
  <c r="H791" i="46"/>
  <c r="F791" i="46"/>
  <c r="AE790" i="46"/>
  <c r="AG790" i="46" s="1"/>
  <c r="AC790" i="46"/>
  <c r="AA790" i="46"/>
  <c r="W790" i="46"/>
  <c r="U790" i="46"/>
  <c r="X790" i="46" s="1"/>
  <c r="R790" i="46"/>
  <c r="Q790" i="46"/>
  <c r="P790" i="46"/>
  <c r="N790" i="46"/>
  <c r="O790" i="46" s="1"/>
  <c r="L790" i="46"/>
  <c r="H790" i="46"/>
  <c r="F790" i="46"/>
  <c r="AE789" i="46"/>
  <c r="AC789" i="46"/>
  <c r="AA789" i="46"/>
  <c r="W789" i="46"/>
  <c r="U789" i="46"/>
  <c r="R789" i="46"/>
  <c r="Q789" i="46"/>
  <c r="P789" i="46"/>
  <c r="N789" i="46"/>
  <c r="L789" i="46"/>
  <c r="H789" i="46"/>
  <c r="F789" i="46"/>
  <c r="AE788" i="46"/>
  <c r="AG788" i="46" s="1"/>
  <c r="AC788" i="46"/>
  <c r="AA788" i="46"/>
  <c r="W788" i="46"/>
  <c r="U788" i="46"/>
  <c r="X788" i="46" s="1"/>
  <c r="R788" i="46"/>
  <c r="Q788" i="46"/>
  <c r="P788" i="46"/>
  <c r="N788" i="46"/>
  <c r="L788" i="46"/>
  <c r="H788" i="46"/>
  <c r="F788" i="46"/>
  <c r="I788" i="46" s="1"/>
  <c r="AE787" i="46"/>
  <c r="AG787" i="46" s="1"/>
  <c r="AC787" i="46"/>
  <c r="AA787" i="46"/>
  <c r="W787" i="46"/>
  <c r="U787" i="46"/>
  <c r="R787" i="46"/>
  <c r="Q787" i="46"/>
  <c r="P787" i="46"/>
  <c r="N787" i="46"/>
  <c r="L787" i="46"/>
  <c r="H787" i="46"/>
  <c r="F787" i="46"/>
  <c r="AE786" i="46"/>
  <c r="AC786" i="46"/>
  <c r="AA786" i="46"/>
  <c r="AD786" i="46" s="1"/>
  <c r="W786" i="46"/>
  <c r="U786" i="46"/>
  <c r="X786" i="46" s="1"/>
  <c r="R786" i="46"/>
  <c r="Q786" i="46"/>
  <c r="P786" i="46"/>
  <c r="N786" i="46"/>
  <c r="L786" i="46"/>
  <c r="H786" i="46"/>
  <c r="F786" i="46"/>
  <c r="AE785" i="46"/>
  <c r="AC785" i="46"/>
  <c r="AA785" i="46"/>
  <c r="AD785" i="46" s="1"/>
  <c r="W785" i="46"/>
  <c r="U785" i="46"/>
  <c r="X785" i="46" s="1"/>
  <c r="R785" i="46"/>
  <c r="Q785" i="46"/>
  <c r="P785" i="46"/>
  <c r="N785" i="46"/>
  <c r="L785" i="46"/>
  <c r="O785" i="46" s="1"/>
  <c r="H785" i="46"/>
  <c r="F785" i="46"/>
  <c r="AE784" i="46"/>
  <c r="AC784" i="46"/>
  <c r="AD784" i="46" s="1"/>
  <c r="AA784" i="46"/>
  <c r="W784" i="46"/>
  <c r="U784" i="46"/>
  <c r="X784" i="46" s="1"/>
  <c r="R784" i="46"/>
  <c r="Q784" i="46"/>
  <c r="P784" i="46"/>
  <c r="N784" i="46"/>
  <c r="L784" i="46"/>
  <c r="H784" i="46"/>
  <c r="F784" i="46"/>
  <c r="AE783" i="46"/>
  <c r="AG783" i="46" s="1"/>
  <c r="AC783" i="46"/>
  <c r="AA783" i="46"/>
  <c r="W783" i="46"/>
  <c r="U783" i="46"/>
  <c r="R783" i="46"/>
  <c r="Q783" i="46"/>
  <c r="P783" i="46"/>
  <c r="N783" i="46"/>
  <c r="L783" i="46"/>
  <c r="H783" i="46"/>
  <c r="F783" i="46"/>
  <c r="AE782" i="46"/>
  <c r="AG782" i="46" s="1"/>
  <c r="AC782" i="46"/>
  <c r="AA782" i="46"/>
  <c r="W782" i="46"/>
  <c r="U782" i="46"/>
  <c r="R782" i="46"/>
  <c r="Q782" i="46"/>
  <c r="P782" i="46"/>
  <c r="N782" i="46"/>
  <c r="L782" i="46"/>
  <c r="O782" i="46" s="1"/>
  <c r="H782" i="46"/>
  <c r="F782" i="46"/>
  <c r="I782" i="46" s="1"/>
  <c r="AE781" i="46"/>
  <c r="AI781" i="46" s="1"/>
  <c r="AC781" i="46"/>
  <c r="AA781" i="46"/>
  <c r="W781" i="46"/>
  <c r="U781" i="46"/>
  <c r="X781" i="46" s="1"/>
  <c r="R781" i="46"/>
  <c r="Q781" i="46"/>
  <c r="P781" i="46"/>
  <c r="N781" i="46"/>
  <c r="L781" i="46"/>
  <c r="H781" i="46"/>
  <c r="F781" i="46"/>
  <c r="AE780" i="46"/>
  <c r="AC780" i="46"/>
  <c r="AA780" i="46"/>
  <c r="AD780" i="46" s="1"/>
  <c r="W780" i="46"/>
  <c r="U780" i="46"/>
  <c r="X780" i="46" s="1"/>
  <c r="R780" i="46"/>
  <c r="Q780" i="46"/>
  <c r="P780" i="46"/>
  <c r="N780" i="46"/>
  <c r="L780" i="46"/>
  <c r="H780" i="46"/>
  <c r="I780" i="46" s="1"/>
  <c r="F780" i="46"/>
  <c r="AE779" i="46"/>
  <c r="AG779" i="46" s="1"/>
  <c r="AC779" i="46"/>
  <c r="AA779" i="46"/>
  <c r="W779" i="46"/>
  <c r="U779" i="46"/>
  <c r="R779" i="46"/>
  <c r="Q779" i="46"/>
  <c r="P779" i="46"/>
  <c r="N779" i="46"/>
  <c r="L779" i="46"/>
  <c r="O779" i="46" s="1"/>
  <c r="H779" i="46"/>
  <c r="F779" i="46"/>
  <c r="AE778" i="46"/>
  <c r="AI778" i="46" s="1"/>
  <c r="AC778" i="46"/>
  <c r="AA778" i="46"/>
  <c r="AD778" i="46" s="1"/>
  <c r="W778" i="46"/>
  <c r="U778" i="46"/>
  <c r="R778" i="46"/>
  <c r="Q778" i="46"/>
  <c r="P778" i="46"/>
  <c r="N778" i="46"/>
  <c r="L778" i="46"/>
  <c r="O778" i="46" s="1"/>
  <c r="H778" i="46"/>
  <c r="F778" i="46"/>
  <c r="AE777" i="46"/>
  <c r="AI777" i="46" s="1"/>
  <c r="AC777" i="46"/>
  <c r="AA777" i="46"/>
  <c r="AD777" i="46" s="1"/>
  <c r="W777" i="46"/>
  <c r="U777" i="46"/>
  <c r="R777" i="46"/>
  <c r="Q777" i="46"/>
  <c r="P777" i="46"/>
  <c r="N777" i="46"/>
  <c r="L777" i="46"/>
  <c r="H777" i="46"/>
  <c r="F777" i="46"/>
  <c r="AE776" i="46"/>
  <c r="AC776" i="46"/>
  <c r="AA776" i="46"/>
  <c r="AD776" i="46" s="1"/>
  <c r="W776" i="46"/>
  <c r="U776" i="46"/>
  <c r="R776" i="46"/>
  <c r="Q776" i="46"/>
  <c r="P776" i="46"/>
  <c r="N776" i="46"/>
  <c r="L776" i="46"/>
  <c r="O776" i="46" s="1"/>
  <c r="H776" i="46"/>
  <c r="I776" i="46" s="1"/>
  <c r="F776" i="46"/>
  <c r="AE775" i="46"/>
  <c r="AI775" i="46" s="1"/>
  <c r="AC775" i="46"/>
  <c r="AA775" i="46"/>
  <c r="W775" i="46"/>
  <c r="U775" i="46"/>
  <c r="R775" i="46"/>
  <c r="Q775" i="46"/>
  <c r="P775" i="46"/>
  <c r="N775" i="46"/>
  <c r="L775" i="46"/>
  <c r="O775" i="46" s="1"/>
  <c r="H775" i="46"/>
  <c r="F775" i="46"/>
  <c r="AE774" i="46"/>
  <c r="AI774" i="46" s="1"/>
  <c r="AC774" i="46"/>
  <c r="AA774" i="46"/>
  <c r="W774" i="46"/>
  <c r="U774" i="46"/>
  <c r="R774" i="46"/>
  <c r="Q774" i="46"/>
  <c r="P774" i="46"/>
  <c r="N774" i="46"/>
  <c r="L774" i="46"/>
  <c r="H774" i="46"/>
  <c r="F774" i="46"/>
  <c r="AE773" i="46"/>
  <c r="AC773" i="46"/>
  <c r="AA773" i="46"/>
  <c r="W773" i="46"/>
  <c r="U773" i="46"/>
  <c r="R773" i="46"/>
  <c r="Q773" i="46"/>
  <c r="P773" i="46"/>
  <c r="N773" i="46"/>
  <c r="L773" i="46"/>
  <c r="O773" i="46" s="1"/>
  <c r="H773" i="46"/>
  <c r="F773" i="46"/>
  <c r="I773" i="46" s="1"/>
  <c r="AE772" i="46"/>
  <c r="AG772" i="46" s="1"/>
  <c r="AC772" i="46"/>
  <c r="AA772" i="46"/>
  <c r="W772" i="46"/>
  <c r="U772" i="46"/>
  <c r="R772" i="46"/>
  <c r="Q772" i="46"/>
  <c r="P772" i="46"/>
  <c r="N772" i="46"/>
  <c r="L772" i="46"/>
  <c r="H772" i="46"/>
  <c r="F772" i="46"/>
  <c r="AE771" i="46"/>
  <c r="AG771" i="46" s="1"/>
  <c r="AC771" i="46"/>
  <c r="AA771" i="46"/>
  <c r="W771" i="46"/>
  <c r="U771" i="46"/>
  <c r="R771" i="46"/>
  <c r="Q771" i="46"/>
  <c r="P771" i="46"/>
  <c r="O771" i="46"/>
  <c r="N771" i="46"/>
  <c r="L771" i="46"/>
  <c r="H771" i="46"/>
  <c r="F771" i="46"/>
  <c r="I771" i="46" s="1"/>
  <c r="AE770" i="46"/>
  <c r="AI770" i="46" s="1"/>
  <c r="AC770" i="46"/>
  <c r="AD770" i="46" s="1"/>
  <c r="AA770" i="46"/>
  <c r="W770" i="46"/>
  <c r="U770" i="46"/>
  <c r="X770" i="46" s="1"/>
  <c r="R770" i="46"/>
  <c r="Q770" i="46"/>
  <c r="P770" i="46"/>
  <c r="N770" i="46"/>
  <c r="L770" i="46"/>
  <c r="H770" i="46"/>
  <c r="F770" i="46"/>
  <c r="I770" i="46" s="1"/>
  <c r="AE769" i="46"/>
  <c r="AG769" i="46" s="1"/>
  <c r="AJ769" i="46" s="1"/>
  <c r="AA769" i="46"/>
  <c r="AD769" i="46" s="1"/>
  <c r="U769" i="46"/>
  <c r="X769" i="46" s="1"/>
  <c r="R769" i="46"/>
  <c r="Q769" i="46"/>
  <c r="P769" i="46"/>
  <c r="L769" i="46"/>
  <c r="O769" i="46" s="1"/>
  <c r="F769" i="46"/>
  <c r="I769" i="46" s="1"/>
  <c r="AE768" i="46"/>
  <c r="AC768" i="46"/>
  <c r="AA768" i="46"/>
  <c r="AD768" i="46" s="1"/>
  <c r="W768" i="46"/>
  <c r="U768" i="46"/>
  <c r="X768" i="46" s="1"/>
  <c r="R768" i="46"/>
  <c r="Q768" i="46"/>
  <c r="P768" i="46"/>
  <c r="N768" i="46"/>
  <c r="L768" i="46"/>
  <c r="H768" i="46"/>
  <c r="F768" i="46"/>
  <c r="AE767" i="46"/>
  <c r="AI767" i="46" s="1"/>
  <c r="AC767" i="46"/>
  <c r="AA767" i="46"/>
  <c r="W767" i="46"/>
  <c r="U767" i="46"/>
  <c r="R767" i="46"/>
  <c r="Q767" i="46"/>
  <c r="P767" i="46"/>
  <c r="N767" i="46"/>
  <c r="L767" i="46"/>
  <c r="H767" i="46"/>
  <c r="F767" i="46"/>
  <c r="I767" i="46" s="1"/>
  <c r="AE766" i="46"/>
  <c r="AI766" i="46" s="1"/>
  <c r="AC766" i="46"/>
  <c r="AA766" i="46"/>
  <c r="W766" i="46"/>
  <c r="U766" i="46"/>
  <c r="R766" i="46"/>
  <c r="Q766" i="46"/>
  <c r="P766" i="46"/>
  <c r="N766" i="46"/>
  <c r="L766" i="46"/>
  <c r="H766" i="46"/>
  <c r="F766" i="46"/>
  <c r="AE765" i="46"/>
  <c r="AC765" i="46"/>
  <c r="AA765" i="46"/>
  <c r="W765" i="46"/>
  <c r="X765" i="46" s="1"/>
  <c r="U765" i="46"/>
  <c r="R765" i="46"/>
  <c r="Q765" i="46"/>
  <c r="P765" i="46"/>
  <c r="N765" i="46"/>
  <c r="L765" i="46"/>
  <c r="H765" i="46"/>
  <c r="F765" i="46"/>
  <c r="AE764" i="46"/>
  <c r="AI764" i="46" s="1"/>
  <c r="AC764" i="46"/>
  <c r="AA764" i="46"/>
  <c r="AD764" i="46" s="1"/>
  <c r="W764" i="46"/>
  <c r="U764" i="46"/>
  <c r="R764" i="46"/>
  <c r="Q764" i="46"/>
  <c r="P764" i="46"/>
  <c r="N764" i="46"/>
  <c r="L764" i="46"/>
  <c r="H764" i="46"/>
  <c r="F764" i="46"/>
  <c r="AE763" i="46"/>
  <c r="AC763" i="46"/>
  <c r="AA763" i="46"/>
  <c r="AD763" i="46" s="1"/>
  <c r="W763" i="46"/>
  <c r="U763" i="46"/>
  <c r="R763" i="46"/>
  <c r="Q763" i="46"/>
  <c r="P763" i="46"/>
  <c r="O763" i="46"/>
  <c r="N763" i="46"/>
  <c r="L763" i="46"/>
  <c r="H763" i="46"/>
  <c r="F763" i="46"/>
  <c r="AE762" i="46"/>
  <c r="AG762" i="46" s="1"/>
  <c r="AC762" i="46"/>
  <c r="AA762" i="46"/>
  <c r="W762" i="46"/>
  <c r="U762" i="46"/>
  <c r="R762" i="46"/>
  <c r="Q762" i="46"/>
  <c r="P762" i="46"/>
  <c r="N762" i="46"/>
  <c r="L762" i="46"/>
  <c r="O762" i="46" s="1"/>
  <c r="H762" i="46"/>
  <c r="F762" i="46"/>
  <c r="I762" i="46" s="1"/>
  <c r="AE761" i="46"/>
  <c r="AG761" i="46" s="1"/>
  <c r="AJ761" i="46" s="1"/>
  <c r="AA761" i="46"/>
  <c r="AD761" i="46" s="1"/>
  <c r="X761" i="46"/>
  <c r="U761" i="46"/>
  <c r="R761" i="46"/>
  <c r="Q761" i="46"/>
  <c r="P761" i="46"/>
  <c r="L761" i="46"/>
  <c r="O761" i="46" s="1"/>
  <c r="F761" i="46"/>
  <c r="I761" i="46" s="1"/>
  <c r="AE760" i="46"/>
  <c r="AI760" i="46" s="1"/>
  <c r="AC760" i="46"/>
  <c r="AA760" i="46"/>
  <c r="AD760" i="46" s="1"/>
  <c r="W760" i="46"/>
  <c r="U760" i="46"/>
  <c r="X760" i="46" s="1"/>
  <c r="R760" i="46"/>
  <c r="Q760" i="46"/>
  <c r="P760" i="46"/>
  <c r="N760" i="46"/>
  <c r="L760" i="46"/>
  <c r="O760" i="46" s="1"/>
  <c r="H760" i="46"/>
  <c r="F760" i="46"/>
  <c r="AE759" i="46"/>
  <c r="AG759" i="46" s="1"/>
  <c r="AJ759" i="46" s="1"/>
  <c r="AA759" i="46"/>
  <c r="AD759" i="46" s="1"/>
  <c r="U759" i="46"/>
  <c r="X759" i="46" s="1"/>
  <c r="R759" i="46"/>
  <c r="Q759" i="46"/>
  <c r="P759" i="46"/>
  <c r="L759" i="46"/>
  <c r="O759" i="46" s="1"/>
  <c r="F759" i="46"/>
  <c r="I759" i="46" s="1"/>
  <c r="AE758" i="46"/>
  <c r="AI758" i="46" s="1"/>
  <c r="AC758" i="46"/>
  <c r="AA758" i="46"/>
  <c r="W758" i="46"/>
  <c r="U758" i="46"/>
  <c r="X758" i="46" s="1"/>
  <c r="R758" i="46"/>
  <c r="Q758" i="46"/>
  <c r="P758" i="46"/>
  <c r="N758" i="46"/>
  <c r="L758" i="46"/>
  <c r="H758" i="46"/>
  <c r="F758" i="46"/>
  <c r="I758" i="46" s="1"/>
  <c r="AE757" i="46"/>
  <c r="AG757" i="46" s="1"/>
  <c r="AJ757" i="46" s="1"/>
  <c r="AA757" i="46"/>
  <c r="AD757" i="46" s="1"/>
  <c r="U757" i="46"/>
  <c r="X757" i="46" s="1"/>
  <c r="R757" i="46"/>
  <c r="Q757" i="46"/>
  <c r="P757" i="46"/>
  <c r="L757" i="46"/>
  <c r="O757" i="46" s="1"/>
  <c r="F757" i="46"/>
  <c r="I757" i="46" s="1"/>
  <c r="AE756" i="46"/>
  <c r="AC756" i="46"/>
  <c r="AD756" i="46" s="1"/>
  <c r="AA756" i="46"/>
  <c r="W756" i="46"/>
  <c r="U756" i="46"/>
  <c r="X756" i="46" s="1"/>
  <c r="R756" i="46"/>
  <c r="Q756" i="46"/>
  <c r="P756" i="46"/>
  <c r="N756" i="46"/>
  <c r="L756" i="46"/>
  <c r="O756" i="46" s="1"/>
  <c r="H756" i="46"/>
  <c r="F756" i="46"/>
  <c r="AJ755" i="46"/>
  <c r="AG755" i="46"/>
  <c r="AE755" i="46"/>
  <c r="AA755" i="46"/>
  <c r="AD755" i="46" s="1"/>
  <c r="U755" i="46"/>
  <c r="X755" i="46" s="1"/>
  <c r="R755" i="46"/>
  <c r="Q755" i="46"/>
  <c r="P755" i="46"/>
  <c r="L755" i="46"/>
  <c r="O755" i="46" s="1"/>
  <c r="F755" i="46"/>
  <c r="I755" i="46" s="1"/>
  <c r="AE754" i="46"/>
  <c r="AG754" i="46" s="1"/>
  <c r="AJ754" i="46" s="1"/>
  <c r="AD754" i="46"/>
  <c r="AA754" i="46"/>
  <c r="U754" i="46"/>
  <c r="X754" i="46" s="1"/>
  <c r="R754" i="46"/>
  <c r="Q754" i="46"/>
  <c r="P754" i="46"/>
  <c r="L754" i="46"/>
  <c r="O754" i="46" s="1"/>
  <c r="F754" i="46"/>
  <c r="I754" i="46" s="1"/>
  <c r="AE753" i="46"/>
  <c r="AG753" i="46" s="1"/>
  <c r="AJ753" i="46" s="1"/>
  <c r="AA753" i="46"/>
  <c r="AD753" i="46" s="1"/>
  <c r="U753" i="46"/>
  <c r="X753" i="46" s="1"/>
  <c r="R753" i="46"/>
  <c r="Q753" i="46"/>
  <c r="P753" i="46"/>
  <c r="L753" i="46"/>
  <c r="O753" i="46" s="1"/>
  <c r="F753" i="46"/>
  <c r="I753" i="46" s="1"/>
  <c r="AE752" i="46"/>
  <c r="AI752" i="46" s="1"/>
  <c r="AC752" i="46"/>
  <c r="AA752" i="46"/>
  <c r="AD752" i="46" s="1"/>
  <c r="W752" i="46"/>
  <c r="U752" i="46"/>
  <c r="R752" i="46"/>
  <c r="Q752" i="46"/>
  <c r="P752" i="46"/>
  <c r="N752" i="46"/>
  <c r="L752" i="46"/>
  <c r="H752" i="46"/>
  <c r="F752" i="46"/>
  <c r="AE751" i="46"/>
  <c r="AC751" i="46"/>
  <c r="AA751" i="46"/>
  <c r="AD751" i="46" s="1"/>
  <c r="W751" i="46"/>
  <c r="U751" i="46"/>
  <c r="R751" i="46"/>
  <c r="Q751" i="46"/>
  <c r="P751" i="46"/>
  <c r="N751" i="46"/>
  <c r="L751" i="46"/>
  <c r="O751" i="46" s="1"/>
  <c r="H751" i="46"/>
  <c r="F751" i="46"/>
  <c r="AE750" i="46"/>
  <c r="AI750" i="46" s="1"/>
  <c r="AC750" i="46"/>
  <c r="AA750" i="46"/>
  <c r="W750" i="46"/>
  <c r="U750" i="46"/>
  <c r="X750" i="46" s="1"/>
  <c r="R750" i="46"/>
  <c r="Q750" i="46"/>
  <c r="P750" i="46"/>
  <c r="N750" i="46"/>
  <c r="L750" i="46"/>
  <c r="H750" i="46"/>
  <c r="F750" i="46"/>
  <c r="AE749" i="46"/>
  <c r="AG749" i="46" s="1"/>
  <c r="AJ749" i="46" s="1"/>
  <c r="AA749" i="46"/>
  <c r="AD749" i="46" s="1"/>
  <c r="U749" i="46"/>
  <c r="X749" i="46" s="1"/>
  <c r="R749" i="46"/>
  <c r="Q749" i="46"/>
  <c r="P749" i="46"/>
  <c r="L749" i="46"/>
  <c r="O749" i="46" s="1"/>
  <c r="F749" i="46"/>
  <c r="I749" i="46" s="1"/>
  <c r="AE748" i="46"/>
  <c r="AC748" i="46"/>
  <c r="AA748" i="46"/>
  <c r="AD748" i="46" s="1"/>
  <c r="W748" i="46"/>
  <c r="U748" i="46"/>
  <c r="X748" i="46" s="1"/>
  <c r="R748" i="46"/>
  <c r="Q748" i="46"/>
  <c r="P748" i="46"/>
  <c r="N748" i="46"/>
  <c r="L748" i="46"/>
  <c r="O748" i="46" s="1"/>
  <c r="H748" i="46"/>
  <c r="I748" i="46" s="1"/>
  <c r="F748" i="46"/>
  <c r="AE747" i="46"/>
  <c r="AG747" i="46" s="1"/>
  <c r="AC747" i="46"/>
  <c r="AA747" i="46"/>
  <c r="W747" i="46"/>
  <c r="U747" i="46"/>
  <c r="R747" i="46"/>
  <c r="Q747" i="46"/>
  <c r="P747" i="46"/>
  <c r="N747" i="46"/>
  <c r="L747" i="46"/>
  <c r="O747" i="46" s="1"/>
  <c r="H747" i="46"/>
  <c r="F747" i="46"/>
  <c r="AE746" i="46"/>
  <c r="AI746" i="46" s="1"/>
  <c r="AC746" i="46"/>
  <c r="AA746" i="46"/>
  <c r="W746" i="46"/>
  <c r="U746" i="46"/>
  <c r="R746" i="46"/>
  <c r="Q746" i="46"/>
  <c r="P746" i="46"/>
  <c r="N746" i="46"/>
  <c r="L746" i="46"/>
  <c r="O746" i="46" s="1"/>
  <c r="H746" i="46"/>
  <c r="F746" i="46"/>
  <c r="AE745" i="46"/>
  <c r="AG745" i="46" s="1"/>
  <c r="AJ745" i="46" s="1"/>
  <c r="AA745" i="46"/>
  <c r="AD745" i="46" s="1"/>
  <c r="U745" i="46"/>
  <c r="X745" i="46" s="1"/>
  <c r="R745" i="46"/>
  <c r="Q745" i="46"/>
  <c r="P745" i="46"/>
  <c r="L745" i="46"/>
  <c r="O745" i="46" s="1"/>
  <c r="F745" i="46"/>
  <c r="I745" i="46" s="1"/>
  <c r="AE744" i="46"/>
  <c r="AG744" i="46" s="1"/>
  <c r="AJ744" i="46" s="1"/>
  <c r="AA744" i="46"/>
  <c r="AD744" i="46" s="1"/>
  <c r="U744" i="46"/>
  <c r="X744" i="46" s="1"/>
  <c r="R744" i="46"/>
  <c r="Q744" i="46"/>
  <c r="P744" i="46"/>
  <c r="L744" i="46"/>
  <c r="O744" i="46" s="1"/>
  <c r="F744" i="46"/>
  <c r="I744" i="46" s="1"/>
  <c r="AE743" i="46"/>
  <c r="AC743" i="46"/>
  <c r="AA743" i="46"/>
  <c r="W743" i="46"/>
  <c r="U743" i="46"/>
  <c r="R743" i="46"/>
  <c r="Q743" i="46"/>
  <c r="P743" i="46"/>
  <c r="N743" i="46"/>
  <c r="L743" i="46"/>
  <c r="O743" i="46" s="1"/>
  <c r="H743" i="46"/>
  <c r="F743" i="46"/>
  <c r="AE742" i="46"/>
  <c r="R742" i="46"/>
  <c r="Q742" i="46"/>
  <c r="P742" i="46"/>
  <c r="AE741" i="46"/>
  <c r="AG741" i="46" s="1"/>
  <c r="AJ741" i="46" s="1"/>
  <c r="AA741" i="46"/>
  <c r="AD741" i="46" s="1"/>
  <c r="U741" i="46"/>
  <c r="X741" i="46" s="1"/>
  <c r="R741" i="46"/>
  <c r="Q741" i="46"/>
  <c r="P741" i="46"/>
  <c r="L741" i="46"/>
  <c r="O741" i="46" s="1"/>
  <c r="I741" i="46"/>
  <c r="F741" i="46"/>
  <c r="AE740" i="46"/>
  <c r="AI740" i="46" s="1"/>
  <c r="AC740" i="46"/>
  <c r="AA740" i="46"/>
  <c r="AD740" i="46" s="1"/>
  <c r="W740" i="46"/>
  <c r="X740" i="46" s="1"/>
  <c r="U740" i="46"/>
  <c r="R740" i="46"/>
  <c r="Q740" i="46"/>
  <c r="P740" i="46"/>
  <c r="N740" i="46"/>
  <c r="L740" i="46"/>
  <c r="H740" i="46"/>
  <c r="F740" i="46"/>
  <c r="AE739" i="46"/>
  <c r="AC739" i="46"/>
  <c r="AA739" i="46"/>
  <c r="W739" i="46"/>
  <c r="U739" i="46"/>
  <c r="R739" i="46"/>
  <c r="Q739" i="46"/>
  <c r="P739" i="46"/>
  <c r="N739" i="46"/>
  <c r="L739" i="46"/>
  <c r="H739" i="46"/>
  <c r="F739" i="46"/>
  <c r="AE738" i="46"/>
  <c r="AG738" i="46" s="1"/>
  <c r="AC738" i="46"/>
  <c r="AA738" i="46"/>
  <c r="AD738" i="46" s="1"/>
  <c r="W738" i="46"/>
  <c r="U738" i="46"/>
  <c r="X738" i="46" s="1"/>
  <c r="R738" i="46"/>
  <c r="Q738" i="46"/>
  <c r="P738" i="46"/>
  <c r="N738" i="46"/>
  <c r="L738" i="46"/>
  <c r="H738" i="46"/>
  <c r="F738" i="46"/>
  <c r="I738" i="46" s="1"/>
  <c r="AE737" i="46"/>
  <c r="AI737" i="46" s="1"/>
  <c r="AC737" i="46"/>
  <c r="AA737" i="46"/>
  <c r="AD737" i="46" s="1"/>
  <c r="W737" i="46"/>
  <c r="U737" i="46"/>
  <c r="X737" i="46" s="1"/>
  <c r="R737" i="46"/>
  <c r="Q737" i="46"/>
  <c r="P737" i="46"/>
  <c r="N737" i="46"/>
  <c r="L737" i="46"/>
  <c r="H737" i="46"/>
  <c r="F737" i="46"/>
  <c r="AE736" i="46"/>
  <c r="AC736" i="46"/>
  <c r="AA736" i="46"/>
  <c r="AD736" i="46" s="1"/>
  <c r="W736" i="46"/>
  <c r="U736" i="46"/>
  <c r="R736" i="46"/>
  <c r="Q736" i="46"/>
  <c r="P736" i="46"/>
  <c r="N736" i="46"/>
  <c r="L736" i="46"/>
  <c r="H736" i="46"/>
  <c r="F736" i="46"/>
  <c r="I736" i="46" s="1"/>
  <c r="AE735" i="46"/>
  <c r="R735" i="46"/>
  <c r="Q735" i="46"/>
  <c r="P735" i="46"/>
  <c r="AE734" i="46"/>
  <c r="AC734" i="46"/>
  <c r="AA734" i="46"/>
  <c r="W734" i="46"/>
  <c r="U734" i="46"/>
  <c r="R734" i="46"/>
  <c r="Q734" i="46"/>
  <c r="P734" i="46"/>
  <c r="N734" i="46"/>
  <c r="L734" i="46"/>
  <c r="I734" i="46"/>
  <c r="H734" i="46"/>
  <c r="F734" i="46"/>
  <c r="AE733" i="46"/>
  <c r="AG733" i="46" s="1"/>
  <c r="AC733" i="46"/>
  <c r="AA733" i="46"/>
  <c r="W733" i="46"/>
  <c r="U733" i="46"/>
  <c r="R733" i="46"/>
  <c r="Q733" i="46"/>
  <c r="P733" i="46"/>
  <c r="N733" i="46"/>
  <c r="L733" i="46"/>
  <c r="H733" i="46"/>
  <c r="F733" i="46"/>
  <c r="I733" i="46" s="1"/>
  <c r="AE732" i="46"/>
  <c r="AG732" i="46" s="1"/>
  <c r="AC732" i="46"/>
  <c r="AA732" i="46"/>
  <c r="W732" i="46"/>
  <c r="U732" i="46"/>
  <c r="R732" i="46"/>
  <c r="Q732" i="46"/>
  <c r="P732" i="46"/>
  <c r="N732" i="46"/>
  <c r="O732" i="46" s="1"/>
  <c r="L732" i="46"/>
  <c r="H732" i="46"/>
  <c r="F732" i="46"/>
  <c r="AE731" i="46"/>
  <c r="AI731" i="46" s="1"/>
  <c r="AC731" i="46"/>
  <c r="AA731" i="46"/>
  <c r="AD731" i="46" s="1"/>
  <c r="W731" i="46"/>
  <c r="U731" i="46"/>
  <c r="X731" i="46" s="1"/>
  <c r="R731" i="46"/>
  <c r="Q731" i="46"/>
  <c r="P731" i="46"/>
  <c r="N731" i="46"/>
  <c r="L731" i="46"/>
  <c r="O731" i="46" s="1"/>
  <c r="H731" i="46"/>
  <c r="F731" i="46"/>
  <c r="AE730" i="46"/>
  <c r="AC730" i="46"/>
  <c r="AA730" i="46"/>
  <c r="W730" i="46"/>
  <c r="U730" i="46"/>
  <c r="X730" i="46" s="1"/>
  <c r="R730" i="46"/>
  <c r="Q730" i="46"/>
  <c r="P730" i="46"/>
  <c r="N730" i="46"/>
  <c r="L730" i="46"/>
  <c r="O730" i="46" s="1"/>
  <c r="H730" i="46"/>
  <c r="F730" i="46"/>
  <c r="AE729" i="46"/>
  <c r="AG729" i="46" s="1"/>
  <c r="AC729" i="46"/>
  <c r="AA729" i="46"/>
  <c r="W729" i="46"/>
  <c r="U729" i="46"/>
  <c r="R729" i="46"/>
  <c r="Q729" i="46"/>
  <c r="P729" i="46"/>
  <c r="N729" i="46"/>
  <c r="L729" i="46"/>
  <c r="H729" i="46"/>
  <c r="F729" i="46"/>
  <c r="AE728" i="46"/>
  <c r="AG728" i="46" s="1"/>
  <c r="AC728" i="46"/>
  <c r="AA728" i="46"/>
  <c r="W728" i="46"/>
  <c r="U728" i="46"/>
  <c r="R728" i="46"/>
  <c r="Q728" i="46"/>
  <c r="P728" i="46"/>
  <c r="N728" i="46"/>
  <c r="L728" i="46"/>
  <c r="H728" i="46"/>
  <c r="F728" i="46"/>
  <c r="AE727" i="46"/>
  <c r="AI727" i="46" s="1"/>
  <c r="AC727" i="46"/>
  <c r="AA727" i="46"/>
  <c r="W727" i="46"/>
  <c r="U727" i="46"/>
  <c r="R727" i="46"/>
  <c r="Q727" i="46"/>
  <c r="P727" i="46"/>
  <c r="N727" i="46"/>
  <c r="L727" i="46"/>
  <c r="O727" i="46" s="1"/>
  <c r="H727" i="46"/>
  <c r="F727" i="46"/>
  <c r="AE726" i="46"/>
  <c r="R726" i="46"/>
  <c r="Q726" i="46"/>
  <c r="P726" i="46"/>
  <c r="AE725" i="46"/>
  <c r="AC725" i="46"/>
  <c r="AA725" i="46"/>
  <c r="AD725" i="46" s="1"/>
  <c r="W725" i="46"/>
  <c r="U725" i="46"/>
  <c r="R725" i="46"/>
  <c r="Q725" i="46"/>
  <c r="P725" i="46"/>
  <c r="N725" i="46"/>
  <c r="L725" i="46"/>
  <c r="O725" i="46" s="1"/>
  <c r="H725" i="46"/>
  <c r="F725" i="46"/>
  <c r="I725" i="46" s="1"/>
  <c r="AE724" i="46"/>
  <c r="R724" i="46"/>
  <c r="Q724" i="46"/>
  <c r="P724" i="46"/>
  <c r="AE723" i="46"/>
  <c r="AI723" i="46" s="1"/>
  <c r="AC723" i="46"/>
  <c r="AA723" i="46"/>
  <c r="W723" i="46"/>
  <c r="U723" i="46"/>
  <c r="X723" i="46" s="1"/>
  <c r="R723" i="46"/>
  <c r="Q723" i="46"/>
  <c r="P723" i="46"/>
  <c r="N723" i="46"/>
  <c r="L723" i="46"/>
  <c r="H723" i="46"/>
  <c r="F723" i="46"/>
  <c r="AE722" i="46"/>
  <c r="AI722" i="46" s="1"/>
  <c r="AC722" i="46"/>
  <c r="AA722" i="46"/>
  <c r="W722" i="46"/>
  <c r="U722" i="46"/>
  <c r="R722" i="46"/>
  <c r="Q722" i="46"/>
  <c r="P722" i="46"/>
  <c r="N722" i="46"/>
  <c r="L722" i="46"/>
  <c r="O722" i="46" s="1"/>
  <c r="H722" i="46"/>
  <c r="F722" i="46"/>
  <c r="AE721" i="46"/>
  <c r="AG721" i="46" s="1"/>
  <c r="AC721" i="46"/>
  <c r="AA721" i="46"/>
  <c r="W721" i="46"/>
  <c r="U721" i="46"/>
  <c r="R721" i="46"/>
  <c r="Q721" i="46"/>
  <c r="P721" i="46"/>
  <c r="N721" i="46"/>
  <c r="L721" i="46"/>
  <c r="O721" i="46" s="1"/>
  <c r="H721" i="46"/>
  <c r="F721" i="46"/>
  <c r="AE720" i="46"/>
  <c r="R720" i="46"/>
  <c r="Q720" i="46"/>
  <c r="P720" i="46"/>
  <c r="AI719" i="46"/>
  <c r="AE719" i="46"/>
  <c r="AG719" i="46" s="1"/>
  <c r="AC719" i="46"/>
  <c r="AA719" i="46"/>
  <c r="AD719" i="46" s="1"/>
  <c r="W719" i="46"/>
  <c r="U719" i="46"/>
  <c r="R719" i="46"/>
  <c r="Q719" i="46"/>
  <c r="P719" i="46"/>
  <c r="O719" i="46"/>
  <c r="N719" i="46"/>
  <c r="L719" i="46"/>
  <c r="H719" i="46"/>
  <c r="I719" i="46" s="1"/>
  <c r="F719" i="46"/>
  <c r="AE718" i="46"/>
  <c r="AC718" i="46"/>
  <c r="AA718" i="46"/>
  <c r="W718" i="46"/>
  <c r="U718" i="46"/>
  <c r="R718" i="46"/>
  <c r="Q718" i="46"/>
  <c r="P718" i="46"/>
  <c r="N718" i="46"/>
  <c r="L718" i="46"/>
  <c r="H718" i="46"/>
  <c r="F718" i="46"/>
  <c r="AE717" i="46"/>
  <c r="AI717" i="46" s="1"/>
  <c r="AC717" i="46"/>
  <c r="AA717" i="46"/>
  <c r="AD717" i="46" s="1"/>
  <c r="W717" i="46"/>
  <c r="U717" i="46"/>
  <c r="R717" i="46"/>
  <c r="Q717" i="46"/>
  <c r="P717" i="46"/>
  <c r="N717" i="46"/>
  <c r="L717" i="46"/>
  <c r="H717" i="46"/>
  <c r="I717" i="46" s="1"/>
  <c r="F717" i="46"/>
  <c r="AE716" i="46"/>
  <c r="AI716" i="46" s="1"/>
  <c r="AC716" i="46"/>
  <c r="AA716" i="46"/>
  <c r="W716" i="46"/>
  <c r="U716" i="46"/>
  <c r="R716" i="46"/>
  <c r="Q716" i="46"/>
  <c r="P716" i="46"/>
  <c r="N716" i="46"/>
  <c r="L716" i="46"/>
  <c r="H716" i="46"/>
  <c r="F716" i="46"/>
  <c r="AE715" i="46"/>
  <c r="AI715" i="46" s="1"/>
  <c r="AC715" i="46"/>
  <c r="AA715" i="46"/>
  <c r="AD715" i="46" s="1"/>
  <c r="W715" i="46"/>
  <c r="U715" i="46"/>
  <c r="R715" i="46"/>
  <c r="Q715" i="46"/>
  <c r="P715" i="46"/>
  <c r="N715" i="46"/>
  <c r="L715" i="46"/>
  <c r="H715" i="46"/>
  <c r="F715" i="46"/>
  <c r="I715" i="46" s="1"/>
  <c r="AE714" i="46"/>
  <c r="AI714" i="46" s="1"/>
  <c r="AC714" i="46"/>
  <c r="AA714" i="46"/>
  <c r="W714" i="46"/>
  <c r="U714" i="46"/>
  <c r="R714" i="46"/>
  <c r="Q714" i="46"/>
  <c r="P714" i="46"/>
  <c r="N714" i="46"/>
  <c r="L714" i="46"/>
  <c r="H714" i="46"/>
  <c r="F714" i="46"/>
  <c r="AE713" i="46"/>
  <c r="AC713" i="46"/>
  <c r="AA713" i="46"/>
  <c r="W713" i="46"/>
  <c r="U713" i="46"/>
  <c r="R713" i="46"/>
  <c r="Q713" i="46"/>
  <c r="P713" i="46"/>
  <c r="N713" i="46"/>
  <c r="L713" i="46"/>
  <c r="H713" i="46"/>
  <c r="F713" i="46"/>
  <c r="AE712" i="46"/>
  <c r="AC712" i="46"/>
  <c r="AA712" i="46"/>
  <c r="AD712" i="46" s="1"/>
  <c r="W712" i="46"/>
  <c r="U712" i="46"/>
  <c r="R712" i="46"/>
  <c r="Q712" i="46"/>
  <c r="P712" i="46"/>
  <c r="N712" i="46"/>
  <c r="L712" i="46"/>
  <c r="O712" i="46" s="1"/>
  <c r="H712" i="46"/>
  <c r="F712" i="46"/>
  <c r="AE711" i="46"/>
  <c r="AC711" i="46"/>
  <c r="AA711" i="46"/>
  <c r="W711" i="46"/>
  <c r="U711" i="46"/>
  <c r="R711" i="46"/>
  <c r="Q711" i="46"/>
  <c r="P711" i="46"/>
  <c r="N711" i="46"/>
  <c r="L711" i="46"/>
  <c r="O711" i="46" s="1"/>
  <c r="H711" i="46"/>
  <c r="F711" i="46"/>
  <c r="AE710" i="46"/>
  <c r="AI710" i="46" s="1"/>
  <c r="AC710" i="46"/>
  <c r="AA710" i="46"/>
  <c r="W710" i="46"/>
  <c r="U710" i="46"/>
  <c r="R710" i="46"/>
  <c r="Q710" i="46"/>
  <c r="P710" i="46"/>
  <c r="N710" i="46"/>
  <c r="L710" i="46"/>
  <c r="H710" i="46"/>
  <c r="F710" i="46"/>
  <c r="AE709" i="46"/>
  <c r="AI709" i="46" s="1"/>
  <c r="AC709" i="46"/>
  <c r="AA709" i="46"/>
  <c r="AD709" i="46" s="1"/>
  <c r="W709" i="46"/>
  <c r="U709" i="46"/>
  <c r="R709" i="46"/>
  <c r="Q709" i="46"/>
  <c r="P709" i="46"/>
  <c r="N709" i="46"/>
  <c r="L709" i="46"/>
  <c r="H709" i="46"/>
  <c r="F709" i="46"/>
  <c r="AE708" i="46"/>
  <c r="AG708" i="46" s="1"/>
  <c r="AC708" i="46"/>
  <c r="AA708" i="46"/>
  <c r="W708" i="46"/>
  <c r="U708" i="46"/>
  <c r="R708" i="46"/>
  <c r="Q708" i="46"/>
  <c r="P708" i="46"/>
  <c r="N708" i="46"/>
  <c r="L708" i="46"/>
  <c r="H708" i="46"/>
  <c r="F708" i="46"/>
  <c r="AE707" i="46"/>
  <c r="AC707" i="46"/>
  <c r="AA707" i="46"/>
  <c r="W707" i="46"/>
  <c r="U707" i="46"/>
  <c r="R707" i="46"/>
  <c r="Q707" i="46"/>
  <c r="P707" i="46"/>
  <c r="N707" i="46"/>
  <c r="L707" i="46"/>
  <c r="H707" i="46"/>
  <c r="F707" i="46"/>
  <c r="AE706" i="46"/>
  <c r="AC706" i="46"/>
  <c r="AA706" i="46"/>
  <c r="W706" i="46"/>
  <c r="U706" i="46"/>
  <c r="R706" i="46"/>
  <c r="Q706" i="46"/>
  <c r="P706" i="46"/>
  <c r="N706" i="46"/>
  <c r="L706" i="46"/>
  <c r="H706" i="46"/>
  <c r="F706" i="46"/>
  <c r="AE705" i="46"/>
  <c r="AC705" i="46"/>
  <c r="AA705" i="46"/>
  <c r="AD705" i="46" s="1"/>
  <c r="W705" i="46"/>
  <c r="U705" i="46"/>
  <c r="X705" i="46" s="1"/>
  <c r="R705" i="46"/>
  <c r="Q705" i="46"/>
  <c r="P705" i="46"/>
  <c r="N705" i="46"/>
  <c r="L705" i="46"/>
  <c r="H705" i="46"/>
  <c r="F705" i="46"/>
  <c r="AE704" i="46"/>
  <c r="AE703" i="46"/>
  <c r="AG703" i="46" s="1"/>
  <c r="AJ703" i="46" s="1"/>
  <c r="AA703" i="46"/>
  <c r="AD703" i="46" s="1"/>
  <c r="U703" i="46"/>
  <c r="X703" i="46" s="1"/>
  <c r="R703" i="46"/>
  <c r="Q703" i="46"/>
  <c r="P703" i="46"/>
  <c r="L703" i="46"/>
  <c r="O703" i="46" s="1"/>
  <c r="F703" i="46"/>
  <c r="I703" i="46" s="1"/>
  <c r="AE702" i="46"/>
  <c r="AI702" i="46" s="1"/>
  <c r="AJ702" i="46" s="1"/>
  <c r="AC702" i="46"/>
  <c r="AD702" i="46" s="1"/>
  <c r="W702" i="46"/>
  <c r="X702" i="46" s="1"/>
  <c r="R702" i="46"/>
  <c r="Q702" i="46"/>
  <c r="P702" i="46"/>
  <c r="N702" i="46"/>
  <c r="O702" i="46" s="1"/>
  <c r="H702" i="46"/>
  <c r="I702" i="46" s="1"/>
  <c r="AE701" i="46"/>
  <c r="AC701" i="46"/>
  <c r="AA701" i="46"/>
  <c r="AD701" i="46" s="1"/>
  <c r="W701" i="46"/>
  <c r="U701" i="46"/>
  <c r="R701" i="46"/>
  <c r="Q701" i="46"/>
  <c r="P701" i="46"/>
  <c r="N701" i="46"/>
  <c r="L701" i="46"/>
  <c r="O701" i="46" s="1"/>
  <c r="H701" i="46"/>
  <c r="F701" i="46"/>
  <c r="AI700" i="46"/>
  <c r="AE700" i="46"/>
  <c r="AG700" i="46" s="1"/>
  <c r="AC700" i="46"/>
  <c r="AA700" i="46"/>
  <c r="AD700" i="46" s="1"/>
  <c r="W700" i="46"/>
  <c r="U700" i="46"/>
  <c r="R700" i="46"/>
  <c r="Q700" i="46"/>
  <c r="P700" i="46"/>
  <c r="N700" i="46"/>
  <c r="L700" i="46"/>
  <c r="H700" i="46"/>
  <c r="F700" i="46"/>
  <c r="AE699" i="46"/>
  <c r="AI699" i="46" s="1"/>
  <c r="AC699" i="46"/>
  <c r="AA699" i="46"/>
  <c r="AD699" i="46" s="1"/>
  <c r="W699" i="46"/>
  <c r="U699" i="46"/>
  <c r="R699" i="46"/>
  <c r="Q699" i="46"/>
  <c r="P699" i="46"/>
  <c r="N699" i="46"/>
  <c r="L699" i="46"/>
  <c r="O699" i="46" s="1"/>
  <c r="H699" i="46"/>
  <c r="F699" i="46"/>
  <c r="AE698" i="46"/>
  <c r="AI698" i="46" s="1"/>
  <c r="AC698" i="46"/>
  <c r="AA698" i="46"/>
  <c r="W698" i="46"/>
  <c r="U698" i="46"/>
  <c r="X698" i="46" s="1"/>
  <c r="R698" i="46"/>
  <c r="Q698" i="46"/>
  <c r="P698" i="46"/>
  <c r="N698" i="46"/>
  <c r="L698" i="46"/>
  <c r="O698" i="46" s="1"/>
  <c r="H698" i="46"/>
  <c r="F698" i="46"/>
  <c r="AE697" i="46"/>
  <c r="AG697" i="46" s="1"/>
  <c r="AC697" i="46"/>
  <c r="AA697" i="46"/>
  <c r="AD697" i="46" s="1"/>
  <c r="W697" i="46"/>
  <c r="U697" i="46"/>
  <c r="X697" i="46" s="1"/>
  <c r="R697" i="46"/>
  <c r="Q697" i="46"/>
  <c r="P697" i="46"/>
  <c r="N697" i="46"/>
  <c r="L697" i="46"/>
  <c r="H697" i="46"/>
  <c r="F697" i="46"/>
  <c r="AE696" i="46"/>
  <c r="AI696" i="46" s="1"/>
  <c r="AC696" i="46"/>
  <c r="AA696" i="46"/>
  <c r="AD696" i="46" s="1"/>
  <c r="W696" i="46"/>
  <c r="U696" i="46"/>
  <c r="X696" i="46" s="1"/>
  <c r="R696" i="46"/>
  <c r="Q696" i="46"/>
  <c r="P696" i="46"/>
  <c r="N696" i="46"/>
  <c r="L696" i="46"/>
  <c r="H696" i="46"/>
  <c r="F696" i="46"/>
  <c r="AE695" i="46"/>
  <c r="AI695" i="46" s="1"/>
  <c r="AC695" i="46"/>
  <c r="AA695" i="46"/>
  <c r="W695" i="46"/>
  <c r="U695" i="46"/>
  <c r="X695" i="46" s="1"/>
  <c r="R695" i="46"/>
  <c r="Q695" i="46"/>
  <c r="P695" i="46"/>
  <c r="N695" i="46"/>
  <c r="L695" i="46"/>
  <c r="H695" i="46"/>
  <c r="F695" i="46"/>
  <c r="AE694" i="46"/>
  <c r="AI694" i="46" s="1"/>
  <c r="AC694" i="46"/>
  <c r="AA694" i="46"/>
  <c r="AD694" i="46" s="1"/>
  <c r="W694" i="46"/>
  <c r="U694" i="46"/>
  <c r="X694" i="46" s="1"/>
  <c r="R694" i="46"/>
  <c r="Q694" i="46"/>
  <c r="P694" i="46"/>
  <c r="N694" i="46"/>
  <c r="L694" i="46"/>
  <c r="H694" i="46"/>
  <c r="F694" i="46"/>
  <c r="AE693" i="46"/>
  <c r="AC693" i="46"/>
  <c r="AA693" i="46"/>
  <c r="AD693" i="46" s="1"/>
  <c r="W693" i="46"/>
  <c r="U693" i="46"/>
  <c r="R693" i="46"/>
  <c r="Q693" i="46"/>
  <c r="P693" i="46"/>
  <c r="N693" i="46"/>
  <c r="L693" i="46"/>
  <c r="O693" i="46" s="1"/>
  <c r="H693" i="46"/>
  <c r="F693" i="46"/>
  <c r="AE692" i="46"/>
  <c r="AI692" i="46" s="1"/>
  <c r="AC692" i="46"/>
  <c r="AA692" i="46"/>
  <c r="AD692" i="46" s="1"/>
  <c r="W692" i="46"/>
  <c r="U692" i="46"/>
  <c r="R692" i="46"/>
  <c r="Q692" i="46"/>
  <c r="P692" i="46"/>
  <c r="N692" i="46"/>
  <c r="L692" i="46"/>
  <c r="H692" i="46"/>
  <c r="F692" i="46"/>
  <c r="AE691" i="46"/>
  <c r="AI691" i="46" s="1"/>
  <c r="AC691" i="46"/>
  <c r="AA691" i="46"/>
  <c r="W691" i="46"/>
  <c r="U691" i="46"/>
  <c r="R691" i="46"/>
  <c r="Q691" i="46"/>
  <c r="P691" i="46"/>
  <c r="N691" i="46"/>
  <c r="L691" i="46"/>
  <c r="O691" i="46" s="1"/>
  <c r="H691" i="46"/>
  <c r="F691" i="46"/>
  <c r="AE690" i="46"/>
  <c r="AI690" i="46" s="1"/>
  <c r="AC690" i="46"/>
  <c r="AA690" i="46"/>
  <c r="AD690" i="46" s="1"/>
  <c r="W690" i="46"/>
  <c r="U690" i="46"/>
  <c r="R690" i="46"/>
  <c r="Q690" i="46"/>
  <c r="P690" i="46"/>
  <c r="N690" i="46"/>
  <c r="L690" i="46"/>
  <c r="O690" i="46" s="1"/>
  <c r="H690" i="46"/>
  <c r="F690" i="46"/>
  <c r="AE689" i="46"/>
  <c r="AG689" i="46" s="1"/>
  <c r="AC689" i="46"/>
  <c r="AA689" i="46"/>
  <c r="AD689" i="46" s="1"/>
  <c r="W689" i="46"/>
  <c r="U689" i="46"/>
  <c r="R689" i="46"/>
  <c r="Q689" i="46"/>
  <c r="P689" i="46"/>
  <c r="N689" i="46"/>
  <c r="L689" i="46"/>
  <c r="O689" i="46" s="1"/>
  <c r="H689" i="46"/>
  <c r="F689" i="46"/>
  <c r="AE688" i="46"/>
  <c r="AG688" i="46" s="1"/>
  <c r="AC688" i="46"/>
  <c r="AA688" i="46"/>
  <c r="W688" i="46"/>
  <c r="U688" i="46"/>
  <c r="X688" i="46" s="1"/>
  <c r="R688" i="46"/>
  <c r="Q688" i="46"/>
  <c r="P688" i="46"/>
  <c r="N688" i="46"/>
  <c r="O688" i="46" s="1"/>
  <c r="L688" i="46"/>
  <c r="H688" i="46"/>
  <c r="F688" i="46"/>
  <c r="AE687" i="46"/>
  <c r="AG687" i="46" s="1"/>
  <c r="AC687" i="46"/>
  <c r="AA687" i="46"/>
  <c r="W687" i="46"/>
  <c r="U687" i="46"/>
  <c r="R687" i="46"/>
  <c r="Q687" i="46"/>
  <c r="P687" i="46"/>
  <c r="N687" i="46"/>
  <c r="L687" i="46"/>
  <c r="H687" i="46"/>
  <c r="F687" i="46"/>
  <c r="AE686" i="46"/>
  <c r="AI686" i="46" s="1"/>
  <c r="AC686" i="46"/>
  <c r="AA686" i="46"/>
  <c r="AD686" i="46" s="1"/>
  <c r="W686" i="46"/>
  <c r="U686" i="46"/>
  <c r="X686" i="46" s="1"/>
  <c r="R686" i="46"/>
  <c r="Q686" i="46"/>
  <c r="P686" i="46"/>
  <c r="N686" i="46"/>
  <c r="L686" i="46"/>
  <c r="H686" i="46"/>
  <c r="F686" i="46"/>
  <c r="I686" i="46" s="1"/>
  <c r="AE685" i="46"/>
  <c r="AC685" i="46"/>
  <c r="AA685" i="46"/>
  <c r="W685" i="46"/>
  <c r="U685" i="46"/>
  <c r="R685" i="46"/>
  <c r="Q685" i="46"/>
  <c r="P685" i="46"/>
  <c r="N685" i="46"/>
  <c r="L685" i="46"/>
  <c r="H685" i="46"/>
  <c r="F685" i="46"/>
  <c r="AE684" i="46"/>
  <c r="AI684" i="46" s="1"/>
  <c r="AC684" i="46"/>
  <c r="AA684" i="46"/>
  <c r="AD684" i="46" s="1"/>
  <c r="W684" i="46"/>
  <c r="U684" i="46"/>
  <c r="R684" i="46"/>
  <c r="Q684" i="46"/>
  <c r="P684" i="46"/>
  <c r="N684" i="46"/>
  <c r="L684" i="46"/>
  <c r="H684" i="46"/>
  <c r="F684" i="46"/>
  <c r="I684" i="46" s="1"/>
  <c r="AE683" i="46"/>
  <c r="AC683" i="46"/>
  <c r="AA683" i="46"/>
  <c r="W683" i="46"/>
  <c r="U683" i="46"/>
  <c r="R683" i="46"/>
  <c r="Q683" i="46"/>
  <c r="P683" i="46"/>
  <c r="N683" i="46"/>
  <c r="L683" i="46"/>
  <c r="H683" i="46"/>
  <c r="F683" i="46"/>
  <c r="I683" i="46" s="1"/>
  <c r="AE682" i="46"/>
  <c r="AI682" i="46" s="1"/>
  <c r="AC682" i="46"/>
  <c r="AA682" i="46"/>
  <c r="W682" i="46"/>
  <c r="U682" i="46"/>
  <c r="X682" i="46" s="1"/>
  <c r="R682" i="46"/>
  <c r="Q682" i="46"/>
  <c r="P682" i="46"/>
  <c r="N682" i="46"/>
  <c r="L682" i="46"/>
  <c r="H682" i="46"/>
  <c r="F682" i="46"/>
  <c r="I682" i="46" s="1"/>
  <c r="AE681" i="46"/>
  <c r="AC681" i="46"/>
  <c r="AA681" i="46"/>
  <c r="W681" i="46"/>
  <c r="U681" i="46"/>
  <c r="X681" i="46" s="1"/>
  <c r="R681" i="46"/>
  <c r="Q681" i="46"/>
  <c r="P681" i="46"/>
  <c r="N681" i="46"/>
  <c r="L681" i="46"/>
  <c r="H681" i="46"/>
  <c r="F681" i="46"/>
  <c r="AE680" i="46"/>
  <c r="AI680" i="46" s="1"/>
  <c r="AC680" i="46"/>
  <c r="AA680" i="46"/>
  <c r="W680" i="46"/>
  <c r="U680" i="46"/>
  <c r="R680" i="46"/>
  <c r="Q680" i="46"/>
  <c r="P680" i="46"/>
  <c r="N680" i="46"/>
  <c r="L680" i="46"/>
  <c r="H680" i="46"/>
  <c r="F680" i="46"/>
  <c r="AE679" i="46"/>
  <c r="AI679" i="46" s="1"/>
  <c r="AC679" i="46"/>
  <c r="AA679" i="46"/>
  <c r="AD679" i="46" s="1"/>
  <c r="W679" i="46"/>
  <c r="U679" i="46"/>
  <c r="X679" i="46" s="1"/>
  <c r="R679" i="46"/>
  <c r="Q679" i="46"/>
  <c r="P679" i="46"/>
  <c r="N679" i="46"/>
  <c r="L679" i="46"/>
  <c r="H679" i="46"/>
  <c r="F679" i="46"/>
  <c r="AE678" i="46"/>
  <c r="AI678" i="46" s="1"/>
  <c r="AC678" i="46"/>
  <c r="AA678" i="46"/>
  <c r="AD678" i="46" s="1"/>
  <c r="W678" i="46"/>
  <c r="U678" i="46"/>
  <c r="X678" i="46" s="1"/>
  <c r="R678" i="46"/>
  <c r="Q678" i="46"/>
  <c r="P678" i="46"/>
  <c r="N678" i="46"/>
  <c r="L678" i="46"/>
  <c r="O678" i="46" s="1"/>
  <c r="H678" i="46"/>
  <c r="F678" i="46"/>
  <c r="I678" i="46" s="1"/>
  <c r="AE677" i="46"/>
  <c r="AI677" i="46" s="1"/>
  <c r="AC677" i="46"/>
  <c r="AA677" i="46"/>
  <c r="AD677" i="46" s="1"/>
  <c r="W677" i="46"/>
  <c r="U677" i="46"/>
  <c r="R677" i="46"/>
  <c r="Q677" i="46"/>
  <c r="P677" i="46"/>
  <c r="N677" i="46"/>
  <c r="L677" i="46"/>
  <c r="O677" i="46" s="1"/>
  <c r="H677" i="46"/>
  <c r="F677" i="46"/>
  <c r="I677" i="46" s="1"/>
  <c r="AE676" i="46"/>
  <c r="AG676" i="46" s="1"/>
  <c r="AC676" i="46"/>
  <c r="AA676" i="46"/>
  <c r="AD676" i="46" s="1"/>
  <c r="W676" i="46"/>
  <c r="U676" i="46"/>
  <c r="X676" i="46" s="1"/>
  <c r="R676" i="46"/>
  <c r="Q676" i="46"/>
  <c r="P676" i="46"/>
  <c r="N676" i="46"/>
  <c r="L676" i="46"/>
  <c r="O676" i="46" s="1"/>
  <c r="H676" i="46"/>
  <c r="F676" i="46"/>
  <c r="I676" i="46" s="1"/>
  <c r="AE675" i="46"/>
  <c r="AG675" i="46" s="1"/>
  <c r="AC675" i="46"/>
  <c r="AA675" i="46"/>
  <c r="AD675" i="46" s="1"/>
  <c r="W675" i="46"/>
  <c r="U675" i="46"/>
  <c r="X675" i="46" s="1"/>
  <c r="R675" i="46"/>
  <c r="Q675" i="46"/>
  <c r="P675" i="46"/>
  <c r="N675" i="46"/>
  <c r="L675" i="46"/>
  <c r="O675" i="46" s="1"/>
  <c r="H675" i="46"/>
  <c r="F675" i="46"/>
  <c r="AE674" i="46"/>
  <c r="AC674" i="46"/>
  <c r="AA674" i="46"/>
  <c r="AD674" i="46" s="1"/>
  <c r="W674" i="46"/>
  <c r="U674" i="46"/>
  <c r="X674" i="46" s="1"/>
  <c r="R674" i="46"/>
  <c r="Q674" i="46"/>
  <c r="P674" i="46"/>
  <c r="N674" i="46"/>
  <c r="L674" i="46"/>
  <c r="O674" i="46" s="1"/>
  <c r="H674" i="46"/>
  <c r="F674" i="46"/>
  <c r="AE673" i="46"/>
  <c r="AG673" i="46" s="1"/>
  <c r="AC673" i="46"/>
  <c r="AA673" i="46"/>
  <c r="AD673" i="46" s="1"/>
  <c r="W673" i="46"/>
  <c r="U673" i="46"/>
  <c r="X673" i="46" s="1"/>
  <c r="R673" i="46"/>
  <c r="Q673" i="46"/>
  <c r="P673" i="46"/>
  <c r="N673" i="46"/>
  <c r="L673" i="46"/>
  <c r="O673" i="46" s="1"/>
  <c r="H673" i="46"/>
  <c r="F673" i="46"/>
  <c r="I673" i="46" s="1"/>
  <c r="AE672" i="46"/>
  <c r="AI672" i="46" s="1"/>
  <c r="AC672" i="46"/>
  <c r="AA672" i="46"/>
  <c r="W672" i="46"/>
  <c r="U672" i="46"/>
  <c r="X672" i="46" s="1"/>
  <c r="R672" i="46"/>
  <c r="Q672" i="46"/>
  <c r="P672" i="46"/>
  <c r="N672" i="46"/>
  <c r="L672" i="46"/>
  <c r="O672" i="46" s="1"/>
  <c r="H672" i="46"/>
  <c r="F672" i="46"/>
  <c r="I672" i="46" s="1"/>
  <c r="AE671" i="46"/>
  <c r="AI671" i="46" s="1"/>
  <c r="AC671" i="46"/>
  <c r="AA671" i="46"/>
  <c r="W671" i="46"/>
  <c r="U671" i="46"/>
  <c r="R671" i="46"/>
  <c r="Q671" i="46"/>
  <c r="P671" i="46"/>
  <c r="N671" i="46"/>
  <c r="L671" i="46"/>
  <c r="H671" i="46"/>
  <c r="F671" i="46"/>
  <c r="AE670" i="46"/>
  <c r="AI670" i="46" s="1"/>
  <c r="AC670" i="46"/>
  <c r="AA670" i="46"/>
  <c r="AD670" i="46" s="1"/>
  <c r="W670" i="46"/>
  <c r="U670" i="46"/>
  <c r="X670" i="46" s="1"/>
  <c r="R670" i="46"/>
  <c r="Q670" i="46"/>
  <c r="P670" i="46"/>
  <c r="N670" i="46"/>
  <c r="L670" i="46"/>
  <c r="O670" i="46" s="1"/>
  <c r="H670" i="46"/>
  <c r="F670" i="46"/>
  <c r="I670" i="46" s="1"/>
  <c r="AE669" i="46"/>
  <c r="AC669" i="46"/>
  <c r="AD669" i="46" s="1"/>
  <c r="AA669" i="46"/>
  <c r="W669" i="46"/>
  <c r="U669" i="46"/>
  <c r="R669" i="46"/>
  <c r="Q669" i="46"/>
  <c r="P669" i="46"/>
  <c r="N669" i="46"/>
  <c r="L669" i="46"/>
  <c r="O669" i="46" s="1"/>
  <c r="H669" i="46"/>
  <c r="F669" i="46"/>
  <c r="I669" i="46" s="1"/>
  <c r="AE668" i="46"/>
  <c r="AC668" i="46"/>
  <c r="AA668" i="46"/>
  <c r="W668" i="46"/>
  <c r="U668" i="46"/>
  <c r="R668" i="46"/>
  <c r="Q668" i="46"/>
  <c r="P668" i="46"/>
  <c r="N668" i="46"/>
  <c r="L668" i="46"/>
  <c r="H668" i="46"/>
  <c r="F668" i="46"/>
  <c r="AE667" i="46"/>
  <c r="AC667" i="46"/>
  <c r="AA667" i="46"/>
  <c r="W667" i="46"/>
  <c r="U667" i="46"/>
  <c r="R667" i="46"/>
  <c r="Q667" i="46"/>
  <c r="P667" i="46"/>
  <c r="N667" i="46"/>
  <c r="L667" i="46"/>
  <c r="O667" i="46" s="1"/>
  <c r="H667" i="46"/>
  <c r="F667" i="46"/>
  <c r="AE666" i="46"/>
  <c r="AC666" i="46"/>
  <c r="AA666" i="46"/>
  <c r="AD666" i="46" s="1"/>
  <c r="W666" i="46"/>
  <c r="U666" i="46"/>
  <c r="R666" i="46"/>
  <c r="Q666" i="46"/>
  <c r="P666" i="46"/>
  <c r="N666" i="46"/>
  <c r="L666" i="46"/>
  <c r="O666" i="46" s="1"/>
  <c r="H666" i="46"/>
  <c r="F666" i="46"/>
  <c r="AE665" i="46"/>
  <c r="AG665" i="46" s="1"/>
  <c r="AC665" i="46"/>
  <c r="AA665" i="46"/>
  <c r="W665" i="46"/>
  <c r="U665" i="46"/>
  <c r="X665" i="46" s="1"/>
  <c r="R665" i="46"/>
  <c r="Q665" i="46"/>
  <c r="P665" i="46"/>
  <c r="N665" i="46"/>
  <c r="L665" i="46"/>
  <c r="O665" i="46" s="1"/>
  <c r="H665" i="46"/>
  <c r="F665" i="46"/>
  <c r="AG664" i="46"/>
  <c r="AJ664" i="46" s="1"/>
  <c r="AE664" i="46"/>
  <c r="AI664" i="46" s="1"/>
  <c r="AC664" i="46"/>
  <c r="AA664" i="46"/>
  <c r="W664" i="46"/>
  <c r="U664" i="46"/>
  <c r="R664" i="46"/>
  <c r="Q664" i="46"/>
  <c r="P664" i="46"/>
  <c r="N664" i="46"/>
  <c r="L664" i="46"/>
  <c r="O664" i="46" s="1"/>
  <c r="H664" i="46"/>
  <c r="F664" i="46"/>
  <c r="AE663" i="46"/>
  <c r="AC663" i="46"/>
  <c r="AA663" i="46"/>
  <c r="AD663" i="46" s="1"/>
  <c r="W663" i="46"/>
  <c r="U663" i="46"/>
  <c r="X663" i="46" s="1"/>
  <c r="R663" i="46"/>
  <c r="Q663" i="46"/>
  <c r="P663" i="46"/>
  <c r="N663" i="46"/>
  <c r="L663" i="46"/>
  <c r="H663" i="46"/>
  <c r="F663" i="46"/>
  <c r="I663" i="46" s="1"/>
  <c r="AE662" i="46"/>
  <c r="AI662" i="46" s="1"/>
  <c r="AC662" i="46"/>
  <c r="AA662" i="46"/>
  <c r="W662" i="46"/>
  <c r="U662" i="46"/>
  <c r="X662" i="46" s="1"/>
  <c r="R662" i="46"/>
  <c r="Q662" i="46"/>
  <c r="P662" i="46"/>
  <c r="N662" i="46"/>
  <c r="L662" i="46"/>
  <c r="H662" i="46"/>
  <c r="F662" i="46"/>
  <c r="AE661" i="46"/>
  <c r="AI661" i="46" s="1"/>
  <c r="AC661" i="46"/>
  <c r="AA661" i="46"/>
  <c r="W661" i="46"/>
  <c r="U661" i="46"/>
  <c r="X661" i="46" s="1"/>
  <c r="R661" i="46"/>
  <c r="Q661" i="46"/>
  <c r="P661" i="46"/>
  <c r="N661" i="46"/>
  <c r="L661" i="46"/>
  <c r="H661" i="46"/>
  <c r="F661" i="46"/>
  <c r="AE660" i="46"/>
  <c r="AC660" i="46"/>
  <c r="AA660" i="46"/>
  <c r="AD660" i="46" s="1"/>
  <c r="W660" i="46"/>
  <c r="U660" i="46"/>
  <c r="R660" i="46"/>
  <c r="Q660" i="46"/>
  <c r="P660" i="46"/>
  <c r="N660" i="46"/>
  <c r="L660" i="46"/>
  <c r="H660" i="46"/>
  <c r="F660" i="46"/>
  <c r="AE659" i="46"/>
  <c r="AG659" i="46" s="1"/>
  <c r="AC659" i="46"/>
  <c r="AA659" i="46"/>
  <c r="AD659" i="46" s="1"/>
  <c r="W659" i="46"/>
  <c r="U659" i="46"/>
  <c r="X659" i="46" s="1"/>
  <c r="R659" i="46"/>
  <c r="Q659" i="46"/>
  <c r="P659" i="46"/>
  <c r="N659" i="46"/>
  <c r="L659" i="46"/>
  <c r="H659" i="46"/>
  <c r="F659" i="46"/>
  <c r="I659" i="46" s="1"/>
  <c r="AE658" i="46"/>
  <c r="AG658" i="46" s="1"/>
  <c r="AC658" i="46"/>
  <c r="AA658" i="46"/>
  <c r="W658" i="46"/>
  <c r="U658" i="46"/>
  <c r="X658" i="46" s="1"/>
  <c r="R658" i="46"/>
  <c r="Q658" i="46"/>
  <c r="P658" i="46"/>
  <c r="N658" i="46"/>
  <c r="L658" i="46"/>
  <c r="H658" i="46"/>
  <c r="F658" i="46"/>
  <c r="I658" i="46" s="1"/>
  <c r="AE657" i="46"/>
  <c r="AG657" i="46" s="1"/>
  <c r="AC657" i="46"/>
  <c r="AA657" i="46"/>
  <c r="AD657" i="46" s="1"/>
  <c r="W657" i="46"/>
  <c r="U657" i="46"/>
  <c r="X657" i="46" s="1"/>
  <c r="R657" i="46"/>
  <c r="Q657" i="46"/>
  <c r="P657" i="46"/>
  <c r="N657" i="46"/>
  <c r="L657" i="46"/>
  <c r="O657" i="46" s="1"/>
  <c r="H657" i="46"/>
  <c r="F657" i="46"/>
  <c r="I657" i="46" s="1"/>
  <c r="AE656" i="46"/>
  <c r="AG656" i="46" s="1"/>
  <c r="AC656" i="46"/>
  <c r="AA656" i="46"/>
  <c r="AD656" i="46" s="1"/>
  <c r="W656" i="46"/>
  <c r="U656" i="46"/>
  <c r="X656" i="46" s="1"/>
  <c r="R656" i="46"/>
  <c r="Q656" i="46"/>
  <c r="P656" i="46"/>
  <c r="N656" i="46"/>
  <c r="L656" i="46"/>
  <c r="O656" i="46" s="1"/>
  <c r="H656" i="46"/>
  <c r="F656" i="46"/>
  <c r="I656" i="46" s="1"/>
  <c r="AE655" i="46"/>
  <c r="AC655" i="46"/>
  <c r="AA655" i="46"/>
  <c r="W655" i="46"/>
  <c r="U655" i="46"/>
  <c r="R655" i="46"/>
  <c r="Q655" i="46"/>
  <c r="P655" i="46"/>
  <c r="N655" i="46"/>
  <c r="L655" i="46"/>
  <c r="H655" i="46"/>
  <c r="F655" i="46"/>
  <c r="I655" i="46" s="1"/>
  <c r="AE654" i="46"/>
  <c r="AG654" i="46" s="1"/>
  <c r="AC654" i="46"/>
  <c r="AA654" i="46"/>
  <c r="W654" i="46"/>
  <c r="U654" i="46"/>
  <c r="R654" i="46"/>
  <c r="Q654" i="46"/>
  <c r="P654" i="46"/>
  <c r="N654" i="46"/>
  <c r="L654" i="46"/>
  <c r="H654" i="46"/>
  <c r="F654" i="46"/>
  <c r="I654" i="46" s="1"/>
  <c r="AE653" i="46"/>
  <c r="AG653" i="46" s="1"/>
  <c r="AA653" i="46"/>
  <c r="U653" i="46"/>
  <c r="X653" i="46" s="1"/>
  <c r="R653" i="46"/>
  <c r="Q653" i="46"/>
  <c r="P653" i="46"/>
  <c r="L653" i="46"/>
  <c r="O653" i="46" s="1"/>
  <c r="F653" i="46"/>
  <c r="I653" i="46" s="1"/>
  <c r="AE652" i="46"/>
  <c r="R652" i="46"/>
  <c r="Q652" i="46"/>
  <c r="P652" i="46"/>
  <c r="AE651" i="46"/>
  <c r="AI651" i="46" s="1"/>
  <c r="AC651" i="46"/>
  <c r="AA651" i="46"/>
  <c r="AD651" i="46" s="1"/>
  <c r="W651" i="46"/>
  <c r="U651" i="46"/>
  <c r="X651" i="46" s="1"/>
  <c r="R651" i="46"/>
  <c r="Q651" i="46"/>
  <c r="P651" i="46"/>
  <c r="N651" i="46"/>
  <c r="L651" i="46"/>
  <c r="O651" i="46" s="1"/>
  <c r="H651" i="46"/>
  <c r="F651" i="46"/>
  <c r="AE650" i="46"/>
  <c r="AG650" i="46" s="1"/>
  <c r="AC650" i="46"/>
  <c r="AA650" i="46"/>
  <c r="AD650" i="46" s="1"/>
  <c r="W650" i="46"/>
  <c r="U650" i="46"/>
  <c r="X650" i="46" s="1"/>
  <c r="R650" i="46"/>
  <c r="Q650" i="46"/>
  <c r="P650" i="46"/>
  <c r="N650" i="46"/>
  <c r="L650" i="46"/>
  <c r="H650" i="46"/>
  <c r="F650" i="46"/>
  <c r="AE649" i="46"/>
  <c r="AC649" i="46"/>
  <c r="AA649" i="46"/>
  <c r="W649" i="46"/>
  <c r="U649" i="46"/>
  <c r="X649" i="46" s="1"/>
  <c r="R649" i="46"/>
  <c r="Q649" i="46"/>
  <c r="P649" i="46"/>
  <c r="N649" i="46"/>
  <c r="L649" i="46"/>
  <c r="O649" i="46" s="1"/>
  <c r="H649" i="46"/>
  <c r="I649" i="46" s="1"/>
  <c r="F649" i="46"/>
  <c r="AE648" i="46"/>
  <c r="AG648" i="46" s="1"/>
  <c r="AC648" i="46"/>
  <c r="AA648" i="46"/>
  <c r="W648" i="46"/>
  <c r="U648" i="46"/>
  <c r="R648" i="46"/>
  <c r="Q648" i="46"/>
  <c r="P648" i="46"/>
  <c r="N648" i="46"/>
  <c r="L648" i="46"/>
  <c r="H648" i="46"/>
  <c r="F648" i="46"/>
  <c r="AE647" i="46"/>
  <c r="R647" i="46"/>
  <c r="Q647" i="46"/>
  <c r="P647" i="46"/>
  <c r="H647" i="46"/>
  <c r="AE646" i="46"/>
  <c r="AG646" i="46" s="1"/>
  <c r="AC646" i="46"/>
  <c r="AC643" i="46" s="1"/>
  <c r="AA646" i="46"/>
  <c r="W646" i="46"/>
  <c r="U646" i="46"/>
  <c r="X646" i="46" s="1"/>
  <c r="R646" i="46"/>
  <c r="Q646" i="46"/>
  <c r="P646" i="46"/>
  <c r="N646" i="46"/>
  <c r="L646" i="46"/>
  <c r="H646" i="46"/>
  <c r="F646" i="46"/>
  <c r="I646" i="46" s="1"/>
  <c r="AE645" i="46"/>
  <c r="AG645" i="46" s="1"/>
  <c r="AJ645" i="46" s="1"/>
  <c r="AA645" i="46"/>
  <c r="AD645" i="46" s="1"/>
  <c r="U645" i="46"/>
  <c r="R645" i="46"/>
  <c r="Q645" i="46"/>
  <c r="P645" i="46"/>
  <c r="L645" i="46"/>
  <c r="O645" i="46" s="1"/>
  <c r="F645" i="46"/>
  <c r="I645" i="46" s="1"/>
  <c r="I643" i="46" s="1"/>
  <c r="AE644" i="46"/>
  <c r="AI644" i="46" s="1"/>
  <c r="AC644" i="46"/>
  <c r="AA644" i="46"/>
  <c r="AD644" i="46" s="1"/>
  <c r="W644" i="46"/>
  <c r="U644" i="46"/>
  <c r="R644" i="46"/>
  <c r="Q644" i="46"/>
  <c r="P644" i="46"/>
  <c r="N644" i="46"/>
  <c r="L644" i="46"/>
  <c r="H644" i="46"/>
  <c r="F644" i="46"/>
  <c r="I644" i="46" s="1"/>
  <c r="AE643" i="46"/>
  <c r="R643" i="46"/>
  <c r="Q643" i="46"/>
  <c r="P643" i="46"/>
  <c r="L643" i="46"/>
  <c r="H643" i="46"/>
  <c r="AG642" i="46"/>
  <c r="AJ642" i="46" s="1"/>
  <c r="AE642" i="46"/>
  <c r="AI642" i="46" s="1"/>
  <c r="AC642" i="46"/>
  <c r="AA642" i="46"/>
  <c r="AD642" i="46" s="1"/>
  <c r="W642" i="46"/>
  <c r="U642" i="46"/>
  <c r="R642" i="46"/>
  <c r="Q642" i="46"/>
  <c r="P642" i="46"/>
  <c r="N642" i="46"/>
  <c r="L642" i="46"/>
  <c r="H642" i="46"/>
  <c r="F642" i="46"/>
  <c r="AE641" i="46"/>
  <c r="AI641" i="46" s="1"/>
  <c r="AI640" i="46" s="1"/>
  <c r="AC641" i="46"/>
  <c r="AC640" i="46" s="1"/>
  <c r="AA641" i="46"/>
  <c r="W641" i="46"/>
  <c r="W640" i="46" s="1"/>
  <c r="U641" i="46"/>
  <c r="X641" i="46" s="1"/>
  <c r="R641" i="46"/>
  <c r="Q641" i="46"/>
  <c r="P641" i="46"/>
  <c r="N641" i="46"/>
  <c r="L641" i="46"/>
  <c r="L640" i="46" s="1"/>
  <c r="H641" i="46"/>
  <c r="H640" i="46" s="1"/>
  <c r="F641" i="46"/>
  <c r="F640" i="46" s="1"/>
  <c r="AE640" i="46"/>
  <c r="R640" i="46"/>
  <c r="Q640" i="46"/>
  <c r="P640" i="46"/>
  <c r="AE639" i="46"/>
  <c r="AC639" i="46"/>
  <c r="AA639" i="46"/>
  <c r="AA638" i="46" s="1"/>
  <c r="W639" i="46"/>
  <c r="W638" i="46" s="1"/>
  <c r="U639" i="46"/>
  <c r="X639" i="46" s="1"/>
  <c r="X638" i="46" s="1"/>
  <c r="R639" i="46"/>
  <c r="Q639" i="46"/>
  <c r="P639" i="46"/>
  <c r="N639" i="46"/>
  <c r="N638" i="46" s="1"/>
  <c r="L639" i="46"/>
  <c r="L638" i="46" s="1"/>
  <c r="H639" i="46"/>
  <c r="F639" i="46"/>
  <c r="F638" i="46" s="1"/>
  <c r="AE638" i="46"/>
  <c r="R638" i="46"/>
  <c r="Q638" i="46"/>
  <c r="P638" i="46"/>
  <c r="AE637" i="46"/>
  <c r="AI637" i="46" s="1"/>
  <c r="AC637" i="46"/>
  <c r="AA637" i="46"/>
  <c r="AD637" i="46" s="1"/>
  <c r="W637" i="46"/>
  <c r="U637" i="46"/>
  <c r="R637" i="46"/>
  <c r="Q637" i="46"/>
  <c r="P637" i="46"/>
  <c r="N637" i="46"/>
  <c r="L637" i="46"/>
  <c r="O637" i="46" s="1"/>
  <c r="H637" i="46"/>
  <c r="F637" i="46"/>
  <c r="I637" i="46" s="1"/>
  <c r="AE636" i="46"/>
  <c r="AG636" i="46" s="1"/>
  <c r="AC636" i="46"/>
  <c r="AA636" i="46"/>
  <c r="W636" i="46"/>
  <c r="U636" i="46"/>
  <c r="R636" i="46"/>
  <c r="Q636" i="46"/>
  <c r="P636" i="46"/>
  <c r="N636" i="46"/>
  <c r="L636" i="46"/>
  <c r="O636" i="46" s="1"/>
  <c r="H636" i="46"/>
  <c r="F636" i="46"/>
  <c r="AE635" i="46"/>
  <c r="AG635" i="46" s="1"/>
  <c r="AC635" i="46"/>
  <c r="AA635" i="46"/>
  <c r="W635" i="46"/>
  <c r="U635" i="46"/>
  <c r="R635" i="46"/>
  <c r="Q635" i="46"/>
  <c r="P635" i="46"/>
  <c r="N635" i="46"/>
  <c r="L635" i="46"/>
  <c r="O635" i="46" s="1"/>
  <c r="H635" i="46"/>
  <c r="F635" i="46"/>
  <c r="AE634" i="46"/>
  <c r="AI634" i="46" s="1"/>
  <c r="AC634" i="46"/>
  <c r="AA634" i="46"/>
  <c r="AD634" i="46" s="1"/>
  <c r="W634" i="46"/>
  <c r="U634" i="46"/>
  <c r="R634" i="46"/>
  <c r="Q634" i="46"/>
  <c r="P634" i="46"/>
  <c r="N634" i="46"/>
  <c r="L634" i="46"/>
  <c r="O634" i="46" s="1"/>
  <c r="H634" i="46"/>
  <c r="F634" i="46"/>
  <c r="F633" i="46" s="1"/>
  <c r="AE633" i="46"/>
  <c r="R633" i="46"/>
  <c r="Q633" i="46"/>
  <c r="P633" i="46"/>
  <c r="AE632" i="46"/>
  <c r="AI632" i="46" s="1"/>
  <c r="AI631" i="46" s="1"/>
  <c r="AC632" i="46"/>
  <c r="AA632" i="46"/>
  <c r="AA631" i="46" s="1"/>
  <c r="W632" i="46"/>
  <c r="W631" i="46" s="1"/>
  <c r="U632" i="46"/>
  <c r="R632" i="46"/>
  <c r="Q632" i="46"/>
  <c r="P632" i="46"/>
  <c r="N632" i="46"/>
  <c r="N631" i="46" s="1"/>
  <c r="L632" i="46"/>
  <c r="H632" i="46"/>
  <c r="H631" i="46" s="1"/>
  <c r="F632" i="46"/>
  <c r="AE631" i="46"/>
  <c r="AC631" i="46"/>
  <c r="R631" i="46"/>
  <c r="Q631" i="46"/>
  <c r="P631" i="46"/>
  <c r="AE630" i="46"/>
  <c r="AI630" i="46" s="1"/>
  <c r="AC630" i="46"/>
  <c r="AA630" i="46"/>
  <c r="W630" i="46"/>
  <c r="U630" i="46"/>
  <c r="R630" i="46"/>
  <c r="Q630" i="46"/>
  <c r="P630" i="46"/>
  <c r="N630" i="46"/>
  <c r="L630" i="46"/>
  <c r="H630" i="46"/>
  <c r="F630" i="46"/>
  <c r="AE629" i="46"/>
  <c r="AI629" i="46" s="1"/>
  <c r="AC629" i="46"/>
  <c r="AA629" i="46"/>
  <c r="W629" i="46"/>
  <c r="U629" i="46"/>
  <c r="X629" i="46" s="1"/>
  <c r="R629" i="46"/>
  <c r="Q629" i="46"/>
  <c r="P629" i="46"/>
  <c r="N629" i="46"/>
  <c r="N628" i="46" s="1"/>
  <c r="L629" i="46"/>
  <c r="L628" i="46" s="1"/>
  <c r="H629" i="46"/>
  <c r="H628" i="46" s="1"/>
  <c r="F629" i="46"/>
  <c r="F628" i="46" s="1"/>
  <c r="AE628" i="46"/>
  <c r="R628" i="46"/>
  <c r="Q628" i="46"/>
  <c r="P628" i="46"/>
  <c r="AE627" i="46"/>
  <c r="AE626" i="46"/>
  <c r="AC626" i="46"/>
  <c r="AA626" i="46"/>
  <c r="AD626" i="46" s="1"/>
  <c r="W626" i="46"/>
  <c r="U626" i="46"/>
  <c r="R626" i="46"/>
  <c r="Q626" i="46"/>
  <c r="P626" i="46"/>
  <c r="N626" i="46"/>
  <c r="L626" i="46"/>
  <c r="O626" i="46" s="1"/>
  <c r="H626" i="46"/>
  <c r="F626" i="46"/>
  <c r="AI625" i="46"/>
  <c r="AE625" i="46"/>
  <c r="AG625" i="46" s="1"/>
  <c r="AJ625" i="46" s="1"/>
  <c r="AC625" i="46"/>
  <c r="AA625" i="46"/>
  <c r="AD625" i="46" s="1"/>
  <c r="W625" i="46"/>
  <c r="X625" i="46" s="1"/>
  <c r="U625" i="46"/>
  <c r="R625" i="46"/>
  <c r="Q625" i="46"/>
  <c r="P625" i="46"/>
  <c r="N625" i="46"/>
  <c r="L625" i="46"/>
  <c r="H625" i="46"/>
  <c r="F625" i="46"/>
  <c r="AE624" i="46"/>
  <c r="AC624" i="46"/>
  <c r="AA624" i="46"/>
  <c r="AD624" i="46" s="1"/>
  <c r="W624" i="46"/>
  <c r="U624" i="46"/>
  <c r="R624" i="46"/>
  <c r="Q624" i="46"/>
  <c r="P624" i="46"/>
  <c r="N624" i="46"/>
  <c r="L624" i="46"/>
  <c r="H624" i="46"/>
  <c r="F624" i="46"/>
  <c r="AE623" i="46"/>
  <c r="AI623" i="46" s="1"/>
  <c r="AC623" i="46"/>
  <c r="AA623" i="46"/>
  <c r="W623" i="46"/>
  <c r="U623" i="46"/>
  <c r="R623" i="46"/>
  <c r="Q623" i="46"/>
  <c r="P623" i="46"/>
  <c r="N623" i="46"/>
  <c r="L623" i="46"/>
  <c r="O623" i="46" s="1"/>
  <c r="H623" i="46"/>
  <c r="F623" i="46"/>
  <c r="I623" i="46" s="1"/>
  <c r="AE622" i="46"/>
  <c r="AI622" i="46" s="1"/>
  <c r="AC622" i="46"/>
  <c r="AA622" i="46"/>
  <c r="AD622" i="46" s="1"/>
  <c r="W622" i="46"/>
  <c r="U622" i="46"/>
  <c r="R622" i="46"/>
  <c r="Q622" i="46"/>
  <c r="P622" i="46"/>
  <c r="N622" i="46"/>
  <c r="L622" i="46"/>
  <c r="H622" i="46"/>
  <c r="F622" i="46"/>
  <c r="I622" i="46" s="1"/>
  <c r="AE621" i="46"/>
  <c r="AC621" i="46"/>
  <c r="AA621" i="46"/>
  <c r="AD621" i="46" s="1"/>
  <c r="W621" i="46"/>
  <c r="U621" i="46"/>
  <c r="X621" i="46" s="1"/>
  <c r="R621" i="46"/>
  <c r="Q621" i="46"/>
  <c r="P621" i="46"/>
  <c r="N621" i="46"/>
  <c r="L621" i="46"/>
  <c r="H621" i="46"/>
  <c r="F621" i="46"/>
  <c r="I621" i="46" s="1"/>
  <c r="AE620" i="46"/>
  <c r="AI620" i="46" s="1"/>
  <c r="AC620" i="46"/>
  <c r="AA620" i="46"/>
  <c r="AD620" i="46" s="1"/>
  <c r="W620" i="46"/>
  <c r="U620" i="46"/>
  <c r="X620" i="46" s="1"/>
  <c r="R620" i="46"/>
  <c r="Q620" i="46"/>
  <c r="P620" i="46"/>
  <c r="N620" i="46"/>
  <c r="L620" i="46"/>
  <c r="H620" i="46"/>
  <c r="F620" i="46"/>
  <c r="I620" i="46" s="1"/>
  <c r="AE619" i="46"/>
  <c r="AG619" i="46" s="1"/>
  <c r="AC619" i="46"/>
  <c r="AD619" i="46" s="1"/>
  <c r="AA619" i="46"/>
  <c r="W619" i="46"/>
  <c r="U619" i="46"/>
  <c r="R619" i="46"/>
  <c r="Q619" i="46"/>
  <c r="P619" i="46"/>
  <c r="N619" i="46"/>
  <c r="L619" i="46"/>
  <c r="H619" i="46"/>
  <c r="F619" i="46"/>
  <c r="AE618" i="46"/>
  <c r="AG618" i="46" s="1"/>
  <c r="AC618" i="46"/>
  <c r="AD618" i="46" s="1"/>
  <c r="AA618" i="46"/>
  <c r="W618" i="46"/>
  <c r="U618" i="46"/>
  <c r="R618" i="46"/>
  <c r="Q618" i="46"/>
  <c r="P618" i="46"/>
  <c r="N618" i="46"/>
  <c r="L618" i="46"/>
  <c r="H618" i="46"/>
  <c r="F618" i="46"/>
  <c r="I618" i="46" s="1"/>
  <c r="AE617" i="46"/>
  <c r="AI617" i="46" s="1"/>
  <c r="AC617" i="46"/>
  <c r="AD617" i="46" s="1"/>
  <c r="AA617" i="46"/>
  <c r="W617" i="46"/>
  <c r="U617" i="46"/>
  <c r="X617" i="46" s="1"/>
  <c r="R617" i="46"/>
  <c r="Q617" i="46"/>
  <c r="P617" i="46"/>
  <c r="N617" i="46"/>
  <c r="L617" i="46"/>
  <c r="H617" i="46"/>
  <c r="F617" i="46"/>
  <c r="I617" i="46" s="1"/>
  <c r="AE616" i="46"/>
  <c r="AD616" i="46"/>
  <c r="AC616" i="46"/>
  <c r="AA616" i="46"/>
  <c r="W616" i="46"/>
  <c r="U616" i="46"/>
  <c r="X616" i="46" s="1"/>
  <c r="R616" i="46"/>
  <c r="Q616" i="46"/>
  <c r="P616" i="46"/>
  <c r="N616" i="46"/>
  <c r="L616" i="46"/>
  <c r="H616" i="46"/>
  <c r="F616" i="46"/>
  <c r="AE615" i="46"/>
  <c r="AG615" i="46" s="1"/>
  <c r="AC615" i="46"/>
  <c r="AA615" i="46"/>
  <c r="W615" i="46"/>
  <c r="U615" i="46"/>
  <c r="R615" i="46"/>
  <c r="Q615" i="46"/>
  <c r="P615" i="46"/>
  <c r="N615" i="46"/>
  <c r="L615" i="46"/>
  <c r="O615" i="46" s="1"/>
  <c r="H615" i="46"/>
  <c r="F615" i="46"/>
  <c r="I615" i="46" s="1"/>
  <c r="AE614" i="46"/>
  <c r="AI614" i="46" s="1"/>
  <c r="AC614" i="46"/>
  <c r="AA614" i="46"/>
  <c r="AD614" i="46" s="1"/>
  <c r="W614" i="46"/>
  <c r="U614" i="46"/>
  <c r="X614" i="46" s="1"/>
  <c r="R614" i="46"/>
  <c r="Q614" i="46"/>
  <c r="P614" i="46"/>
  <c r="N614" i="46"/>
  <c r="L614" i="46"/>
  <c r="O614" i="46" s="1"/>
  <c r="H614" i="46"/>
  <c r="F614" i="46"/>
  <c r="AE613" i="46"/>
  <c r="AG613" i="46" s="1"/>
  <c r="AC613" i="46"/>
  <c r="AA613" i="46"/>
  <c r="W613" i="46"/>
  <c r="U613" i="46"/>
  <c r="R613" i="46"/>
  <c r="Q613" i="46"/>
  <c r="P613" i="46"/>
  <c r="N613" i="46"/>
  <c r="L613" i="46"/>
  <c r="O613" i="46" s="1"/>
  <c r="H613" i="46"/>
  <c r="F613" i="46"/>
  <c r="AE612" i="46"/>
  <c r="AC612" i="46"/>
  <c r="AA612" i="46"/>
  <c r="AD612" i="46" s="1"/>
  <c r="W612" i="46"/>
  <c r="U612" i="46"/>
  <c r="R612" i="46"/>
  <c r="Q612" i="46"/>
  <c r="P612" i="46"/>
  <c r="N612" i="46"/>
  <c r="L612" i="46"/>
  <c r="O612" i="46" s="1"/>
  <c r="H612" i="46"/>
  <c r="F612" i="46"/>
  <c r="I612" i="46" s="1"/>
  <c r="AE611" i="46"/>
  <c r="AI611" i="46" s="1"/>
  <c r="AC611" i="46"/>
  <c r="AA611" i="46"/>
  <c r="W611" i="46"/>
  <c r="U611" i="46"/>
  <c r="R611" i="46"/>
  <c r="Q611" i="46"/>
  <c r="P611" i="46"/>
  <c r="N611" i="46"/>
  <c r="L611" i="46"/>
  <c r="O611" i="46" s="1"/>
  <c r="H611" i="46"/>
  <c r="F611" i="46"/>
  <c r="I611" i="46" s="1"/>
  <c r="AE610" i="46"/>
  <c r="AG610" i="46" s="1"/>
  <c r="AC610" i="46"/>
  <c r="AA610" i="46"/>
  <c r="AD610" i="46" s="1"/>
  <c r="W610" i="46"/>
  <c r="U610" i="46"/>
  <c r="R610" i="46"/>
  <c r="Q610" i="46"/>
  <c r="P610" i="46"/>
  <c r="N610" i="46"/>
  <c r="L610" i="46"/>
  <c r="H610" i="46"/>
  <c r="F610" i="46"/>
  <c r="AE609" i="46"/>
  <c r="AI609" i="46" s="1"/>
  <c r="AC609" i="46"/>
  <c r="AA609" i="46"/>
  <c r="AD609" i="46" s="1"/>
  <c r="W609" i="46"/>
  <c r="U609" i="46"/>
  <c r="R609" i="46"/>
  <c r="Q609" i="46"/>
  <c r="P609" i="46"/>
  <c r="N609" i="46"/>
  <c r="L609" i="46"/>
  <c r="O609" i="46" s="1"/>
  <c r="H609" i="46"/>
  <c r="F609" i="46"/>
  <c r="I609" i="46" s="1"/>
  <c r="AI608" i="46"/>
  <c r="AE608" i="46"/>
  <c r="AG608" i="46" s="1"/>
  <c r="AC608" i="46"/>
  <c r="AA608" i="46"/>
  <c r="AD608" i="46" s="1"/>
  <c r="W608" i="46"/>
  <c r="U608" i="46"/>
  <c r="X608" i="46" s="1"/>
  <c r="R608" i="46"/>
  <c r="Q608" i="46"/>
  <c r="P608" i="46"/>
  <c r="N608" i="46"/>
  <c r="L608" i="46"/>
  <c r="O608" i="46" s="1"/>
  <c r="H608" i="46"/>
  <c r="F608" i="46"/>
  <c r="I608" i="46" s="1"/>
  <c r="AE607" i="46"/>
  <c r="AG607" i="46" s="1"/>
  <c r="AC607" i="46"/>
  <c r="AA607" i="46"/>
  <c r="AD607" i="46" s="1"/>
  <c r="W607" i="46"/>
  <c r="U607" i="46"/>
  <c r="R607" i="46"/>
  <c r="Q607" i="46"/>
  <c r="P607" i="46"/>
  <c r="N607" i="46"/>
  <c r="L607" i="46"/>
  <c r="O607" i="46" s="1"/>
  <c r="H607" i="46"/>
  <c r="F607" i="46"/>
  <c r="AE606" i="46"/>
  <c r="AC606" i="46"/>
  <c r="AD606" i="46" s="1"/>
  <c r="AA606" i="46"/>
  <c r="W606" i="46"/>
  <c r="U606" i="46"/>
  <c r="R606" i="46"/>
  <c r="Q606" i="46"/>
  <c r="P606" i="46"/>
  <c r="N606" i="46"/>
  <c r="L606" i="46"/>
  <c r="H606" i="46"/>
  <c r="F606" i="46"/>
  <c r="AE605" i="46"/>
  <c r="AI605" i="46" s="1"/>
  <c r="AC605" i="46"/>
  <c r="AA605" i="46"/>
  <c r="W605" i="46"/>
  <c r="U605" i="46"/>
  <c r="X605" i="46" s="1"/>
  <c r="R605" i="46"/>
  <c r="Q605" i="46"/>
  <c r="P605" i="46"/>
  <c r="N605" i="46"/>
  <c r="L605" i="46"/>
  <c r="H605" i="46"/>
  <c r="F605" i="46"/>
  <c r="I605" i="46" s="1"/>
  <c r="AE604" i="46"/>
  <c r="R604" i="46"/>
  <c r="Q604" i="46"/>
  <c r="P604" i="46"/>
  <c r="AC603" i="46"/>
  <c r="AA603" i="46"/>
  <c r="AD603" i="46" s="1"/>
  <c r="W603" i="46"/>
  <c r="U603" i="46"/>
  <c r="X603" i="46" s="1"/>
  <c r="Q603" i="46"/>
  <c r="P603" i="46"/>
  <c r="N603" i="46"/>
  <c r="L603" i="46"/>
  <c r="O603" i="46" s="1"/>
  <c r="D603" i="46"/>
  <c r="R603" i="46" s="1"/>
  <c r="AC602" i="46"/>
  <c r="AA602" i="46"/>
  <c r="AD602" i="46" s="1"/>
  <c r="W602" i="46"/>
  <c r="U602" i="46"/>
  <c r="Q602" i="46"/>
  <c r="P602" i="46"/>
  <c r="N602" i="46"/>
  <c r="L602" i="46"/>
  <c r="O602" i="46" s="1"/>
  <c r="D602" i="46"/>
  <c r="R602" i="46" s="1"/>
  <c r="AE601" i="46"/>
  <c r="AI601" i="46" s="1"/>
  <c r="AC601" i="46"/>
  <c r="AA601" i="46"/>
  <c r="X601" i="46"/>
  <c r="W601" i="46"/>
  <c r="U601" i="46"/>
  <c r="R601" i="46"/>
  <c r="Q601" i="46"/>
  <c r="P601" i="46"/>
  <c r="N601" i="46"/>
  <c r="L601" i="46"/>
  <c r="H601" i="46"/>
  <c r="F601" i="46"/>
  <c r="AE600" i="46"/>
  <c r="AG600" i="46" s="1"/>
  <c r="AC600" i="46"/>
  <c r="AA600" i="46"/>
  <c r="W600" i="46"/>
  <c r="U600" i="46"/>
  <c r="R600" i="46"/>
  <c r="Q600" i="46"/>
  <c r="P600" i="46"/>
  <c r="N600" i="46"/>
  <c r="O600" i="46" s="1"/>
  <c r="L600" i="46"/>
  <c r="H600" i="46"/>
  <c r="F600" i="46"/>
  <c r="I600" i="46" s="1"/>
  <c r="AE599" i="46"/>
  <c r="AC599" i="46"/>
  <c r="AA599" i="46"/>
  <c r="W599" i="46"/>
  <c r="U599" i="46"/>
  <c r="R599" i="46"/>
  <c r="Q599" i="46"/>
  <c r="P599" i="46"/>
  <c r="N599" i="46"/>
  <c r="L599" i="46"/>
  <c r="H599" i="46"/>
  <c r="I599" i="46" s="1"/>
  <c r="F599" i="46"/>
  <c r="AE598" i="46"/>
  <c r="AG598" i="46" s="1"/>
  <c r="AJ598" i="46" s="1"/>
  <c r="AA598" i="46"/>
  <c r="AD598" i="46" s="1"/>
  <c r="U598" i="46"/>
  <c r="X598" i="46" s="1"/>
  <c r="R598" i="46"/>
  <c r="Q598" i="46"/>
  <c r="P598" i="46"/>
  <c r="L598" i="46"/>
  <c r="O598" i="46" s="1"/>
  <c r="F598" i="46"/>
  <c r="I598" i="46" s="1"/>
  <c r="AE597" i="46"/>
  <c r="AG597" i="46" s="1"/>
  <c r="AC597" i="46"/>
  <c r="AA597" i="46"/>
  <c r="AD597" i="46" s="1"/>
  <c r="W597" i="46"/>
  <c r="U597" i="46"/>
  <c r="R597" i="46"/>
  <c r="Q597" i="46"/>
  <c r="P597" i="46"/>
  <c r="N597" i="46"/>
  <c r="L597" i="46"/>
  <c r="H597" i="46"/>
  <c r="F597" i="46"/>
  <c r="AE596" i="46"/>
  <c r="AG596" i="46" s="1"/>
  <c r="AJ596" i="46" s="1"/>
  <c r="AA596" i="46"/>
  <c r="AD596" i="46" s="1"/>
  <c r="U596" i="46"/>
  <c r="X596" i="46" s="1"/>
  <c r="R596" i="46"/>
  <c r="Q596" i="46"/>
  <c r="P596" i="46"/>
  <c r="L596" i="46"/>
  <c r="O596" i="46" s="1"/>
  <c r="F596" i="46"/>
  <c r="I596" i="46" s="1"/>
  <c r="AE595" i="46"/>
  <c r="R595" i="46"/>
  <c r="Q595" i="46"/>
  <c r="P595" i="46"/>
  <c r="AE594" i="46"/>
  <c r="AG594" i="46" s="1"/>
  <c r="AC594" i="46"/>
  <c r="AA594" i="46"/>
  <c r="W594" i="46"/>
  <c r="U594" i="46"/>
  <c r="R594" i="46"/>
  <c r="Q594" i="46"/>
  <c r="P594" i="46"/>
  <c r="N594" i="46"/>
  <c r="L594" i="46"/>
  <c r="H594" i="46"/>
  <c r="I594" i="46" s="1"/>
  <c r="F594" i="46"/>
  <c r="AI593" i="46"/>
  <c r="AJ593" i="46" s="1"/>
  <c r="AE593" i="46"/>
  <c r="AG593" i="46" s="1"/>
  <c r="AC593" i="46"/>
  <c r="AA593" i="46"/>
  <c r="W593" i="46"/>
  <c r="U593" i="46"/>
  <c r="R593" i="46"/>
  <c r="Q593" i="46"/>
  <c r="P593" i="46"/>
  <c r="N593" i="46"/>
  <c r="O593" i="46" s="1"/>
  <c r="L593" i="46"/>
  <c r="H593" i="46"/>
  <c r="F593" i="46"/>
  <c r="AE592" i="46"/>
  <c r="R592" i="46"/>
  <c r="Q592" i="46"/>
  <c r="P592" i="46"/>
  <c r="AE591" i="46"/>
  <c r="AI591" i="46" s="1"/>
  <c r="AC591" i="46"/>
  <c r="AA591" i="46"/>
  <c r="W591" i="46"/>
  <c r="U591" i="46"/>
  <c r="R591" i="46"/>
  <c r="Q591" i="46"/>
  <c r="P591" i="46"/>
  <c r="N591" i="46"/>
  <c r="L591" i="46"/>
  <c r="O591" i="46" s="1"/>
  <c r="H591" i="46"/>
  <c r="F591" i="46"/>
  <c r="AE590" i="46"/>
  <c r="AI590" i="46" s="1"/>
  <c r="AC590" i="46"/>
  <c r="AA590" i="46"/>
  <c r="AD590" i="46" s="1"/>
  <c r="W590" i="46"/>
  <c r="U590" i="46"/>
  <c r="R590" i="46"/>
  <c r="Q590" i="46"/>
  <c r="P590" i="46"/>
  <c r="N590" i="46"/>
  <c r="L590" i="46"/>
  <c r="O590" i="46" s="1"/>
  <c r="H590" i="46"/>
  <c r="F590" i="46"/>
  <c r="AE589" i="46"/>
  <c r="AG589" i="46" s="1"/>
  <c r="AJ589" i="46" s="1"/>
  <c r="AA589" i="46"/>
  <c r="U589" i="46"/>
  <c r="X589" i="46" s="1"/>
  <c r="R589" i="46"/>
  <c r="Q589" i="46"/>
  <c r="P589" i="46"/>
  <c r="L589" i="46"/>
  <c r="O589" i="46" s="1"/>
  <c r="F589" i="46"/>
  <c r="I589" i="46" s="1"/>
  <c r="AE588" i="46"/>
  <c r="AG588" i="46" s="1"/>
  <c r="AA588" i="46"/>
  <c r="U588" i="46"/>
  <c r="X588" i="46" s="1"/>
  <c r="R588" i="46"/>
  <c r="Q588" i="46"/>
  <c r="P588" i="46"/>
  <c r="L588" i="46"/>
  <c r="O588" i="46" s="1"/>
  <c r="F588" i="46"/>
  <c r="I588" i="46" s="1"/>
  <c r="AE587" i="46"/>
  <c r="R587" i="46"/>
  <c r="AE586" i="46"/>
  <c r="L83" i="47" l="1"/>
  <c r="L85" i="47" s="1"/>
  <c r="O83" i="47"/>
  <c r="H43" i="47"/>
  <c r="O35" i="47" s="1"/>
  <c r="AJ1065" i="46"/>
  <c r="I783" i="46"/>
  <c r="AI787" i="46"/>
  <c r="AJ787" i="46" s="1"/>
  <c r="AD791" i="46"/>
  <c r="AD877" i="46"/>
  <c r="AG915" i="46"/>
  <c r="AJ915" i="46" s="1"/>
  <c r="AI929" i="46"/>
  <c r="AJ929" i="46" s="1"/>
  <c r="AI1030" i="46"/>
  <c r="AJ1030" i="46" s="1"/>
  <c r="I1040" i="46"/>
  <c r="AI1057" i="46"/>
  <c r="AD589" i="46"/>
  <c r="AG663" i="46"/>
  <c r="AI663" i="46"/>
  <c r="AC720" i="46"/>
  <c r="AI790" i="46"/>
  <c r="AJ790" i="46" s="1"/>
  <c r="AI792" i="46"/>
  <c r="AG792" i="46"/>
  <c r="AJ792" i="46" s="1"/>
  <c r="O854" i="46"/>
  <c r="O855" i="46"/>
  <c r="O856" i="46"/>
  <c r="AG888" i="46"/>
  <c r="X894" i="46"/>
  <c r="X895" i="46"/>
  <c r="O897" i="46"/>
  <c r="O926" i="46"/>
  <c r="X991" i="46"/>
  <c r="O1012" i="46"/>
  <c r="O1025" i="46"/>
  <c r="AJ591" i="46"/>
  <c r="O697" i="46"/>
  <c r="X708" i="46"/>
  <c r="X709" i="46"/>
  <c r="O830" i="46"/>
  <c r="AD859" i="46"/>
  <c r="X867" i="46"/>
  <c r="W880" i="46"/>
  <c r="X883" i="46"/>
  <c r="O886" i="46"/>
  <c r="X920" i="46"/>
  <c r="X921" i="46"/>
  <c r="X922" i="46"/>
  <c r="AI930" i="46"/>
  <c r="AJ930" i="46" s="1"/>
  <c r="O973" i="46"/>
  <c r="AJ1122" i="46"/>
  <c r="AG591" i="46"/>
  <c r="AG626" i="46"/>
  <c r="AI626" i="46"/>
  <c r="X677" i="46"/>
  <c r="O700" i="46"/>
  <c r="O825" i="46"/>
  <c r="AG849" i="46"/>
  <c r="AJ849" i="46" s="1"/>
  <c r="AJ848" i="46" s="1"/>
  <c r="AD850" i="46"/>
  <c r="AG858" i="46"/>
  <c r="AJ858" i="46" s="1"/>
  <c r="AG862" i="46"/>
  <c r="AI862" i="46"/>
  <c r="AJ862" i="46" s="1"/>
  <c r="O887" i="46"/>
  <c r="AI892" i="46"/>
  <c r="AJ892" i="46" s="1"/>
  <c r="AG955" i="46"/>
  <c r="I988" i="46"/>
  <c r="AG989" i="46"/>
  <c r="AD991" i="46"/>
  <c r="AI1076" i="46"/>
  <c r="AG1076" i="46"/>
  <c r="O659" i="46"/>
  <c r="I667" i="46"/>
  <c r="O723" i="46"/>
  <c r="AD802" i="46"/>
  <c r="X840" i="46"/>
  <c r="AG850" i="46"/>
  <c r="AI850" i="46"/>
  <c r="AD883" i="46"/>
  <c r="I892" i="46"/>
  <c r="I989" i="46"/>
  <c r="AG990" i="46"/>
  <c r="AI990" i="46"/>
  <c r="AJ990" i="46" s="1"/>
  <c r="L1138" i="46"/>
  <c r="L1139" i="46" s="1"/>
  <c r="O1124" i="46"/>
  <c r="AG671" i="46"/>
  <c r="AJ671" i="46" s="1"/>
  <c r="AD672" i="46"/>
  <c r="AI705" i="46"/>
  <c r="AG705" i="46"/>
  <c r="AI820" i="46"/>
  <c r="AI836" i="46"/>
  <c r="AG836" i="46"/>
  <c r="AI883" i="46"/>
  <c r="AJ883" i="46" s="1"/>
  <c r="AG883" i="46"/>
  <c r="O946" i="46"/>
  <c r="O950" i="46"/>
  <c r="O952" i="46"/>
  <c r="O988" i="46"/>
  <c r="AI995" i="46"/>
  <c r="AJ995" i="46" s="1"/>
  <c r="AG996" i="46"/>
  <c r="AI996" i="46"/>
  <c r="AG1046" i="46"/>
  <c r="AI1098" i="46"/>
  <c r="AJ1098" i="46" s="1"/>
  <c r="O1123" i="46"/>
  <c r="O642" i="46"/>
  <c r="AG709" i="46"/>
  <c r="AG802" i="46"/>
  <c r="AJ802" i="46" s="1"/>
  <c r="O954" i="46"/>
  <c r="X958" i="46"/>
  <c r="X982" i="46"/>
  <c r="O1033" i="46"/>
  <c r="O1035" i="46"/>
  <c r="H1091" i="46"/>
  <c r="I1098" i="46"/>
  <c r="W1091" i="46"/>
  <c r="W643" i="46"/>
  <c r="AG678" i="46"/>
  <c r="AJ678" i="46" s="1"/>
  <c r="AD766" i="46"/>
  <c r="AG806" i="46"/>
  <c r="X811" i="46"/>
  <c r="X812" i="46"/>
  <c r="X813" i="46"/>
  <c r="I823" i="46"/>
  <c r="U819" i="46"/>
  <c r="AG837" i="46"/>
  <c r="AJ837" i="46" s="1"/>
  <c r="AA851" i="46"/>
  <c r="N857" i="46"/>
  <c r="I868" i="46"/>
  <c r="I882" i="46"/>
  <c r="X943" i="46"/>
  <c r="I1001" i="46"/>
  <c r="I1015" i="46"/>
  <c r="U1138" i="46"/>
  <c r="U1139" i="46" s="1"/>
  <c r="U628" i="46"/>
  <c r="AD629" i="46"/>
  <c r="I636" i="46"/>
  <c r="O671" i="46"/>
  <c r="I675" i="46"/>
  <c r="AG679" i="46"/>
  <c r="AJ679" i="46" s="1"/>
  <c r="AD680" i="46"/>
  <c r="AD681" i="46"/>
  <c r="AD685" i="46"/>
  <c r="AJ733" i="46"/>
  <c r="AG750" i="46"/>
  <c r="I756" i="46"/>
  <c r="AI772" i="46"/>
  <c r="AJ772" i="46" s="1"/>
  <c r="AD775" i="46"/>
  <c r="AD779" i="46"/>
  <c r="I806" i="46"/>
  <c r="AI808" i="46"/>
  <c r="AG808" i="46"/>
  <c r="AJ808" i="46" s="1"/>
  <c r="O836" i="46"/>
  <c r="AD852" i="46"/>
  <c r="AD853" i="46"/>
  <c r="AD854" i="46"/>
  <c r="AD856" i="46"/>
  <c r="I869" i="46"/>
  <c r="I870" i="46"/>
  <c r="O894" i="46"/>
  <c r="I904" i="46"/>
  <c r="AD942" i="46"/>
  <c r="AG1009" i="46"/>
  <c r="AI1021" i="46"/>
  <c r="AJ1021" i="46" s="1"/>
  <c r="AD1024" i="46"/>
  <c r="AD1025" i="46"/>
  <c r="X1029" i="46"/>
  <c r="AG605" i="46"/>
  <c r="AJ605" i="46" s="1"/>
  <c r="AI683" i="46"/>
  <c r="AG683" i="46"/>
  <c r="AJ683" i="46" s="1"/>
  <c r="AI733" i="46"/>
  <c r="AG767" i="46"/>
  <c r="AJ767" i="46" s="1"/>
  <c r="AG774" i="46"/>
  <c r="O802" i="46"/>
  <c r="AC827" i="46"/>
  <c r="AI906" i="46"/>
  <c r="O920" i="46"/>
  <c r="O1000" i="46"/>
  <c r="H1020" i="46"/>
  <c r="AI1027" i="46"/>
  <c r="AG1027" i="46"/>
  <c r="AJ1027" i="46" s="1"/>
  <c r="X590" i="46"/>
  <c r="I597" i="46"/>
  <c r="AG601" i="46"/>
  <c r="AJ601" i="46" s="1"/>
  <c r="I607" i="46"/>
  <c r="AJ608" i="46"/>
  <c r="AD611" i="46"/>
  <c r="X623" i="46"/>
  <c r="X624" i="46"/>
  <c r="I630" i="46"/>
  <c r="O710" i="46"/>
  <c r="O714" i="46"/>
  <c r="O718" i="46"/>
  <c r="AD721" i="46"/>
  <c r="I730" i="46"/>
  <c r="I731" i="46"/>
  <c r="AI747" i="46"/>
  <c r="I764" i="46"/>
  <c r="I765" i="46"/>
  <c r="AG768" i="46"/>
  <c r="AI768" i="46"/>
  <c r="AJ768" i="46" s="1"/>
  <c r="I777" i="46"/>
  <c r="I779" i="46"/>
  <c r="AD788" i="46"/>
  <c r="AD789" i="46"/>
  <c r="X796" i="46"/>
  <c r="AD824" i="46"/>
  <c r="AG886" i="46"/>
  <c r="AI886" i="46"/>
  <c r="I926" i="46"/>
  <c r="AG942" i="46"/>
  <c r="X945" i="46"/>
  <c r="AG970" i="46"/>
  <c r="AI970" i="46"/>
  <c r="O1003" i="46"/>
  <c r="I1022" i="46"/>
  <c r="AG1040" i="46"/>
  <c r="AI1040" i="46"/>
  <c r="AI1039" i="46" s="1"/>
  <c r="AD1085" i="46"/>
  <c r="AD997" i="46"/>
  <c r="X1000" i="46"/>
  <c r="X1001" i="46"/>
  <c r="X1015" i="46"/>
  <c r="AD1042" i="46"/>
  <c r="X1055" i="46"/>
  <c r="O1122" i="46"/>
  <c r="AD1126" i="46"/>
  <c r="I616" i="46"/>
  <c r="AD623" i="46"/>
  <c r="X626" i="46"/>
  <c r="X664" i="46"/>
  <c r="I707" i="46"/>
  <c r="I708" i="46"/>
  <c r="AD716" i="46"/>
  <c r="AD743" i="46"/>
  <c r="O786" i="46"/>
  <c r="AI793" i="46"/>
  <c r="AG793" i="46"/>
  <c r="AJ793" i="46" s="1"/>
  <c r="I810" i="46"/>
  <c r="I838" i="46"/>
  <c r="I840" i="46"/>
  <c r="X955" i="46"/>
  <c r="I992" i="46"/>
  <c r="I993" i="46"/>
  <c r="I994" i="46"/>
  <c r="AD999" i="46"/>
  <c r="X1002" i="46"/>
  <c r="AD1034" i="46"/>
  <c r="AD1035" i="46"/>
  <c r="AI1041" i="46"/>
  <c r="AJ1041" i="46" s="1"/>
  <c r="AD1053" i="46"/>
  <c r="AD1054" i="46"/>
  <c r="AG1069" i="46"/>
  <c r="AJ1069" i="46" s="1"/>
  <c r="W1138" i="46"/>
  <c r="W1139" i="46" s="1"/>
  <c r="AD1125" i="46"/>
  <c r="U586" i="46"/>
  <c r="O646" i="46"/>
  <c r="AD654" i="46"/>
  <c r="AG715" i="46"/>
  <c r="O807" i="46"/>
  <c r="O808" i="46"/>
  <c r="H816" i="46"/>
  <c r="O837" i="46"/>
  <c r="I842" i="46"/>
  <c r="I883" i="46"/>
  <c r="O891" i="46"/>
  <c r="U896" i="46"/>
  <c r="AI918" i="46"/>
  <c r="AJ918" i="46" s="1"/>
  <c r="AD949" i="46"/>
  <c r="AD950" i="46"/>
  <c r="AG974" i="46"/>
  <c r="AJ974" i="46" s="1"/>
  <c r="AD975" i="46"/>
  <c r="AG998" i="46"/>
  <c r="AD1000" i="46"/>
  <c r="X1007" i="46"/>
  <c r="X1008" i="46"/>
  <c r="X1009" i="46"/>
  <c r="L1039" i="46"/>
  <c r="X1058" i="46"/>
  <c r="O1083" i="46"/>
  <c r="O1084" i="46"/>
  <c r="X1129" i="46"/>
  <c r="X594" i="46"/>
  <c r="X602" i="46"/>
  <c r="X606" i="46"/>
  <c r="O618" i="46"/>
  <c r="O619" i="46"/>
  <c r="O620" i="46"/>
  <c r="I624" i="46"/>
  <c r="I625" i="46"/>
  <c r="AD632" i="46"/>
  <c r="AD631" i="46" s="1"/>
  <c r="I685" i="46"/>
  <c r="AI688" i="46"/>
  <c r="AJ688" i="46" s="1"/>
  <c r="O706" i="46"/>
  <c r="O707" i="46"/>
  <c r="O708" i="46"/>
  <c r="I716" i="46"/>
  <c r="AD727" i="46"/>
  <c r="AD728" i="46"/>
  <c r="O736" i="46"/>
  <c r="O737" i="46"/>
  <c r="I743" i="46"/>
  <c r="X746" i="46"/>
  <c r="X747" i="46"/>
  <c r="AD750" i="46"/>
  <c r="X751" i="46"/>
  <c r="O758" i="46"/>
  <c r="X776" i="46"/>
  <c r="X778" i="46"/>
  <c r="X779" i="46"/>
  <c r="I795" i="46"/>
  <c r="I798" i="46"/>
  <c r="I799" i="46"/>
  <c r="AI799" i="46"/>
  <c r="AJ799" i="46" s="1"/>
  <c r="L827" i="46"/>
  <c r="I855" i="46"/>
  <c r="I856" i="46"/>
  <c r="O872" i="46"/>
  <c r="N880" i="46"/>
  <c r="I917" i="46"/>
  <c r="AG946" i="46"/>
  <c r="AJ946" i="46" s="1"/>
  <c r="AI952" i="46"/>
  <c r="AJ952" i="46" s="1"/>
  <c r="AG952" i="46"/>
  <c r="AD976" i="46"/>
  <c r="AD983" i="46"/>
  <c r="AD985" i="46"/>
  <c r="I997" i="46"/>
  <c r="I998" i="46"/>
  <c r="AG999" i="46"/>
  <c r="X1023" i="46"/>
  <c r="I1033" i="46"/>
  <c r="I1036" i="46"/>
  <c r="AI1054" i="46"/>
  <c r="AJ1054" i="46" s="1"/>
  <c r="I1070" i="46"/>
  <c r="I1071" i="46"/>
  <c r="AD1073" i="46"/>
  <c r="AG1087" i="46"/>
  <c r="AJ1087" i="46" s="1"/>
  <c r="X1113" i="46"/>
  <c r="AD1118" i="46"/>
  <c r="AD1123" i="46"/>
  <c r="AG599" i="46"/>
  <c r="AI599" i="46"/>
  <c r="AJ599" i="46" s="1"/>
  <c r="W633" i="46"/>
  <c r="I642" i="46"/>
  <c r="I661" i="46"/>
  <c r="AD665" i="46"/>
  <c r="AD668" i="46"/>
  <c r="O684" i="46"/>
  <c r="O686" i="46"/>
  <c r="O687" i="46"/>
  <c r="I695" i="46"/>
  <c r="I696" i="46"/>
  <c r="I697" i="46"/>
  <c r="I698" i="46"/>
  <c r="I699" i="46"/>
  <c r="I713" i="46"/>
  <c r="X727" i="46"/>
  <c r="X732" i="46"/>
  <c r="X733" i="46"/>
  <c r="I740" i="46"/>
  <c r="X762" i="46"/>
  <c r="X767" i="46"/>
  <c r="X772" i="46"/>
  <c r="X774" i="46"/>
  <c r="O788" i="46"/>
  <c r="O789" i="46"/>
  <c r="I807" i="46"/>
  <c r="AD817" i="46"/>
  <c r="AD816" i="46" s="1"/>
  <c r="W816" i="46"/>
  <c r="O822" i="46"/>
  <c r="AD839" i="46"/>
  <c r="X842" i="46"/>
  <c r="X843" i="46"/>
  <c r="X844" i="46"/>
  <c r="F848" i="46"/>
  <c r="I861" i="46"/>
  <c r="AD868" i="46"/>
  <c r="AI878" i="46"/>
  <c r="AG878" i="46"/>
  <c r="AD915" i="46"/>
  <c r="X927" i="46"/>
  <c r="O945" i="46"/>
  <c r="AD973" i="46"/>
  <c r="X975" i="46"/>
  <c r="X977" i="46"/>
  <c r="AD992" i="46"/>
  <c r="AD993" i="46"/>
  <c r="AD994" i="46"/>
  <c r="X997" i="46"/>
  <c r="X998" i="46"/>
  <c r="I1011" i="46"/>
  <c r="I1013" i="46"/>
  <c r="I1023" i="46"/>
  <c r="I1027" i="46"/>
  <c r="O1036" i="46"/>
  <c r="O1050" i="46"/>
  <c r="I1073" i="46"/>
  <c r="I1089" i="46"/>
  <c r="I1090" i="46"/>
  <c r="AD1098" i="46"/>
  <c r="AD1104" i="46"/>
  <c r="AC1105" i="46"/>
  <c r="AD601" i="46"/>
  <c r="AD605" i="46"/>
  <c r="X612" i="46"/>
  <c r="X613" i="46"/>
  <c r="O624" i="46"/>
  <c r="O625" i="46"/>
  <c r="I632" i="46"/>
  <c r="I631" i="46" s="1"/>
  <c r="X634" i="46"/>
  <c r="X636" i="46"/>
  <c r="X637" i="46"/>
  <c r="I650" i="46"/>
  <c r="I651" i="46"/>
  <c r="AD664" i="46"/>
  <c r="AD688" i="46"/>
  <c r="X689" i="46"/>
  <c r="X699" i="46"/>
  <c r="AD708" i="46"/>
  <c r="X713" i="46"/>
  <c r="X714" i="46"/>
  <c r="X725" i="46"/>
  <c r="O729" i="46"/>
  <c r="X736" i="46"/>
  <c r="X739" i="46"/>
  <c r="I747" i="46"/>
  <c r="O750" i="46"/>
  <c r="I751" i="46"/>
  <c r="I752" i="46"/>
  <c r="I768" i="46"/>
  <c r="O772" i="46"/>
  <c r="AD781" i="46"/>
  <c r="X787" i="46"/>
  <c r="O794" i="46"/>
  <c r="O796" i="46"/>
  <c r="O797" i="46"/>
  <c r="O799" i="46"/>
  <c r="O810" i="46"/>
  <c r="I813" i="46"/>
  <c r="I814" i="46"/>
  <c r="AD831" i="46"/>
  <c r="AD832" i="46"/>
  <c r="AD844" i="46"/>
  <c r="O850" i="46"/>
  <c r="X855" i="46"/>
  <c r="X856" i="46"/>
  <c r="AD887" i="46"/>
  <c r="X902" i="46"/>
  <c r="O928" i="46"/>
  <c r="O929" i="46"/>
  <c r="AD946" i="46"/>
  <c r="X949" i="46"/>
  <c r="X951" i="46"/>
  <c r="X1084" i="46"/>
  <c r="AD1099" i="46"/>
  <c r="AD1113" i="46"/>
  <c r="AJ1124" i="46"/>
  <c r="AI1055" i="46"/>
  <c r="AG1055" i="46"/>
  <c r="AI621" i="46"/>
  <c r="AG621" i="46"/>
  <c r="AJ621" i="46" s="1"/>
  <c r="AD628" i="46"/>
  <c r="AI639" i="46"/>
  <c r="AI638" i="46" s="1"/>
  <c r="AG639" i="46"/>
  <c r="AG638" i="46" s="1"/>
  <c r="AI654" i="46"/>
  <c r="AJ654" i="46" s="1"/>
  <c r="AI728" i="46"/>
  <c r="AD806" i="46"/>
  <c r="AI854" i="46"/>
  <c r="AG854" i="46"/>
  <c r="X1128" i="46"/>
  <c r="AI657" i="46"/>
  <c r="AJ657" i="46" s="1"/>
  <c r="AI721" i="46"/>
  <c r="AJ721" i="46" s="1"/>
  <c r="AD730" i="46"/>
  <c r="AJ762" i="46"/>
  <c r="F834" i="46"/>
  <c r="I1056" i="46"/>
  <c r="AG1071" i="46"/>
  <c r="AJ1071" i="46" s="1"/>
  <c r="AD613" i="46"/>
  <c r="AG630" i="46"/>
  <c r="AJ630" i="46" s="1"/>
  <c r="AI646" i="46"/>
  <c r="H652" i="46"/>
  <c r="AI697" i="46"/>
  <c r="AJ697" i="46" s="1"/>
  <c r="AI729" i="46"/>
  <c r="AJ729" i="46" s="1"/>
  <c r="AG760" i="46"/>
  <c r="AJ760" i="46" s="1"/>
  <c r="AI762" i="46"/>
  <c r="AG794" i="46"/>
  <c r="AJ794" i="46" s="1"/>
  <c r="X830" i="46"/>
  <c r="AD1001" i="46"/>
  <c r="I1057" i="46"/>
  <c r="L704" i="46"/>
  <c r="X719" i="46"/>
  <c r="X831" i="46"/>
  <c r="N866" i="46"/>
  <c r="AD869" i="46"/>
  <c r="I877" i="46"/>
  <c r="AG879" i="46"/>
  <c r="AJ879" i="46" s="1"/>
  <c r="AI934" i="46"/>
  <c r="AG934" i="46"/>
  <c r="F968" i="46"/>
  <c r="O998" i="46"/>
  <c r="AI1120" i="46"/>
  <c r="F631" i="46"/>
  <c r="AA633" i="46"/>
  <c r="W647" i="46"/>
  <c r="AI673" i="46"/>
  <c r="AJ673" i="46" s="1"/>
  <c r="O783" i="46"/>
  <c r="X789" i="46"/>
  <c r="AI795" i="46"/>
  <c r="AG795" i="46"/>
  <c r="AJ795" i="46" s="1"/>
  <c r="AD838" i="46"/>
  <c r="O867" i="46"/>
  <c r="AD870" i="46"/>
  <c r="AI948" i="46"/>
  <c r="AJ948" i="46" s="1"/>
  <c r="O599" i="46"/>
  <c r="X607" i="46"/>
  <c r="AJ635" i="46"/>
  <c r="O644" i="46"/>
  <c r="O643" i="46" s="1"/>
  <c r="AD648" i="46"/>
  <c r="AD649" i="46"/>
  <c r="AD647" i="46" s="1"/>
  <c r="AI718" i="46"/>
  <c r="AG718" i="46"/>
  <c r="I829" i="46"/>
  <c r="AG829" i="46"/>
  <c r="AJ829" i="46" s="1"/>
  <c r="AJ886" i="46"/>
  <c r="AD929" i="46"/>
  <c r="X930" i="46"/>
  <c r="AI949" i="46"/>
  <c r="AJ949" i="46" s="1"/>
  <c r="AG959" i="46"/>
  <c r="AJ959" i="46" s="1"/>
  <c r="X994" i="46"/>
  <c r="AI606" i="46"/>
  <c r="AG606" i="46"/>
  <c r="U816" i="46"/>
  <c r="X817" i="46"/>
  <c r="AI861" i="46"/>
  <c r="AG861" i="46"/>
  <c r="X874" i="46"/>
  <c r="W873" i="46"/>
  <c r="O663" i="46"/>
  <c r="AD682" i="46"/>
  <c r="O809" i="46"/>
  <c r="AI842" i="46"/>
  <c r="AJ842" i="46" s="1"/>
  <c r="O849" i="46"/>
  <c r="I850" i="46"/>
  <c r="I848" i="46" s="1"/>
  <c r="X913" i="46"/>
  <c r="U910" i="46"/>
  <c r="AD922" i="46"/>
  <c r="X985" i="46"/>
  <c r="N586" i="46"/>
  <c r="AI618" i="46"/>
  <c r="AJ618" i="46" s="1"/>
  <c r="AJ619" i="46"/>
  <c r="X622" i="46"/>
  <c r="AI665" i="46"/>
  <c r="AJ665" i="46" s="1"/>
  <c r="AJ709" i="46"/>
  <c r="AD713" i="46"/>
  <c r="AI736" i="46"/>
  <c r="AG736" i="46"/>
  <c r="AJ736" i="46" s="1"/>
  <c r="AI844" i="46"/>
  <c r="AJ844" i="46" s="1"/>
  <c r="AD845" i="46"/>
  <c r="I862" i="46"/>
  <c r="AI921" i="46"/>
  <c r="AJ921" i="46" s="1"/>
  <c r="AI922" i="46"/>
  <c r="AG922" i="46"/>
  <c r="AJ922" i="46" s="1"/>
  <c r="X925" i="46"/>
  <c r="I976" i="46"/>
  <c r="U1077" i="46"/>
  <c r="X1080" i="46"/>
  <c r="O1087" i="46"/>
  <c r="AG609" i="46"/>
  <c r="AJ609" i="46" s="1"/>
  <c r="AI619" i="46"/>
  <c r="U638" i="46"/>
  <c r="I665" i="46"/>
  <c r="AG682" i="46"/>
  <c r="AJ682" i="46" s="1"/>
  <c r="AG696" i="46"/>
  <c r="AJ696" i="46" s="1"/>
  <c r="AI779" i="46"/>
  <c r="AJ779" i="46" s="1"/>
  <c r="I921" i="46"/>
  <c r="AG983" i="46"/>
  <c r="AJ983" i="46" s="1"/>
  <c r="AG1011" i="46"/>
  <c r="AJ1011" i="46" s="1"/>
  <c r="X1025" i="46"/>
  <c r="AC1077" i="46"/>
  <c r="X1085" i="46"/>
  <c r="I619" i="46"/>
  <c r="AD655" i="46"/>
  <c r="O679" i="46"/>
  <c r="I680" i="46"/>
  <c r="I681" i="46"/>
  <c r="AJ714" i="46"/>
  <c r="N742" i="46"/>
  <c r="O842" i="46"/>
  <c r="AD909" i="46"/>
  <c r="AG895" i="46"/>
  <c r="AI895" i="46"/>
  <c r="AJ895" i="46" s="1"/>
  <c r="O979" i="46"/>
  <c r="AI610" i="46"/>
  <c r="AJ610" i="46" s="1"/>
  <c r="AI628" i="46"/>
  <c r="O696" i="46"/>
  <c r="AJ715" i="46"/>
  <c r="X717" i="46"/>
  <c r="O881" i="46"/>
  <c r="O880" i="46" s="1"/>
  <c r="X973" i="46"/>
  <c r="AA1063" i="46"/>
  <c r="AD1129" i="46"/>
  <c r="AG722" i="46"/>
  <c r="AJ722" i="46" s="1"/>
  <c r="I729" i="46"/>
  <c r="I760" i="46"/>
  <c r="O1054" i="46"/>
  <c r="I1125" i="46"/>
  <c r="H704" i="46"/>
  <c r="AI763" i="46"/>
  <c r="AG763" i="46"/>
  <c r="AJ763" i="46" s="1"/>
  <c r="AD829" i="46"/>
  <c r="X887" i="46"/>
  <c r="AD971" i="46"/>
  <c r="AI600" i="46"/>
  <c r="AJ600" i="46" s="1"/>
  <c r="I723" i="46"/>
  <c r="AG758" i="46"/>
  <c r="AJ758" i="46" s="1"/>
  <c r="X862" i="46"/>
  <c r="AG864" i="46"/>
  <c r="AG863" i="46" s="1"/>
  <c r="O895" i="46"/>
  <c r="X952" i="46"/>
  <c r="X1040" i="46"/>
  <c r="O597" i="46"/>
  <c r="I601" i="46"/>
  <c r="I626" i="46"/>
  <c r="N643" i="46"/>
  <c r="O660" i="46"/>
  <c r="O662" i="46"/>
  <c r="I664" i="46"/>
  <c r="X667" i="46"/>
  <c r="X668" i="46"/>
  <c r="X669" i="46"/>
  <c r="I689" i="46"/>
  <c r="I690" i="46"/>
  <c r="I691" i="46"/>
  <c r="AI708" i="46"/>
  <c r="AJ708" i="46" s="1"/>
  <c r="X710" i="46"/>
  <c r="O716" i="46"/>
  <c r="X777" i="46"/>
  <c r="O787" i="46"/>
  <c r="AG810" i="46"/>
  <c r="AJ810" i="46" s="1"/>
  <c r="AD811" i="46"/>
  <c r="X814" i="46"/>
  <c r="AD821" i="46"/>
  <c r="AD822" i="46"/>
  <c r="AJ850" i="46"/>
  <c r="F857" i="46"/>
  <c r="I871" i="46"/>
  <c r="I872" i="46"/>
  <c r="AI872" i="46"/>
  <c r="AJ872" i="46" s="1"/>
  <c r="AI887" i="46"/>
  <c r="AG887" i="46"/>
  <c r="AI928" i="46"/>
  <c r="AJ928" i="46" s="1"/>
  <c r="AJ942" i="46"/>
  <c r="U933" i="46"/>
  <c r="I959" i="46"/>
  <c r="AJ989" i="46"/>
  <c r="AD1089" i="46"/>
  <c r="AD1090" i="46"/>
  <c r="X899" i="46"/>
  <c r="X900" i="46"/>
  <c r="X939" i="46"/>
  <c r="I970" i="46"/>
  <c r="O982" i="46"/>
  <c r="I983" i="46"/>
  <c r="AD984" i="46"/>
  <c r="AI1006" i="46"/>
  <c r="AG1006" i="46"/>
  <c r="AG1083" i="46"/>
  <c r="AG1077" i="46" s="1"/>
  <c r="AI1083" i="46"/>
  <c r="AC586" i="46"/>
  <c r="O610" i="46"/>
  <c r="X615" i="46"/>
  <c r="AI649" i="46"/>
  <c r="AG649" i="46"/>
  <c r="AJ649" i="46" s="1"/>
  <c r="O683" i="46"/>
  <c r="O709" i="46"/>
  <c r="AI780" i="46"/>
  <c r="AG780" i="46"/>
  <c r="AJ780" i="46" s="1"/>
  <c r="O871" i="46"/>
  <c r="O914" i="46"/>
  <c r="AI924" i="46"/>
  <c r="AG924" i="46"/>
  <c r="I930" i="46"/>
  <c r="O959" i="46"/>
  <c r="O1001" i="46"/>
  <c r="I1004" i="46"/>
  <c r="AA1077" i="46"/>
  <c r="AI635" i="46"/>
  <c r="I639" i="46"/>
  <c r="I638" i="46" s="1"/>
  <c r="AD661" i="46"/>
  <c r="X685" i="46"/>
  <c r="X701" i="46"/>
  <c r="AG731" i="46"/>
  <c r="AJ731" i="46" s="1"/>
  <c r="AD739" i="46"/>
  <c r="AI791" i="46"/>
  <c r="AG791" i="46"/>
  <c r="O804" i="46"/>
  <c r="X808" i="46"/>
  <c r="O813" i="46"/>
  <c r="AC880" i="46"/>
  <c r="AD881" i="46"/>
  <c r="AG897" i="46"/>
  <c r="AI897" i="46"/>
  <c r="AJ897" i="46" s="1"/>
  <c r="X946" i="46"/>
  <c r="O951" i="46"/>
  <c r="O970" i="46"/>
  <c r="AI972" i="46"/>
  <c r="AG972" i="46"/>
  <c r="I1034" i="46"/>
  <c r="AD1050" i="46"/>
  <c r="AA1049" i="46"/>
  <c r="O1130" i="46"/>
  <c r="X597" i="46"/>
  <c r="AD599" i="46"/>
  <c r="AI607" i="46"/>
  <c r="AI732" i="46"/>
  <c r="AJ732" i="46" s="1"/>
  <c r="AJ771" i="46"/>
  <c r="AJ783" i="46"/>
  <c r="AD891" i="46"/>
  <c r="AG898" i="46"/>
  <c r="AI898" i="46"/>
  <c r="AJ925" i="46"/>
  <c r="O943" i="46"/>
  <c r="X989" i="46"/>
  <c r="I1035" i="46"/>
  <c r="X591" i="46"/>
  <c r="O606" i="46"/>
  <c r="O621" i="46"/>
  <c r="U640" i="46"/>
  <c r="L647" i="46"/>
  <c r="AI650" i="46"/>
  <c r="AJ650" i="46" s="1"/>
  <c r="I662" i="46"/>
  <c r="I668" i="46"/>
  <c r="AG695" i="46"/>
  <c r="AJ695" i="46" s="1"/>
  <c r="AG714" i="46"/>
  <c r="X734" i="46"/>
  <c r="O767" i="46"/>
  <c r="AI771" i="46"/>
  <c r="AI783" i="46"/>
  <c r="I792" i="46"/>
  <c r="O800" i="46"/>
  <c r="AI807" i="46"/>
  <c r="AG807" i="46"/>
  <c r="X810" i="46"/>
  <c r="U827" i="46"/>
  <c r="I832" i="46"/>
  <c r="I833" i="46"/>
  <c r="AJ833" i="46"/>
  <c r="U857" i="46"/>
  <c r="X877" i="46"/>
  <c r="X878" i="46"/>
  <c r="I889" i="46"/>
  <c r="AG890" i="46"/>
  <c r="AJ917" i="46"/>
  <c r="I955" i="46"/>
  <c r="AJ955" i="46"/>
  <c r="X979" i="46"/>
  <c r="I987" i="46"/>
  <c r="X1031" i="46"/>
  <c r="O1034" i="46"/>
  <c r="N1039" i="46"/>
  <c r="I1042" i="46"/>
  <c r="AG1051" i="46"/>
  <c r="AI1051" i="46"/>
  <c r="AJ1051" i="46" s="1"/>
  <c r="X1056" i="46"/>
  <c r="AE1095" i="46"/>
  <c r="AG1095" i="46" s="1"/>
  <c r="AJ1095" i="46" s="1"/>
  <c r="F1095" i="46"/>
  <c r="I1095" i="46" s="1"/>
  <c r="I1091" i="46" s="1"/>
  <c r="O1115" i="46"/>
  <c r="X1123" i="46"/>
  <c r="I692" i="46"/>
  <c r="L819" i="46"/>
  <c r="AI971" i="46"/>
  <c r="AJ971" i="46" s="1"/>
  <c r="W1049" i="46"/>
  <c r="X1053" i="46"/>
  <c r="AI1073" i="46"/>
  <c r="AI1063" i="46" s="1"/>
  <c r="AG1073" i="46"/>
  <c r="AJ1073" i="46" s="1"/>
  <c r="AJ607" i="46"/>
  <c r="I613" i="46"/>
  <c r="AD636" i="46"/>
  <c r="U643" i="46"/>
  <c r="N652" i="46"/>
  <c r="AI658" i="46"/>
  <c r="AJ658" i="46" s="1"/>
  <c r="AD662" i="46"/>
  <c r="AI676" i="46"/>
  <c r="AJ676" i="46" s="1"/>
  <c r="AJ738" i="46"/>
  <c r="AD747" i="46"/>
  <c r="AJ782" i="46"/>
  <c r="AG838" i="46"/>
  <c r="AJ838" i="46" s="1"/>
  <c r="O861" i="46"/>
  <c r="AA866" i="46"/>
  <c r="X918" i="46"/>
  <c r="W916" i="46"/>
  <c r="I953" i="46"/>
  <c r="AI954" i="46"/>
  <c r="AG954" i="46"/>
  <c r="O969" i="46"/>
  <c r="N968" i="46"/>
  <c r="X976" i="46"/>
  <c r="AD594" i="46"/>
  <c r="X600" i="46"/>
  <c r="X609" i="46"/>
  <c r="AG614" i="46"/>
  <c r="AJ614" i="46" s="1"/>
  <c r="AC647" i="46"/>
  <c r="AI660" i="46"/>
  <c r="AG660" i="46"/>
  <c r="AG684" i="46"/>
  <c r="AJ684" i="46" s="1"/>
  <c r="AI738" i="46"/>
  <c r="AI782" i="46"/>
  <c r="AI800" i="46"/>
  <c r="AJ800" i="46" s="1"/>
  <c r="AD807" i="46"/>
  <c r="X892" i="46"/>
  <c r="H910" i="46"/>
  <c r="AI944" i="46"/>
  <c r="AG944" i="46"/>
  <c r="I985" i="46"/>
  <c r="AI1008" i="46"/>
  <c r="AJ1008" i="46" s="1"/>
  <c r="AI1104" i="46"/>
  <c r="AG1104" i="46"/>
  <c r="AJ1104" i="46" s="1"/>
  <c r="U1120" i="46"/>
  <c r="AD630" i="46"/>
  <c r="H638" i="46"/>
  <c r="AJ663" i="46"/>
  <c r="O668" i="46"/>
  <c r="X683" i="46"/>
  <c r="AD687" i="46"/>
  <c r="O695" i="46"/>
  <c r="AG707" i="46"/>
  <c r="AI707" i="46"/>
  <c r="X716" i="46"/>
  <c r="X721" i="46"/>
  <c r="AD734" i="46"/>
  <c r="O770" i="46"/>
  <c r="I784" i="46"/>
  <c r="I793" i="46"/>
  <c r="I818" i="46"/>
  <c r="X835" i="46"/>
  <c r="X836" i="46"/>
  <c r="L848" i="46"/>
  <c r="O888" i="46"/>
  <c r="L885" i="46"/>
  <c r="AG891" i="46"/>
  <c r="I899" i="46"/>
  <c r="I900" i="46"/>
  <c r="AG917" i="46"/>
  <c r="AG926" i="46"/>
  <c r="AJ926" i="46" s="1"/>
  <c r="X959" i="46"/>
  <c r="AD1015" i="46"/>
  <c r="AI1029" i="46"/>
  <c r="AG1029" i="46"/>
  <c r="O1041" i="46"/>
  <c r="F1049" i="46"/>
  <c r="AI1099" i="46"/>
  <c r="AG1099" i="46"/>
  <c r="X1130" i="46"/>
  <c r="AG816" i="46"/>
  <c r="I843" i="46"/>
  <c r="AG867" i="46"/>
  <c r="AI867" i="46"/>
  <c r="U880" i="46"/>
  <c r="I891" i="46"/>
  <c r="H896" i="46"/>
  <c r="AD943" i="46"/>
  <c r="I949" i="46"/>
  <c r="F933" i="46"/>
  <c r="AG950" i="46"/>
  <c r="AI950" i="46"/>
  <c r="AD958" i="46"/>
  <c r="O971" i="46"/>
  <c r="I1000" i="46"/>
  <c r="L1044" i="46"/>
  <c r="I1055" i="46"/>
  <c r="O1129" i="46"/>
  <c r="I593" i="46"/>
  <c r="X599" i="46"/>
  <c r="X610" i="46"/>
  <c r="AD615" i="46"/>
  <c r="X618" i="46"/>
  <c r="O630" i="46"/>
  <c r="O632" i="46"/>
  <c r="O631" i="46" s="1"/>
  <c r="X635" i="46"/>
  <c r="AA640" i="46"/>
  <c r="I648" i="46"/>
  <c r="I647" i="46" s="1"/>
  <c r="O655" i="46"/>
  <c r="AD658" i="46"/>
  <c r="X660" i="46"/>
  <c r="X666" i="46"/>
  <c r="X687" i="46"/>
  <c r="O692" i="46"/>
  <c r="I693" i="46"/>
  <c r="I694" i="46"/>
  <c r="AD695" i="46"/>
  <c r="AD698" i="46"/>
  <c r="X700" i="46"/>
  <c r="I709" i="46"/>
  <c r="I721" i="46"/>
  <c r="O739" i="46"/>
  <c r="I746" i="46"/>
  <c r="I750" i="46"/>
  <c r="AJ750" i="46"/>
  <c r="O764" i="46"/>
  <c r="O765" i="46"/>
  <c r="I786" i="46"/>
  <c r="AD787" i="46"/>
  <c r="AI817" i="46"/>
  <c r="AI816" i="46" s="1"/>
  <c r="AC816" i="46"/>
  <c r="O843" i="46"/>
  <c r="X882" i="46"/>
  <c r="AD893" i="46"/>
  <c r="I897" i="46"/>
  <c r="AD898" i="46"/>
  <c r="AD899" i="46"/>
  <c r="AD900" i="46"/>
  <c r="X901" i="46"/>
  <c r="L916" i="46"/>
  <c r="AC916" i="46"/>
  <c r="AD921" i="46"/>
  <c r="O948" i="46"/>
  <c r="X954" i="46"/>
  <c r="I974" i="46"/>
  <c r="O983" i="46"/>
  <c r="AI984" i="46"/>
  <c r="AG984" i="46"/>
  <c r="AI994" i="46"/>
  <c r="AJ994" i="46" s="1"/>
  <c r="O1029" i="46"/>
  <c r="X1032" i="46"/>
  <c r="N1044" i="46"/>
  <c r="X1057" i="46"/>
  <c r="O1071" i="46"/>
  <c r="O1063" i="46" s="1"/>
  <c r="AD1076" i="46"/>
  <c r="AI1084" i="46"/>
  <c r="AJ1084" i="46" s="1"/>
  <c r="X1099" i="46"/>
  <c r="O1101" i="46"/>
  <c r="X1104" i="46"/>
  <c r="AI1113" i="46"/>
  <c r="AJ1113" i="46" s="1"/>
  <c r="AJ1125" i="46"/>
  <c r="O1128" i="46"/>
  <c r="AD812" i="46"/>
  <c r="X829" i="46"/>
  <c r="O832" i="46"/>
  <c r="I859" i="46"/>
  <c r="X884" i="46"/>
  <c r="O892" i="46"/>
  <c r="O898" i="46"/>
  <c r="AI901" i="46"/>
  <c r="AG901" i="46"/>
  <c r="AJ901" i="46" s="1"/>
  <c r="U916" i="46"/>
  <c r="O919" i="46"/>
  <c r="I944" i="46"/>
  <c r="AD955" i="46"/>
  <c r="O958" i="46"/>
  <c r="AD978" i="46"/>
  <c r="O995" i="46"/>
  <c r="AG1012" i="46"/>
  <c r="AI1012" i="46"/>
  <c r="AJ1012" i="46" s="1"/>
  <c r="AD1027" i="46"/>
  <c r="AJ1076" i="46"/>
  <c r="AJ1121" i="46"/>
  <c r="I1124" i="46"/>
  <c r="L586" i="46"/>
  <c r="AD600" i="46"/>
  <c r="O605" i="46"/>
  <c r="I606" i="46"/>
  <c r="I610" i="46"/>
  <c r="O616" i="46"/>
  <c r="X630" i="46"/>
  <c r="X628" i="46" s="1"/>
  <c r="X632" i="46"/>
  <c r="X631" i="46" s="1"/>
  <c r="H633" i="46"/>
  <c r="H627" i="46" s="1"/>
  <c r="AD639" i="46"/>
  <c r="AD638" i="46" s="1"/>
  <c r="N640" i="46"/>
  <c r="F643" i="46"/>
  <c r="O650" i="46"/>
  <c r="X655" i="46"/>
  <c r="O658" i="46"/>
  <c r="I660" i="46"/>
  <c r="I666" i="46"/>
  <c r="AD667" i="46"/>
  <c r="X671" i="46"/>
  <c r="I674" i="46"/>
  <c r="O681" i="46"/>
  <c r="X684" i="46"/>
  <c r="O685" i="46"/>
  <c r="I687" i="46"/>
  <c r="I688" i="46"/>
  <c r="X690" i="46"/>
  <c r="X691" i="46"/>
  <c r="X692" i="46"/>
  <c r="I700" i="46"/>
  <c r="AJ700" i="46"/>
  <c r="AD706" i="46"/>
  <c r="AD707" i="46"/>
  <c r="I711" i="46"/>
  <c r="I712" i="46"/>
  <c r="AI713" i="46"/>
  <c r="AG713" i="46"/>
  <c r="O728" i="46"/>
  <c r="O780" i="46"/>
  <c r="I781" i="46"/>
  <c r="AD783" i="46"/>
  <c r="N801" i="46"/>
  <c r="I803" i="46"/>
  <c r="I804" i="46"/>
  <c r="I805" i="46"/>
  <c r="AG812" i="46"/>
  <c r="AI812" i="46"/>
  <c r="AJ812" i="46" s="1"/>
  <c r="X837" i="46"/>
  <c r="I839" i="46"/>
  <c r="O853" i="46"/>
  <c r="O851" i="46" s="1"/>
  <c r="L857" i="46"/>
  <c r="AD862" i="46"/>
  <c r="H880" i="46"/>
  <c r="X890" i="46"/>
  <c r="AI902" i="46"/>
  <c r="AG902" i="46"/>
  <c r="I906" i="46"/>
  <c r="X972" i="46"/>
  <c r="X983" i="46"/>
  <c r="AG997" i="46"/>
  <c r="AI997" i="46"/>
  <c r="AJ997" i="46" s="1"/>
  <c r="AG1007" i="46"/>
  <c r="AJ1007" i="46" s="1"/>
  <c r="AG1026" i="46"/>
  <c r="AI1033" i="46"/>
  <c r="AJ1033" i="46" s="1"/>
  <c r="N1063" i="46"/>
  <c r="X1070" i="46"/>
  <c r="X1071" i="46"/>
  <c r="O1073" i="46"/>
  <c r="O1098" i="46"/>
  <c r="O1125" i="46"/>
  <c r="AD711" i="46"/>
  <c r="O715" i="46"/>
  <c r="X718" i="46"/>
  <c r="X722" i="46"/>
  <c r="X728" i="46"/>
  <c r="I732" i="46"/>
  <c r="AD733" i="46"/>
  <c r="I737" i="46"/>
  <c r="O752" i="46"/>
  <c r="AD762" i="46"/>
  <c r="X763" i="46"/>
  <c r="X766" i="46"/>
  <c r="O768" i="46"/>
  <c r="X783" i="46"/>
  <c r="I787" i="46"/>
  <c r="O793" i="46"/>
  <c r="I794" i="46"/>
  <c r="O806" i="46"/>
  <c r="I825" i="46"/>
  <c r="AD840" i="46"/>
  <c r="AI870" i="46"/>
  <c r="AG870" i="46"/>
  <c r="AA880" i="46"/>
  <c r="N903" i="46"/>
  <c r="X908" i="46"/>
  <c r="X907" i="46" s="1"/>
  <c r="W907" i="46"/>
  <c r="I923" i="46"/>
  <c r="I928" i="46"/>
  <c r="I934" i="46"/>
  <c r="AD970" i="46"/>
  <c r="O974" i="46"/>
  <c r="I975" i="46"/>
  <c r="X987" i="46"/>
  <c r="O1010" i="46"/>
  <c r="O1011" i="46"/>
  <c r="I1012" i="46"/>
  <c r="X1094" i="46"/>
  <c r="U1091" i="46"/>
  <c r="W1105" i="46"/>
  <c r="AJ1126" i="46"/>
  <c r="X715" i="46"/>
  <c r="AD723" i="46"/>
  <c r="I727" i="46"/>
  <c r="I728" i="46"/>
  <c r="AD729" i="46"/>
  <c r="O733" i="46"/>
  <c r="O738" i="46"/>
  <c r="I739" i="46"/>
  <c r="X743" i="46"/>
  <c r="AJ747" i="46"/>
  <c r="X752" i="46"/>
  <c r="I766" i="46"/>
  <c r="X771" i="46"/>
  <c r="O774" i="46"/>
  <c r="I775" i="46"/>
  <c r="I809" i="46"/>
  <c r="AD818" i="46"/>
  <c r="N819" i="46"/>
  <c r="N1138" i="46" s="1"/>
  <c r="N1139" i="46" s="1"/>
  <c r="I822" i="46"/>
  <c r="O828" i="46"/>
  <c r="X850" i="46"/>
  <c r="W848" i="46"/>
  <c r="I854" i="46"/>
  <c r="AD855" i="46"/>
  <c r="AD860" i="46"/>
  <c r="AA857" i="46"/>
  <c r="AA873" i="46"/>
  <c r="O877" i="46"/>
  <c r="F880" i="46"/>
  <c r="X942" i="46"/>
  <c r="O944" i="46"/>
  <c r="AD947" i="46"/>
  <c r="I971" i="46"/>
  <c r="X974" i="46"/>
  <c r="O976" i="46"/>
  <c r="I977" i="46"/>
  <c r="AG1000" i="46"/>
  <c r="AI1000" i="46"/>
  <c r="O1008" i="46"/>
  <c r="X1010" i="46"/>
  <c r="X1011" i="46"/>
  <c r="I1026" i="46"/>
  <c r="AD1032" i="46"/>
  <c r="O1053" i="46"/>
  <c r="O1057" i="46"/>
  <c r="AD1070" i="46"/>
  <c r="I1112" i="46"/>
  <c r="AD1130" i="46"/>
  <c r="X773" i="46"/>
  <c r="O777" i="46"/>
  <c r="I791" i="46"/>
  <c r="AD792" i="46"/>
  <c r="X805" i="46"/>
  <c r="X852" i="46"/>
  <c r="X854" i="46"/>
  <c r="I864" i="46"/>
  <c r="I863" i="46" s="1"/>
  <c r="O879" i="46"/>
  <c r="AD892" i="46"/>
  <c r="I902" i="46"/>
  <c r="AD906" i="46"/>
  <c r="O909" i="46"/>
  <c r="AD914" i="46"/>
  <c r="AD925" i="46"/>
  <c r="O955" i="46"/>
  <c r="I991" i="46"/>
  <c r="O1002" i="46"/>
  <c r="I1005" i="46"/>
  <c r="O1009" i="46"/>
  <c r="X1012" i="46"/>
  <c r="O1026" i="46"/>
  <c r="X1033" i="46"/>
  <c r="U1039" i="46"/>
  <c r="AD1046" i="46"/>
  <c r="I1051" i="46"/>
  <c r="X1087" i="46"/>
  <c r="O1090" i="46"/>
  <c r="AD1115" i="46"/>
  <c r="AJ1128" i="46"/>
  <c r="AD765" i="46"/>
  <c r="I772" i="46"/>
  <c r="AD773" i="46"/>
  <c r="X775" i="46"/>
  <c r="X782" i="46"/>
  <c r="O784" i="46"/>
  <c r="I785" i="46"/>
  <c r="I796" i="46"/>
  <c r="AD808" i="46"/>
  <c r="X809" i="46"/>
  <c r="X820" i="46"/>
  <c r="L834" i="46"/>
  <c r="I841" i="46"/>
  <c r="AD884" i="46"/>
  <c r="AD897" i="46"/>
  <c r="AC896" i="46"/>
  <c r="AG905" i="46"/>
  <c r="AG903" i="46" s="1"/>
  <c r="F910" i="46"/>
  <c r="AA916" i="46"/>
  <c r="I979" i="46"/>
  <c r="AI979" i="46"/>
  <c r="AJ979" i="46" s="1"/>
  <c r="O997" i="46"/>
  <c r="O1005" i="46"/>
  <c r="AD1033" i="46"/>
  <c r="X1041" i="46"/>
  <c r="AI1052" i="46"/>
  <c r="AI1056" i="46"/>
  <c r="AJ1056" i="46" s="1"/>
  <c r="O1085" i="46"/>
  <c r="X1088" i="46"/>
  <c r="X1098" i="46"/>
  <c r="X1111" i="46"/>
  <c r="X1126" i="46"/>
  <c r="O798" i="46"/>
  <c r="I800" i="46"/>
  <c r="AC801" i="46"/>
  <c r="AD804" i="46"/>
  <c r="I808" i="46"/>
  <c r="AD809" i="46"/>
  <c r="O821" i="46"/>
  <c r="X824" i="46"/>
  <c r="I835" i="46"/>
  <c r="AD871" i="46"/>
  <c r="I875" i="46"/>
  <c r="X879" i="46"/>
  <c r="AD902" i="46"/>
  <c r="AD905" i="46"/>
  <c r="I909" i="46"/>
  <c r="I922" i="46"/>
  <c r="I972" i="46"/>
  <c r="AA968" i="46"/>
  <c r="AD990" i="46"/>
  <c r="X993" i="46"/>
  <c r="I996" i="46"/>
  <c r="I1024" i="46"/>
  <c r="X1026" i="46"/>
  <c r="AD1030" i="46"/>
  <c r="I1076" i="46"/>
  <c r="AD1084" i="46"/>
  <c r="H1077" i="46"/>
  <c r="X1090" i="46"/>
  <c r="I1101" i="46"/>
  <c r="X1112" i="46"/>
  <c r="X1122" i="46"/>
  <c r="I1130" i="46"/>
  <c r="AJ648" i="46"/>
  <c r="AJ588" i="46"/>
  <c r="AJ597" i="46"/>
  <c r="O594" i="46"/>
  <c r="AI613" i="46"/>
  <c r="AJ613" i="46" s="1"/>
  <c r="W628" i="46"/>
  <c r="W627" i="46" s="1"/>
  <c r="U631" i="46"/>
  <c r="I634" i="46"/>
  <c r="AG634" i="46"/>
  <c r="AI636" i="46"/>
  <c r="O648" i="46"/>
  <c r="AI659" i="46"/>
  <c r="AJ659" i="46" s="1"/>
  <c r="AI669" i="46"/>
  <c r="AG669" i="46"/>
  <c r="AG698" i="46"/>
  <c r="AJ698" i="46" s="1"/>
  <c r="W704" i="46"/>
  <c r="X711" i="46"/>
  <c r="X712" i="46"/>
  <c r="AG716" i="46"/>
  <c r="AJ716" i="46" s="1"/>
  <c r="AJ719" i="46"/>
  <c r="AG778" i="46"/>
  <c r="AJ778" i="46" s="1"/>
  <c r="O817" i="46"/>
  <c r="O816" i="46" s="1"/>
  <c r="AI824" i="46"/>
  <c r="AG824" i="46"/>
  <c r="F873" i="46"/>
  <c r="H885" i="46"/>
  <c r="O889" i="46"/>
  <c r="X891" i="46"/>
  <c r="AI894" i="46"/>
  <c r="AG894" i="46"/>
  <c r="AD912" i="46"/>
  <c r="AD910" i="46" s="1"/>
  <c r="X1005" i="46"/>
  <c r="O1040" i="46"/>
  <c r="I1041" i="46"/>
  <c r="H1039" i="46"/>
  <c r="I1046" i="46"/>
  <c r="AJ1079" i="46"/>
  <c r="X593" i="46"/>
  <c r="O601" i="46"/>
  <c r="O633" i="46"/>
  <c r="AG641" i="46"/>
  <c r="X642" i="46"/>
  <c r="X640" i="46" s="1"/>
  <c r="AG644" i="46"/>
  <c r="F652" i="46"/>
  <c r="AG694" i="46"/>
  <c r="AJ694" i="46" s="1"/>
  <c r="I710" i="46"/>
  <c r="AG710" i="46"/>
  <c r="AJ710" i="46" s="1"/>
  <c r="H720" i="46"/>
  <c r="L720" i="46"/>
  <c r="AI734" i="46"/>
  <c r="AG734" i="46"/>
  <c r="AD810" i="46"/>
  <c r="I830" i="46"/>
  <c r="X871" i="46"/>
  <c r="W866" i="46"/>
  <c r="I874" i="46"/>
  <c r="H873" i="46"/>
  <c r="AI873" i="46"/>
  <c r="AJ874" i="46"/>
  <c r="I908" i="46"/>
  <c r="AI908" i="46"/>
  <c r="AD939" i="46"/>
  <c r="AJ996" i="46"/>
  <c r="AI1035" i="46"/>
  <c r="AJ1035" i="46" s="1"/>
  <c r="I590" i="46"/>
  <c r="AD593" i="46"/>
  <c r="H602" i="46"/>
  <c r="F602" i="46"/>
  <c r="I602" i="46" s="1"/>
  <c r="AE602" i="46"/>
  <c r="AI616" i="46"/>
  <c r="AG616" i="46"/>
  <c r="AJ616" i="46" s="1"/>
  <c r="O622" i="46"/>
  <c r="AG622" i="46"/>
  <c r="AJ622" i="46" s="1"/>
  <c r="AC628" i="46"/>
  <c r="L633" i="46"/>
  <c r="N633" i="46"/>
  <c r="I635" i="46"/>
  <c r="AG637" i="46"/>
  <c r="AJ637" i="46" s="1"/>
  <c r="AC638" i="46"/>
  <c r="O641" i="46"/>
  <c r="O640" i="46" s="1"/>
  <c r="AD646" i="46"/>
  <c r="AD643" i="46" s="1"/>
  <c r="AG686" i="46"/>
  <c r="AJ686" i="46" s="1"/>
  <c r="O694" i="46"/>
  <c r="N720" i="46"/>
  <c r="AD722" i="46"/>
  <c r="AD732" i="46"/>
  <c r="U742" i="46"/>
  <c r="AD758" i="46"/>
  <c r="AI786" i="46"/>
  <c r="AG786" i="46"/>
  <c r="AJ786" i="46" s="1"/>
  <c r="AA801" i="46"/>
  <c r="AJ806" i="46"/>
  <c r="AE866" i="46"/>
  <c r="AD882" i="46"/>
  <c r="I905" i="46"/>
  <c r="F903" i="46"/>
  <c r="L907" i="46"/>
  <c r="O908" i="46"/>
  <c r="O907" i="46" s="1"/>
  <c r="H933" i="46"/>
  <c r="I938" i="46"/>
  <c r="U981" i="46"/>
  <c r="AI991" i="46"/>
  <c r="AG991" i="46"/>
  <c r="AI711" i="46"/>
  <c r="AG711" i="46"/>
  <c r="AI667" i="46"/>
  <c r="AG667" i="46"/>
  <c r="AJ667" i="46" s="1"/>
  <c r="I701" i="46"/>
  <c r="AI706" i="46"/>
  <c r="AG706" i="46"/>
  <c r="AI743" i="46"/>
  <c r="AG743" i="46"/>
  <c r="AJ788" i="46"/>
  <c r="AJ841" i="46"/>
  <c r="AG1070" i="46"/>
  <c r="AI1070" i="46"/>
  <c r="R1109" i="46"/>
  <c r="AE1109" i="46"/>
  <c r="AG1109" i="46" s="1"/>
  <c r="AJ1109" i="46" s="1"/>
  <c r="F1109" i="46"/>
  <c r="AG629" i="46"/>
  <c r="AC633" i="46"/>
  <c r="I706" i="46"/>
  <c r="O713" i="46"/>
  <c r="AG740" i="46"/>
  <c r="AJ740" i="46" s="1"/>
  <c r="AG776" i="46"/>
  <c r="AI776" i="46"/>
  <c r="AI788" i="46"/>
  <c r="AD803" i="46"/>
  <c r="AI813" i="46"/>
  <c r="AG813" i="46"/>
  <c r="O840" i="46"/>
  <c r="AG841" i="46"/>
  <c r="AG859" i="46"/>
  <c r="X904" i="46"/>
  <c r="X903" i="46" s="1"/>
  <c r="I984" i="46"/>
  <c r="AD1045" i="46"/>
  <c r="AA586" i="46"/>
  <c r="AI597" i="46"/>
  <c r="AI615" i="46"/>
  <c r="AJ615" i="46" s="1"/>
  <c r="AI624" i="46"/>
  <c r="AG624" i="46"/>
  <c r="AJ624" i="46" s="1"/>
  <c r="O629" i="46"/>
  <c r="O628" i="46" s="1"/>
  <c r="AG632" i="46"/>
  <c r="U633" i="46"/>
  <c r="O639" i="46"/>
  <c r="O638" i="46" s="1"/>
  <c r="AJ639" i="46"/>
  <c r="AJ638" i="46" s="1"/>
  <c r="X645" i="46"/>
  <c r="AI648" i="46"/>
  <c r="AI656" i="46"/>
  <c r="AJ656" i="46" s="1"/>
  <c r="AI668" i="46"/>
  <c r="AG668" i="46"/>
  <c r="AJ668" i="46" s="1"/>
  <c r="AI675" i="46"/>
  <c r="AJ675" i="46" s="1"/>
  <c r="AI689" i="46"/>
  <c r="AJ689" i="46" s="1"/>
  <c r="AG727" i="46"/>
  <c r="AJ727" i="46" s="1"/>
  <c r="AI789" i="46"/>
  <c r="AG789" i="46"/>
  <c r="AJ789" i="46" s="1"/>
  <c r="AG798" i="46"/>
  <c r="AJ798" i="46" s="1"/>
  <c r="AI803" i="46"/>
  <c r="AG803" i="46"/>
  <c r="I852" i="46"/>
  <c r="AG852" i="46"/>
  <c r="AJ852" i="46" s="1"/>
  <c r="X875" i="46"/>
  <c r="AG889" i="46"/>
  <c r="O918" i="46"/>
  <c r="AD930" i="46"/>
  <c r="I950" i="46"/>
  <c r="AD588" i="46"/>
  <c r="AI594" i="46"/>
  <c r="AJ594" i="46" s="1"/>
  <c r="I641" i="46"/>
  <c r="I640" i="46" s="1"/>
  <c r="AD641" i="46"/>
  <c r="AD640" i="46" s="1"/>
  <c r="N647" i="46"/>
  <c r="AA647" i="46"/>
  <c r="AJ653" i="46"/>
  <c r="AG672" i="46"/>
  <c r="AJ672" i="46" s="1"/>
  <c r="AI685" i="46"/>
  <c r="AG685" i="46"/>
  <c r="AJ685" i="46" s="1"/>
  <c r="AD710" i="46"/>
  <c r="L742" i="46"/>
  <c r="AI785" i="46"/>
  <c r="AG785" i="46"/>
  <c r="AJ785" i="46" s="1"/>
  <c r="AI805" i="46"/>
  <c r="AG805" i="46"/>
  <c r="AG814" i="46"/>
  <c r="AJ814" i="46" s="1"/>
  <c r="X818" i="46"/>
  <c r="W819" i="46"/>
  <c r="AA819" i="46"/>
  <c r="AA1139" i="46" s="1"/>
  <c r="AD820" i="46"/>
  <c r="AG853" i="46"/>
  <c r="AJ853" i="46" s="1"/>
  <c r="O859" i="46"/>
  <c r="AG860" i="46"/>
  <c r="AJ860" i="46" s="1"/>
  <c r="AD861" i="46"/>
  <c r="AG884" i="46"/>
  <c r="AI884" i="46"/>
  <c r="AJ884" i="46" s="1"/>
  <c r="AD908" i="46"/>
  <c r="X909" i="46"/>
  <c r="AJ954" i="46"/>
  <c r="X1003" i="46"/>
  <c r="X1042" i="46"/>
  <c r="W1039" i="46"/>
  <c r="AI751" i="46"/>
  <c r="AG751" i="46"/>
  <c r="AJ751" i="46" s="1"/>
  <c r="AJ820" i="46"/>
  <c r="O1022" i="46"/>
  <c r="N1020" i="46"/>
  <c r="U647" i="46"/>
  <c r="X648" i="46"/>
  <c r="X647" i="46" s="1"/>
  <c r="AG691" i="46"/>
  <c r="AJ691" i="46" s="1"/>
  <c r="X706" i="46"/>
  <c r="AJ906" i="46"/>
  <c r="O912" i="46"/>
  <c r="N910" i="46"/>
  <c r="O942" i="46"/>
  <c r="AG947" i="46"/>
  <c r="AJ947" i="46" s="1"/>
  <c r="AD1006" i="46"/>
  <c r="AA628" i="46"/>
  <c r="AA643" i="46"/>
  <c r="F704" i="46"/>
  <c r="AG717" i="46"/>
  <c r="AJ717" i="46" s="1"/>
  <c r="AI756" i="46"/>
  <c r="AG756" i="46"/>
  <c r="AJ756" i="46" s="1"/>
  <c r="AG764" i="46"/>
  <c r="AJ764" i="46" s="1"/>
  <c r="O820" i="46"/>
  <c r="AG845" i="46"/>
  <c r="AJ845" i="46" s="1"/>
  <c r="I858" i="46"/>
  <c r="AD924" i="46"/>
  <c r="AC652" i="46"/>
  <c r="AD653" i="46"/>
  <c r="AA652" i="46"/>
  <c r="AI693" i="46"/>
  <c r="AG693" i="46"/>
  <c r="AJ693" i="46" s="1"/>
  <c r="O705" i="46"/>
  <c r="N704" i="46"/>
  <c r="W586" i="46"/>
  <c r="L652" i="46"/>
  <c r="O654" i="46"/>
  <c r="AA704" i="46"/>
  <c r="U704" i="46"/>
  <c r="I722" i="46"/>
  <c r="F720" i="46"/>
  <c r="W742" i="46"/>
  <c r="H819" i="46"/>
  <c r="H1138" i="46" s="1"/>
  <c r="H1139" i="46" s="1"/>
  <c r="L933" i="46"/>
  <c r="X948" i="46"/>
  <c r="W933" i="46"/>
  <c r="AG1032" i="46"/>
  <c r="AI1032" i="46"/>
  <c r="AJ1032" i="46" s="1"/>
  <c r="AG590" i="46"/>
  <c r="AJ590" i="46" s="1"/>
  <c r="AG611" i="46"/>
  <c r="AJ611" i="46" s="1"/>
  <c r="AG670" i="46"/>
  <c r="AJ670" i="46" s="1"/>
  <c r="AI687" i="46"/>
  <c r="AJ687" i="46" s="1"/>
  <c r="AC704" i="46"/>
  <c r="AI712" i="46"/>
  <c r="AG712" i="46"/>
  <c r="X828" i="46"/>
  <c r="W827" i="46"/>
  <c r="X859" i="46"/>
  <c r="AJ864" i="46"/>
  <c r="AJ863" i="46" s="1"/>
  <c r="AG882" i="46"/>
  <c r="AJ882" i="46" s="1"/>
  <c r="U885" i="46"/>
  <c r="O913" i="46"/>
  <c r="L910" i="46"/>
  <c r="AE603" i="46"/>
  <c r="H603" i="46"/>
  <c r="AD718" i="46"/>
  <c r="AG775" i="46"/>
  <c r="AJ775" i="46" s="1"/>
  <c r="AI796" i="46"/>
  <c r="AG796" i="46"/>
  <c r="I845" i="46"/>
  <c r="X886" i="46"/>
  <c r="W885" i="46"/>
  <c r="W903" i="46"/>
  <c r="AD928" i="46"/>
  <c r="X984" i="46"/>
  <c r="W981" i="46"/>
  <c r="AI987" i="46"/>
  <c r="AG987" i="46"/>
  <c r="AA1120" i="46"/>
  <c r="AG1120" i="46"/>
  <c r="AJ1133" i="46"/>
  <c r="F603" i="46"/>
  <c r="AG617" i="46"/>
  <c r="AJ617" i="46" s="1"/>
  <c r="AG620" i="46"/>
  <c r="AJ620" i="46" s="1"/>
  <c r="AG623" i="46"/>
  <c r="AJ623" i="46" s="1"/>
  <c r="L631" i="46"/>
  <c r="L627" i="46" s="1"/>
  <c r="AI655" i="46"/>
  <c r="AG655" i="46"/>
  <c r="AG661" i="46"/>
  <c r="AJ661" i="46" s="1"/>
  <c r="AI674" i="46"/>
  <c r="AG674" i="46"/>
  <c r="AJ674" i="46" s="1"/>
  <c r="AG677" i="46"/>
  <c r="AJ677" i="46" s="1"/>
  <c r="AG680" i="46"/>
  <c r="AJ680" i="46" s="1"/>
  <c r="O717" i="46"/>
  <c r="W720" i="46"/>
  <c r="AG746" i="46"/>
  <c r="AJ746" i="46" s="1"/>
  <c r="AG752" i="46"/>
  <c r="AJ752" i="46" s="1"/>
  <c r="L801" i="46"/>
  <c r="I812" i="46"/>
  <c r="AI856" i="46"/>
  <c r="AG856" i="46"/>
  <c r="AG876" i="46"/>
  <c r="AJ876" i="46" s="1"/>
  <c r="AA981" i="46"/>
  <c r="L1077" i="46"/>
  <c r="AD1124" i="46"/>
  <c r="O617" i="46"/>
  <c r="X619" i="46"/>
  <c r="I629" i="46"/>
  <c r="I628" i="46" s="1"/>
  <c r="X644" i="46"/>
  <c r="X643" i="46" s="1"/>
  <c r="F647" i="46"/>
  <c r="U652" i="46"/>
  <c r="O661" i="46"/>
  <c r="O680" i="46"/>
  <c r="AG692" i="46"/>
  <c r="AJ692" i="46" s="1"/>
  <c r="I705" i="46"/>
  <c r="X707" i="46"/>
  <c r="I718" i="46"/>
  <c r="AA720" i="46"/>
  <c r="U720" i="46"/>
  <c r="H742" i="46"/>
  <c r="AD772" i="46"/>
  <c r="AI784" i="46"/>
  <c r="AG784" i="46"/>
  <c r="F801" i="46"/>
  <c r="X804" i="46"/>
  <c r="O845" i="46"/>
  <c r="AC851" i="46"/>
  <c r="X853" i="46"/>
  <c r="W851" i="46"/>
  <c r="X860" i="46"/>
  <c r="AJ868" i="46"/>
  <c r="AD878" i="46"/>
  <c r="I918" i="46"/>
  <c r="H916" i="46"/>
  <c r="H968" i="46"/>
  <c r="O1079" i="46"/>
  <c r="AG1088" i="46"/>
  <c r="AJ1088" i="46" s="1"/>
  <c r="AC819" i="46"/>
  <c r="AC1139" i="46" s="1"/>
  <c r="AD835" i="46"/>
  <c r="AC834" i="46"/>
  <c r="W834" i="46"/>
  <c r="X849" i="46"/>
  <c r="I853" i="46"/>
  <c r="I878" i="46"/>
  <c r="X881" i="46"/>
  <c r="X880" i="46" s="1"/>
  <c r="L896" i="46"/>
  <c r="O934" i="46"/>
  <c r="N933" i="46"/>
  <c r="I939" i="46"/>
  <c r="AG939" i="46"/>
  <c r="AI939" i="46"/>
  <c r="AG945" i="46"/>
  <c r="AI945" i="46"/>
  <c r="AJ945" i="46" s="1"/>
  <c r="AD951" i="46"/>
  <c r="AI978" i="46"/>
  <c r="AG978" i="46"/>
  <c r="AI992" i="46"/>
  <c r="AG992" i="46"/>
  <c r="AD1002" i="46"/>
  <c r="I614" i="46"/>
  <c r="AD635" i="46"/>
  <c r="AI666" i="46"/>
  <c r="AG666" i="46"/>
  <c r="AJ666" i="46" s="1"/>
  <c r="AD691" i="46"/>
  <c r="AG701" i="46"/>
  <c r="AI701" i="46"/>
  <c r="AJ705" i="46"/>
  <c r="AI725" i="46"/>
  <c r="AG725" i="46"/>
  <c r="AI739" i="46"/>
  <c r="AG739" i="46"/>
  <c r="U801" i="46"/>
  <c r="O803" i="46"/>
  <c r="AA816" i="46"/>
  <c r="F819" i="46"/>
  <c r="F1138" i="46" s="1"/>
  <c r="F1139" i="46" s="1"/>
  <c r="I820" i="46"/>
  <c r="X821" i="46"/>
  <c r="X825" i="46"/>
  <c r="AI832" i="46"/>
  <c r="AG832" i="46"/>
  <c r="AA834" i="46"/>
  <c r="X839" i="46"/>
  <c r="O841" i="46"/>
  <c r="AD842" i="46"/>
  <c r="F896" i="46"/>
  <c r="O906" i="46"/>
  <c r="I914" i="46"/>
  <c r="I925" i="46"/>
  <c r="I942" i="46"/>
  <c r="I951" i="46"/>
  <c r="AD969" i="46"/>
  <c r="AC968" i="46"/>
  <c r="O972" i="46"/>
  <c r="AG973" i="46"/>
  <c r="AI973" i="46"/>
  <c r="AJ973" i="46" s="1"/>
  <c r="AD988" i="46"/>
  <c r="AG1002" i="46"/>
  <c r="AI1002" i="46"/>
  <c r="AJ1002" i="46" s="1"/>
  <c r="AG1025" i="46"/>
  <c r="AI1025" i="46"/>
  <c r="AG1042" i="46"/>
  <c r="AJ1042" i="46" s="1"/>
  <c r="AG1058" i="46"/>
  <c r="AJ1058" i="46" s="1"/>
  <c r="AJ1108" i="46"/>
  <c r="AI773" i="46"/>
  <c r="AG773" i="46"/>
  <c r="AJ773" i="46" s="1"/>
  <c r="X822" i="46"/>
  <c r="I824" i="46"/>
  <c r="H834" i="46"/>
  <c r="I836" i="46"/>
  <c r="AD843" i="46"/>
  <c r="AG848" i="46"/>
  <c r="W857" i="46"/>
  <c r="O870" i="46"/>
  <c r="L873" i="46"/>
  <c r="AA885" i="46"/>
  <c r="O902" i="46"/>
  <c r="O921" i="46"/>
  <c r="AD923" i="46"/>
  <c r="U1049" i="46"/>
  <c r="X1050" i="46"/>
  <c r="O1111" i="46"/>
  <c r="L1105" i="46"/>
  <c r="AD591" i="46"/>
  <c r="AI612" i="46"/>
  <c r="AG612" i="46"/>
  <c r="X654" i="46"/>
  <c r="X693" i="46"/>
  <c r="O734" i="46"/>
  <c r="O740" i="46"/>
  <c r="AA742" i="46"/>
  <c r="AI748" i="46"/>
  <c r="AG748" i="46"/>
  <c r="O766" i="46"/>
  <c r="AG766" i="46"/>
  <c r="AJ766" i="46" s="1"/>
  <c r="AD767" i="46"/>
  <c r="AG770" i="46"/>
  <c r="AJ770" i="46" s="1"/>
  <c r="AD771" i="46"/>
  <c r="I774" i="46"/>
  <c r="AG777" i="46"/>
  <c r="AJ777" i="46" s="1"/>
  <c r="O814" i="46"/>
  <c r="I817" i="46"/>
  <c r="F816" i="46"/>
  <c r="AG821" i="46"/>
  <c r="AJ821" i="46" s="1"/>
  <c r="H827" i="46"/>
  <c r="O833" i="46"/>
  <c r="N834" i="46"/>
  <c r="O835" i="46"/>
  <c r="AD837" i="46"/>
  <c r="AI839" i="46"/>
  <c r="AG839" i="46"/>
  <c r="AG843" i="46"/>
  <c r="AI843" i="46"/>
  <c r="AJ843" i="46" s="1"/>
  <c r="AI848" i="46"/>
  <c r="X858" i="46"/>
  <c r="O864" i="46"/>
  <c r="O863" i="46" s="1"/>
  <c r="AJ867" i="46"/>
  <c r="L880" i="46"/>
  <c r="AG881" i="46"/>
  <c r="AJ881" i="46" s="1"/>
  <c r="AI899" i="46"/>
  <c r="AJ899" i="46" s="1"/>
  <c r="N916" i="46"/>
  <c r="AD918" i="46"/>
  <c r="L968" i="46"/>
  <c r="X986" i="46"/>
  <c r="O1004" i="46"/>
  <c r="I1006" i="46"/>
  <c r="X1024" i="46"/>
  <c r="I1087" i="46"/>
  <c r="X1101" i="46"/>
  <c r="AD1121" i="46"/>
  <c r="AC1120" i="46"/>
  <c r="I591" i="46"/>
  <c r="X611" i="46"/>
  <c r="W652" i="46"/>
  <c r="O682" i="46"/>
  <c r="AD683" i="46"/>
  <c r="F742" i="46"/>
  <c r="AC742" i="46"/>
  <c r="AJ774" i="46"/>
  <c r="I802" i="46"/>
  <c r="H801" i="46"/>
  <c r="AG811" i="46"/>
  <c r="AI811" i="46"/>
  <c r="U851" i="46"/>
  <c r="L866" i="46"/>
  <c r="AI871" i="46"/>
  <c r="AG871" i="46"/>
  <c r="AD903" i="46"/>
  <c r="F916" i="46"/>
  <c r="AC1063" i="46"/>
  <c r="AC1091" i="46"/>
  <c r="O1045" i="46"/>
  <c r="AD1097" i="46"/>
  <c r="AD1091" i="46" s="1"/>
  <c r="AA1091" i="46"/>
  <c r="AI1101" i="46"/>
  <c r="AG1101" i="46"/>
  <c r="N1105" i="46"/>
  <c r="F1120" i="46"/>
  <c r="AD714" i="46"/>
  <c r="AI730" i="46"/>
  <c r="AG730" i="46"/>
  <c r="X802" i="46"/>
  <c r="X864" i="46"/>
  <c r="X863" i="46" s="1"/>
  <c r="W863" i="46"/>
  <c r="AI875" i="46"/>
  <c r="AG875" i="46"/>
  <c r="O923" i="46"/>
  <c r="I924" i="46"/>
  <c r="AA933" i="46"/>
  <c r="AD934" i="46"/>
  <c r="AD959" i="46"/>
  <c r="AC981" i="46"/>
  <c r="AJ999" i="46"/>
  <c r="AJ1006" i="46"/>
  <c r="AA1020" i="46"/>
  <c r="L1049" i="46"/>
  <c r="AC1049" i="46"/>
  <c r="U1063" i="46"/>
  <c r="X1069" i="46"/>
  <c r="AG651" i="46"/>
  <c r="AJ651" i="46" s="1"/>
  <c r="AG662" i="46"/>
  <c r="AJ662" i="46" s="1"/>
  <c r="AD671" i="46"/>
  <c r="I679" i="46"/>
  <c r="AI681" i="46"/>
  <c r="AG681" i="46"/>
  <c r="AG690" i="46"/>
  <c r="AJ690" i="46" s="1"/>
  <c r="AG699" i="46"/>
  <c r="AJ699" i="46" s="1"/>
  <c r="I714" i="46"/>
  <c r="AG723" i="46"/>
  <c r="AJ723" i="46" s="1"/>
  <c r="X729" i="46"/>
  <c r="AG737" i="46"/>
  <c r="AJ737" i="46" s="1"/>
  <c r="I763" i="46"/>
  <c r="AI765" i="46"/>
  <c r="AG765" i="46"/>
  <c r="O781" i="46"/>
  <c r="AG781" i="46"/>
  <c r="AJ781" i="46" s="1"/>
  <c r="AD790" i="46"/>
  <c r="O792" i="46"/>
  <c r="AD793" i="46"/>
  <c r="AG797" i="46"/>
  <c r="AJ797" i="46" s="1"/>
  <c r="AD798" i="46"/>
  <c r="AG804" i="46"/>
  <c r="AD825" i="46"/>
  <c r="AG828" i="46"/>
  <c r="AI831" i="46"/>
  <c r="AJ831" i="46" s="1"/>
  <c r="X833" i="46"/>
  <c r="O868" i="46"/>
  <c r="X888" i="46"/>
  <c r="I894" i="46"/>
  <c r="AD895" i="46"/>
  <c r="AI904" i="46"/>
  <c r="AD920" i="46"/>
  <c r="O927" i="46"/>
  <c r="F1020" i="46"/>
  <c r="AD1022" i="46"/>
  <c r="N1049" i="46"/>
  <c r="AD1052" i="46"/>
  <c r="AD1065" i="46"/>
  <c r="I671" i="46"/>
  <c r="X680" i="46"/>
  <c r="AJ728" i="46"/>
  <c r="AD746" i="46"/>
  <c r="X764" i="46"/>
  <c r="AD774" i="46"/>
  <c r="AD782" i="46"/>
  <c r="I790" i="46"/>
  <c r="AG822" i="46"/>
  <c r="AI822" i="46"/>
  <c r="AJ822" i="46" s="1"/>
  <c r="AI825" i="46"/>
  <c r="AG825" i="46"/>
  <c r="U834" i="46"/>
  <c r="AG920" i="46"/>
  <c r="AI920" i="46"/>
  <c r="AI976" i="46"/>
  <c r="AG976" i="46"/>
  <c r="AI986" i="46"/>
  <c r="AG986" i="46"/>
  <c r="I990" i="46"/>
  <c r="O999" i="46"/>
  <c r="AI1022" i="46"/>
  <c r="AG1022" i="46"/>
  <c r="O1051" i="46"/>
  <c r="L1091" i="46"/>
  <c r="I778" i="46"/>
  <c r="AD813" i="46"/>
  <c r="AD830" i="46"/>
  <c r="AD833" i="46"/>
  <c r="AC857" i="46"/>
  <c r="X861" i="46"/>
  <c r="U866" i="46"/>
  <c r="AD872" i="46"/>
  <c r="AD874" i="46"/>
  <c r="AC873" i="46"/>
  <c r="O876" i="46"/>
  <c r="AJ890" i="46"/>
  <c r="AD894" i="46"/>
  <c r="L903" i="46"/>
  <c r="AA910" i="46"/>
  <c r="W910" i="46"/>
  <c r="X912" i="46"/>
  <c r="X917" i="46"/>
  <c r="O922" i="46"/>
  <c r="I929" i="46"/>
  <c r="AJ975" i="46"/>
  <c r="AI993" i="46"/>
  <c r="AG993" i="46"/>
  <c r="I1007" i="46"/>
  <c r="U1105" i="46"/>
  <c r="X1107" i="46"/>
  <c r="O1113" i="46"/>
  <c r="O805" i="46"/>
  <c r="I837" i="46"/>
  <c r="X838" i="46"/>
  <c r="O839" i="46"/>
  <c r="X841" i="46"/>
  <c r="L851" i="46"/>
  <c r="AI855" i="46"/>
  <c r="AG855" i="46"/>
  <c r="N873" i="46"/>
  <c r="O882" i="46"/>
  <c r="AJ891" i="46"/>
  <c r="X906" i="46"/>
  <c r="I920" i="46"/>
  <c r="O947" i="46"/>
  <c r="I973" i="46"/>
  <c r="AD977" i="46"/>
  <c r="I1002" i="46"/>
  <c r="AD1003" i="46"/>
  <c r="L1020" i="46"/>
  <c r="X1028" i="46"/>
  <c r="I789" i="46"/>
  <c r="AD814" i="46"/>
  <c r="F827" i="46"/>
  <c r="AJ840" i="46"/>
  <c r="N851" i="46"/>
  <c r="H866" i="46"/>
  <c r="I867" i="46"/>
  <c r="X868" i="46"/>
  <c r="O869" i="46"/>
  <c r="F866" i="46"/>
  <c r="O874" i="46"/>
  <c r="AJ878" i="46"/>
  <c r="N885" i="46"/>
  <c r="AJ905" i="46"/>
  <c r="I912" i="46"/>
  <c r="AD952" i="46"/>
  <c r="AI977" i="46"/>
  <c r="AG977" i="46"/>
  <c r="AI1003" i="46"/>
  <c r="AG1003" i="46"/>
  <c r="AI1023" i="46"/>
  <c r="AG1023" i="46"/>
  <c r="AC1020" i="46"/>
  <c r="W1120" i="46"/>
  <c r="AD1128" i="46"/>
  <c r="O860" i="46"/>
  <c r="O878" i="46"/>
  <c r="F885" i="46"/>
  <c r="AD886" i="46"/>
  <c r="AC885" i="46"/>
  <c r="O890" i="46"/>
  <c r="W896" i="46"/>
  <c r="I901" i="46"/>
  <c r="O905" i="46"/>
  <c r="I943" i="46"/>
  <c r="X944" i="46"/>
  <c r="I952" i="46"/>
  <c r="U968" i="46"/>
  <c r="F981" i="46"/>
  <c r="AJ985" i="46"/>
  <c r="U1020" i="46"/>
  <c r="AI1024" i="46"/>
  <c r="AG1024" i="46"/>
  <c r="X1035" i="46"/>
  <c r="AA1039" i="46"/>
  <c r="O1042" i="46"/>
  <c r="AJ1046" i="46"/>
  <c r="I1128" i="46"/>
  <c r="I844" i="46"/>
  <c r="AC848" i="46"/>
  <c r="U873" i="46"/>
  <c r="O875" i="46"/>
  <c r="AD879" i="46"/>
  <c r="X889" i="46"/>
  <c r="X897" i="46"/>
  <c r="AI909" i="46"/>
  <c r="AG909" i="46"/>
  <c r="AG907" i="46" s="1"/>
  <c r="AD917" i="46"/>
  <c r="AG919" i="46"/>
  <c r="AJ919" i="46" s="1"/>
  <c r="AJ943" i="46"/>
  <c r="AG985" i="46"/>
  <c r="O992" i="46"/>
  <c r="AG1010" i="46"/>
  <c r="AJ1010" i="46" s="1"/>
  <c r="O1027" i="46"/>
  <c r="AI1028" i="46"/>
  <c r="AG1028" i="46"/>
  <c r="AJ1031" i="46"/>
  <c r="AG1034" i="46"/>
  <c r="AJ1034" i="46" s="1"/>
  <c r="O1046" i="46"/>
  <c r="AE1067" i="46"/>
  <c r="AG1067" i="46" s="1"/>
  <c r="R1067" i="46"/>
  <c r="F1067" i="46"/>
  <c r="I1067" i="46" s="1"/>
  <c r="AI1085" i="46"/>
  <c r="AG1089" i="46"/>
  <c r="AJ1089" i="46" s="1"/>
  <c r="I1115" i="46"/>
  <c r="H1105" i="46"/>
  <c r="L1120" i="46"/>
  <c r="AA827" i="46"/>
  <c r="AI835" i="46"/>
  <c r="AG835" i="46"/>
  <c r="H848" i="46"/>
  <c r="AD849" i="46"/>
  <c r="AD848" i="46" s="1"/>
  <c r="AD864" i="46"/>
  <c r="AD863" i="46" s="1"/>
  <c r="AC866" i="46"/>
  <c r="AD867" i="46"/>
  <c r="AI869" i="46"/>
  <c r="AG869" i="46"/>
  <c r="I879" i="46"/>
  <c r="AJ888" i="46"/>
  <c r="AI893" i="46"/>
  <c r="AJ893" i="46" s="1"/>
  <c r="O901" i="46"/>
  <c r="AI914" i="46"/>
  <c r="AJ927" i="46"/>
  <c r="X928" i="46"/>
  <c r="X969" i="46"/>
  <c r="AD979" i="46"/>
  <c r="L981" i="46"/>
  <c r="AG1004" i="46"/>
  <c r="AJ1004" i="46" s="1"/>
  <c r="I1008" i="46"/>
  <c r="AI1013" i="46"/>
  <c r="AJ1013" i="46" s="1"/>
  <c r="AG1015" i="46"/>
  <c r="AJ1015" i="46" s="1"/>
  <c r="X1021" i="46"/>
  <c r="AD1029" i="46"/>
  <c r="R1079" i="46"/>
  <c r="F1079" i="46"/>
  <c r="AG1090" i="46"/>
  <c r="AI1090" i="46"/>
  <c r="AI1111" i="46"/>
  <c r="AG1111" i="46"/>
  <c r="AJ1111" i="46" s="1"/>
  <c r="I886" i="46"/>
  <c r="N896" i="46"/>
  <c r="X929" i="46"/>
  <c r="AD953" i="46"/>
  <c r="W968" i="46"/>
  <c r="AD974" i="46"/>
  <c r="X992" i="46"/>
  <c r="W1020" i="46"/>
  <c r="X1045" i="46"/>
  <c r="X1044" i="46" s="1"/>
  <c r="O1052" i="46"/>
  <c r="I1053" i="46"/>
  <c r="AJ1057" i="46"/>
  <c r="L1063" i="46"/>
  <c r="AD1069" i="46"/>
  <c r="O1089" i="46"/>
  <c r="X1124" i="46"/>
  <c r="I898" i="46"/>
  <c r="AC933" i="46"/>
  <c r="AD938" i="46"/>
  <c r="AD954" i="46"/>
  <c r="X978" i="46"/>
  <c r="AJ982" i="46"/>
  <c r="AJ988" i="46"/>
  <c r="O991" i="46"/>
  <c r="X996" i="46"/>
  <c r="AD998" i="46"/>
  <c r="AJ1000" i="46"/>
  <c r="AJ1009" i="46"/>
  <c r="O1030" i="46"/>
  <c r="AD1036" i="46"/>
  <c r="F1039" i="46"/>
  <c r="AD1040" i="46"/>
  <c r="AD1039" i="46" s="1"/>
  <c r="AC1039" i="46"/>
  <c r="W1077" i="46"/>
  <c r="AJ1123" i="46"/>
  <c r="AG877" i="46"/>
  <c r="AJ877" i="46" s="1"/>
  <c r="AG912" i="46"/>
  <c r="AJ912" i="46" s="1"/>
  <c r="AD919" i="46"/>
  <c r="X947" i="46"/>
  <c r="AG951" i="46"/>
  <c r="AI951" i="46"/>
  <c r="AJ951" i="46" s="1"/>
  <c r="I954" i="46"/>
  <c r="AG958" i="46"/>
  <c r="AJ958" i="46" s="1"/>
  <c r="I969" i="46"/>
  <c r="AI969" i="46"/>
  <c r="N981" i="46"/>
  <c r="O985" i="46"/>
  <c r="AD1005" i="46"/>
  <c r="I1021" i="46"/>
  <c r="X1022" i="46"/>
  <c r="I1045" i="46"/>
  <c r="H1044" i="46"/>
  <c r="H1049" i="46"/>
  <c r="X1052" i="46"/>
  <c r="O1058" i="46"/>
  <c r="X1083" i="46"/>
  <c r="X1089" i="46"/>
  <c r="AJ1093" i="46"/>
  <c r="O1112" i="46"/>
  <c r="O1118" i="46"/>
  <c r="AG1118" i="46"/>
  <c r="AJ1118" i="46" s="1"/>
  <c r="X950" i="46"/>
  <c r="O990" i="46"/>
  <c r="F1044" i="46"/>
  <c r="I1065" i="46"/>
  <c r="F1063" i="46"/>
  <c r="W1063" i="46"/>
  <c r="N1077" i="46"/>
  <c r="I1097" i="46"/>
  <c r="O1104" i="46"/>
  <c r="I1129" i="46"/>
  <c r="AD982" i="46"/>
  <c r="X999" i="46"/>
  <c r="I1003" i="46"/>
  <c r="X1004" i="46"/>
  <c r="O1015" i="46"/>
  <c r="X1027" i="46"/>
  <c r="O1028" i="46"/>
  <c r="X1030" i="46"/>
  <c r="AI1036" i="46"/>
  <c r="AG1036" i="46"/>
  <c r="AI1050" i="46"/>
  <c r="AG1050" i="46"/>
  <c r="AD1107" i="46"/>
  <c r="AA1105" i="46"/>
  <c r="I1122" i="46"/>
  <c r="H981" i="46"/>
  <c r="I982" i="46"/>
  <c r="AJ998" i="46"/>
  <c r="AD1010" i="46"/>
  <c r="AD1021" i="46"/>
  <c r="O1023" i="46"/>
  <c r="AJ1026" i="46"/>
  <c r="F1081" i="46"/>
  <c r="I1081" i="46" s="1"/>
  <c r="R1081" i="46"/>
  <c r="AD1087" i="46"/>
  <c r="AG1112" i="46"/>
  <c r="AJ1112" i="46" s="1"/>
  <c r="AI1115" i="46"/>
  <c r="AJ1115" i="46" s="1"/>
  <c r="N1120" i="46"/>
  <c r="O1121" i="46"/>
  <c r="O1021" i="46"/>
  <c r="I1050" i="46"/>
  <c r="X1051" i="46"/>
  <c r="H1063" i="46"/>
  <c r="O1126" i="46"/>
  <c r="AD995" i="46"/>
  <c r="I999" i="46"/>
  <c r="O1024" i="46"/>
  <c r="AA1044" i="46"/>
  <c r="AI1053" i="46"/>
  <c r="AG1053" i="46"/>
  <c r="AG1097" i="46"/>
  <c r="AJ1097" i="46" s="1"/>
  <c r="X1115" i="46"/>
  <c r="X1125" i="46"/>
  <c r="AJ1129" i="46"/>
  <c r="O986" i="46"/>
  <c r="I995" i="46"/>
  <c r="AI1005" i="46"/>
  <c r="AG1005" i="46"/>
  <c r="AD1026" i="46"/>
  <c r="AI1045" i="46"/>
  <c r="AG1045" i="46"/>
  <c r="AG1044" i="46" s="1"/>
  <c r="AD1055" i="46"/>
  <c r="N1091" i="46"/>
  <c r="H44" i="47" l="1"/>
  <c r="I1063" i="46"/>
  <c r="I916" i="46"/>
  <c r="O647" i="46"/>
  <c r="AG916" i="46"/>
  <c r="AD896" i="46"/>
  <c r="AJ984" i="46"/>
  <c r="AJ1040" i="46"/>
  <c r="AJ1039" i="46" s="1"/>
  <c r="AJ803" i="46"/>
  <c r="AJ1052" i="46"/>
  <c r="AI1138" i="46"/>
  <c r="AI1139" i="46" s="1"/>
  <c r="AI896" i="46"/>
  <c r="I896" i="46"/>
  <c r="I1120" i="46"/>
  <c r="O827" i="46"/>
  <c r="AG857" i="46"/>
  <c r="AG704" i="46"/>
  <c r="X627" i="46"/>
  <c r="X851" i="46"/>
  <c r="AJ1029" i="46"/>
  <c r="X1039" i="46"/>
  <c r="X896" i="46"/>
  <c r="O1105" i="46"/>
  <c r="AJ970" i="46"/>
  <c r="I880" i="46"/>
  <c r="X866" i="46"/>
  <c r="AJ870" i="46"/>
  <c r="AJ902" i="46"/>
  <c r="AJ896" i="46" s="1"/>
  <c r="AD1077" i="46"/>
  <c r="AI857" i="46"/>
  <c r="I885" i="46"/>
  <c r="AG866" i="46"/>
  <c r="AI1020" i="46"/>
  <c r="O903" i="46"/>
  <c r="X586" i="46"/>
  <c r="O586" i="46"/>
  <c r="X633" i="46"/>
  <c r="AJ934" i="46"/>
  <c r="AJ836" i="46"/>
  <c r="X1077" i="46"/>
  <c r="AI1091" i="46"/>
  <c r="X1063" i="46"/>
  <c r="I907" i="46"/>
  <c r="AJ626" i="46"/>
  <c r="X910" i="46"/>
  <c r="X720" i="46"/>
  <c r="O720" i="46"/>
  <c r="AJ887" i="46"/>
  <c r="W1062" i="46"/>
  <c r="O857" i="46"/>
  <c r="X742" i="46"/>
  <c r="AJ811" i="46"/>
  <c r="AJ739" i="46"/>
  <c r="AD851" i="46"/>
  <c r="AJ660" i="46"/>
  <c r="X1138" i="46"/>
  <c r="X1139" i="46" s="1"/>
  <c r="AJ898" i="46"/>
  <c r="X933" i="46"/>
  <c r="O848" i="46"/>
  <c r="AI981" i="46"/>
  <c r="AJ1036" i="46"/>
  <c r="O981" i="46"/>
  <c r="AD742" i="46"/>
  <c r="AG827" i="46"/>
  <c r="I742" i="46"/>
  <c r="AI720" i="46"/>
  <c r="O704" i="46"/>
  <c r="AJ807" i="46"/>
  <c r="AJ972" i="46"/>
  <c r="AJ791" i="46"/>
  <c r="I1049" i="46"/>
  <c r="AD1020" i="46"/>
  <c r="O1049" i="46"/>
  <c r="AJ832" i="46"/>
  <c r="X704" i="46"/>
  <c r="U627" i="46"/>
  <c r="AJ944" i="46"/>
  <c r="O1020" i="46"/>
  <c r="AJ1120" i="46"/>
  <c r="AJ1003" i="46"/>
  <c r="AG801" i="46"/>
  <c r="U1062" i="46"/>
  <c r="X848" i="46"/>
  <c r="AJ712" i="46"/>
  <c r="AG652" i="46"/>
  <c r="O916" i="46"/>
  <c r="O885" i="46"/>
  <c r="AJ718" i="46"/>
  <c r="N1062" i="46"/>
  <c r="O1120" i="46"/>
  <c r="AD885" i="46"/>
  <c r="I866" i="46"/>
  <c r="L847" i="46"/>
  <c r="AD873" i="46"/>
  <c r="I652" i="46"/>
  <c r="AG873" i="46"/>
  <c r="X1049" i="46"/>
  <c r="X819" i="46"/>
  <c r="AG910" i="46"/>
  <c r="X816" i="46"/>
  <c r="I933" i="46"/>
  <c r="H586" i="46"/>
  <c r="AJ924" i="46"/>
  <c r="AJ606" i="46"/>
  <c r="F847" i="46"/>
  <c r="H847" i="46"/>
  <c r="I816" i="46"/>
  <c r="AG933" i="46"/>
  <c r="AI801" i="46"/>
  <c r="AI652" i="46"/>
  <c r="X981" i="46"/>
  <c r="AJ706" i="46"/>
  <c r="AI1077" i="46"/>
  <c r="I834" i="46"/>
  <c r="AJ861" i="46"/>
  <c r="F1091" i="46"/>
  <c r="AG896" i="46"/>
  <c r="AA1062" i="46"/>
  <c r="O801" i="46"/>
  <c r="I720" i="46"/>
  <c r="AD907" i="46"/>
  <c r="X873" i="46"/>
  <c r="I1039" i="46"/>
  <c r="AJ1083" i="46"/>
  <c r="AI916" i="46"/>
  <c r="X834" i="46"/>
  <c r="AG981" i="46"/>
  <c r="N627" i="46"/>
  <c r="N1135" i="46" s="1"/>
  <c r="N1136" i="46" s="1"/>
  <c r="AJ824" i="46"/>
  <c r="AJ1055" i="46"/>
  <c r="AJ1085" i="46"/>
  <c r="I910" i="46"/>
  <c r="AG819" i="46"/>
  <c r="AG1138" i="46" s="1"/>
  <c r="AG1139" i="46" s="1"/>
  <c r="AD633" i="46"/>
  <c r="AD627" i="46" s="1"/>
  <c r="I704" i="46"/>
  <c r="I857" i="46"/>
  <c r="AI819" i="46"/>
  <c r="AJ1070" i="46"/>
  <c r="AJ817" i="46"/>
  <c r="AJ816" i="46" s="1"/>
  <c r="AJ646" i="46"/>
  <c r="AI643" i="46"/>
  <c r="AJ854" i="46"/>
  <c r="AD1105" i="46"/>
  <c r="AD1120" i="46"/>
  <c r="AA847" i="46"/>
  <c r="AG968" i="46"/>
  <c r="AD857" i="46"/>
  <c r="I903" i="46"/>
  <c r="I827" i="46"/>
  <c r="AI633" i="46"/>
  <c r="AJ647" i="46"/>
  <c r="I1020" i="46"/>
  <c r="AG834" i="46"/>
  <c r="O866" i="46"/>
  <c r="O742" i="46"/>
  <c r="I801" i="46"/>
  <c r="X1091" i="46"/>
  <c r="AG880" i="46"/>
  <c r="O968" i="46"/>
  <c r="O933" i="46"/>
  <c r="I603" i="46"/>
  <c r="I586" i="46" s="1"/>
  <c r="O819" i="46"/>
  <c r="O1138" i="46" s="1"/>
  <c r="O1139" i="46" s="1"/>
  <c r="O910" i="46"/>
  <c r="AI647" i="46"/>
  <c r="AD1044" i="46"/>
  <c r="AJ776" i="46"/>
  <c r="AD880" i="46"/>
  <c r="AD801" i="46"/>
  <c r="AJ950" i="46"/>
  <c r="O1091" i="46"/>
  <c r="X1120" i="46"/>
  <c r="O896" i="46"/>
  <c r="AJ765" i="46"/>
  <c r="AJ730" i="46"/>
  <c r="AJ612" i="46"/>
  <c r="AJ784" i="46"/>
  <c r="AJ796" i="46"/>
  <c r="AD704" i="46"/>
  <c r="AJ734" i="46"/>
  <c r="AJ713" i="46"/>
  <c r="F627" i="46"/>
  <c r="AJ1099" i="46"/>
  <c r="AJ707" i="46"/>
  <c r="AI603" i="46"/>
  <c r="AG603" i="46"/>
  <c r="AJ603" i="46" s="1"/>
  <c r="AJ880" i="46"/>
  <c r="AJ855" i="46"/>
  <c r="AI704" i="46"/>
  <c r="O1077" i="46"/>
  <c r="F586" i="46"/>
  <c r="AJ993" i="46"/>
  <c r="AD933" i="46"/>
  <c r="O1044" i="46"/>
  <c r="AG885" i="46"/>
  <c r="AJ859" i="46"/>
  <c r="AJ857" i="46" s="1"/>
  <c r="AJ894" i="46"/>
  <c r="I981" i="46"/>
  <c r="AJ969" i="46"/>
  <c r="AI968" i="46"/>
  <c r="L1062" i="46"/>
  <c r="AD916" i="46"/>
  <c r="I819" i="46"/>
  <c r="I1138" i="46" s="1"/>
  <c r="I1139" i="46" s="1"/>
  <c r="AJ1053" i="46"/>
  <c r="I968" i="46"/>
  <c r="AJ1028" i="46"/>
  <c r="AJ701" i="46"/>
  <c r="AJ978" i="46"/>
  <c r="X885" i="46"/>
  <c r="AD652" i="46"/>
  <c r="AI851" i="46"/>
  <c r="I873" i="46"/>
  <c r="I633" i="46"/>
  <c r="AI1105" i="46"/>
  <c r="AJ909" i="46"/>
  <c r="O834" i="46"/>
  <c r="AG628" i="46"/>
  <c r="AJ629" i="46"/>
  <c r="AJ628" i="46" s="1"/>
  <c r="AJ869" i="46"/>
  <c r="X916" i="46"/>
  <c r="AJ904" i="46"/>
  <c r="AJ903" i="46" s="1"/>
  <c r="AI903" i="46"/>
  <c r="AI866" i="46"/>
  <c r="X652" i="46"/>
  <c r="AG1105" i="46"/>
  <c r="AJ804" i="46"/>
  <c r="X968" i="46"/>
  <c r="AD866" i="46"/>
  <c r="U847" i="46"/>
  <c r="AJ1105" i="46"/>
  <c r="AJ856" i="46"/>
  <c r="AD586" i="46"/>
  <c r="I851" i="46"/>
  <c r="F1105" i="46"/>
  <c r="I1109" i="46"/>
  <c r="I1105" i="46" s="1"/>
  <c r="AI742" i="46"/>
  <c r="AJ644" i="46"/>
  <c r="AG643" i="46"/>
  <c r="AI880" i="46"/>
  <c r="AJ1005" i="46"/>
  <c r="AG1049" i="46"/>
  <c r="I1044" i="46"/>
  <c r="I1079" i="46"/>
  <c r="I1077" i="46" s="1"/>
  <c r="F1077" i="46"/>
  <c r="O873" i="46"/>
  <c r="AJ986" i="46"/>
  <c r="AD1063" i="46"/>
  <c r="AI933" i="46"/>
  <c r="AJ939" i="46"/>
  <c r="W847" i="46"/>
  <c r="I627" i="46"/>
  <c r="O652" i="46"/>
  <c r="AJ813" i="46"/>
  <c r="O1039" i="46"/>
  <c r="AJ1050" i="46"/>
  <c r="AI1049" i="46"/>
  <c r="AJ1024" i="46"/>
  <c r="AJ1023" i="46"/>
  <c r="AD827" i="46"/>
  <c r="AD1049" i="46"/>
  <c r="AJ875" i="46"/>
  <c r="AJ873" i="46" s="1"/>
  <c r="AC1062" i="46"/>
  <c r="X857" i="46"/>
  <c r="AD968" i="46"/>
  <c r="AD834" i="46"/>
  <c r="AG640" i="46"/>
  <c r="AJ641" i="46"/>
  <c r="AJ640" i="46" s="1"/>
  <c r="AJ636" i="46"/>
  <c r="H1062" i="46"/>
  <c r="H1135" i="46" s="1"/>
  <c r="H1136" i="46" s="1"/>
  <c r="X1105" i="46"/>
  <c r="X1062" i="46" s="1"/>
  <c r="AJ976" i="46"/>
  <c r="AJ681" i="46"/>
  <c r="AJ1101" i="46"/>
  <c r="AG1039" i="46"/>
  <c r="AJ1025" i="46"/>
  <c r="AC847" i="46"/>
  <c r="AJ987" i="46"/>
  <c r="X827" i="46"/>
  <c r="AD819" i="46"/>
  <c r="AJ991" i="46"/>
  <c r="AI907" i="46"/>
  <c r="AJ908" i="46"/>
  <c r="AJ907" i="46" s="1"/>
  <c r="AJ669" i="46"/>
  <c r="AI834" i="46"/>
  <c r="AJ835" i="46"/>
  <c r="AJ977" i="46"/>
  <c r="AI827" i="46"/>
  <c r="AJ992" i="46"/>
  <c r="N847" i="46"/>
  <c r="AG1020" i="46"/>
  <c r="AJ828" i="46"/>
  <c r="AJ827" i="46" s="1"/>
  <c r="AJ839" i="46"/>
  <c r="AJ632" i="46"/>
  <c r="AJ631" i="46" s="1"/>
  <c r="AG631" i="46"/>
  <c r="AG720" i="46"/>
  <c r="AG633" i="46"/>
  <c r="AJ634" i="46"/>
  <c r="AG647" i="46"/>
  <c r="AJ1022" i="46"/>
  <c r="X801" i="46"/>
  <c r="AJ805" i="46"/>
  <c r="O627" i="46"/>
  <c r="AI1044" i="46"/>
  <c r="AJ1045" i="46"/>
  <c r="AJ1044" i="46" s="1"/>
  <c r="AJ871" i="46"/>
  <c r="AA627" i="46"/>
  <c r="AJ825" i="46"/>
  <c r="AG851" i="46"/>
  <c r="AJ743" i="46"/>
  <c r="AG742" i="46"/>
  <c r="AJ711" i="46"/>
  <c r="AD720" i="46"/>
  <c r="AC627" i="46"/>
  <c r="AD981" i="46"/>
  <c r="AJ1090" i="46"/>
  <c r="AJ889" i="46"/>
  <c r="AG1091" i="46"/>
  <c r="X1020" i="46"/>
  <c r="AJ914" i="46"/>
  <c r="AJ910" i="46" s="1"/>
  <c r="AI910" i="46"/>
  <c r="AJ1067" i="46"/>
  <c r="AG1063" i="46"/>
  <c r="AJ920" i="46"/>
  <c r="AI885" i="46"/>
  <c r="AJ748" i="46"/>
  <c r="AJ725" i="46"/>
  <c r="AJ655" i="46"/>
  <c r="AI602" i="46"/>
  <c r="AG602" i="46"/>
  <c r="O34" i="47" l="1"/>
  <c r="H81" i="47"/>
  <c r="H82" i="47" s="1"/>
  <c r="H83" i="47" s="1"/>
  <c r="AD1062" i="46"/>
  <c r="AD1139" i="46"/>
  <c r="AJ981" i="46"/>
  <c r="I847" i="46"/>
  <c r="F1062" i="46"/>
  <c r="F1135" i="46" s="1"/>
  <c r="F1136" i="46" s="1"/>
  <c r="I1062" i="46"/>
  <c r="I1135" i="46" s="1"/>
  <c r="I1136" i="46" s="1"/>
  <c r="AJ866" i="46"/>
  <c r="AD847" i="46"/>
  <c r="AJ916" i="46"/>
  <c r="AJ704" i="46"/>
  <c r="AJ1020" i="46"/>
  <c r="X847" i="46"/>
  <c r="AG1062" i="46"/>
  <c r="AJ1063" i="46"/>
  <c r="AJ1091" i="46"/>
  <c r="W1135" i="46"/>
  <c r="W1136" i="46" s="1"/>
  <c r="O1062" i="46"/>
  <c r="AJ819" i="46"/>
  <c r="AJ1138" i="46" s="1"/>
  <c r="AJ1139" i="46" s="1"/>
  <c r="L1135" i="46"/>
  <c r="L1136" i="46" s="1"/>
  <c r="X1135" i="46"/>
  <c r="X1136" i="46" s="1"/>
  <c r="AI847" i="46"/>
  <c r="O847" i="46"/>
  <c r="O1135" i="46" s="1"/>
  <c r="O1136" i="46" s="1"/>
  <c r="AJ851" i="46"/>
  <c r="AI627" i="46"/>
  <c r="AG847" i="46"/>
  <c r="U1135" i="46"/>
  <c r="U1136" i="46" s="1"/>
  <c r="AA1135" i="46"/>
  <c r="AA1136" i="46" s="1"/>
  <c r="AJ885" i="46"/>
  <c r="AJ834" i="46"/>
  <c r="AJ801" i="46"/>
  <c r="AI1062" i="46"/>
  <c r="AJ720" i="46"/>
  <c r="AJ933" i="46"/>
  <c r="AJ643" i="46"/>
  <c r="AJ627" i="46" s="1"/>
  <c r="AJ1077" i="46"/>
  <c r="AJ1062" i="46" s="1"/>
  <c r="AJ652" i="46"/>
  <c r="AJ742" i="46"/>
  <c r="AI586" i="46"/>
  <c r="AG627" i="46"/>
  <c r="AJ968" i="46"/>
  <c r="AC1135" i="46"/>
  <c r="AC1136" i="46" s="1"/>
  <c r="AJ602" i="46"/>
  <c r="AJ586" i="46" s="1"/>
  <c r="AG586" i="46"/>
  <c r="AJ633" i="46"/>
  <c r="AJ1049" i="46"/>
  <c r="AD1135" i="46" l="1"/>
  <c r="AI1135" i="46"/>
  <c r="AI1136" i="46" s="1"/>
  <c r="AJ847" i="46"/>
  <c r="AG1135" i="46"/>
  <c r="AG1136" i="46" s="1"/>
  <c r="AD1136" i="46"/>
  <c r="AJ1135" i="46"/>
  <c r="AJ1136" i="46" s="1"/>
  <c r="AM582" i="46" l="1"/>
  <c r="AB582" i="46"/>
  <c r="AB583" i="46" s="1"/>
  <c r="Z582" i="46"/>
  <c r="Z583" i="46" s="1"/>
  <c r="AG581" i="46"/>
  <c r="AJ581" i="46" s="1"/>
  <c r="AA581" i="46"/>
  <c r="AD581" i="46" s="1"/>
  <c r="U581" i="46"/>
  <c r="X581" i="46" s="1"/>
  <c r="R581" i="46"/>
  <c r="L581" i="46"/>
  <c r="O581" i="46" s="1"/>
  <c r="F581" i="46"/>
  <c r="I581" i="46" s="1"/>
  <c r="AG580" i="46"/>
  <c r="AJ580" i="46" s="1"/>
  <c r="AA580" i="46"/>
  <c r="AD580" i="46" s="1"/>
  <c r="U580" i="46"/>
  <c r="X580" i="46" s="1"/>
  <c r="R580" i="46"/>
  <c r="L580" i="46"/>
  <c r="O580" i="46" s="1"/>
  <c r="F580" i="46"/>
  <c r="I580" i="46" s="1"/>
  <c r="AG579" i="46"/>
  <c r="AJ579" i="46" s="1"/>
  <c r="AA579" i="46"/>
  <c r="AD579" i="46" s="1"/>
  <c r="U579" i="46"/>
  <c r="X579" i="46" s="1"/>
  <c r="R579" i="46"/>
  <c r="L579" i="46"/>
  <c r="O579" i="46" s="1"/>
  <c r="F579" i="46"/>
  <c r="I579" i="46" s="1"/>
  <c r="AG578" i="46"/>
  <c r="AJ578" i="46" s="1"/>
  <c r="AA578" i="46"/>
  <c r="AD578" i="46" s="1"/>
  <c r="U578" i="46"/>
  <c r="X578" i="46" s="1"/>
  <c r="R578" i="46"/>
  <c r="L578" i="46"/>
  <c r="O578" i="46" s="1"/>
  <c r="F578" i="46"/>
  <c r="I578" i="46" s="1"/>
  <c r="AI577" i="46"/>
  <c r="AG577" i="46"/>
  <c r="AC577" i="46"/>
  <c r="AA577" i="46"/>
  <c r="AD577" i="46" s="1"/>
  <c r="W577" i="46"/>
  <c r="U577" i="46"/>
  <c r="R577" i="46"/>
  <c r="N577" i="46"/>
  <c r="L577" i="46"/>
  <c r="H577" i="46"/>
  <c r="F577" i="46"/>
  <c r="AI576" i="46"/>
  <c r="AG576" i="46"/>
  <c r="AC576" i="46"/>
  <c r="AA576" i="46"/>
  <c r="W576" i="46"/>
  <c r="U576" i="46"/>
  <c r="R576" i="46"/>
  <c r="N576" i="46"/>
  <c r="L576" i="46"/>
  <c r="H576" i="46"/>
  <c r="F576" i="46"/>
  <c r="AI575" i="46"/>
  <c r="AG575" i="46"/>
  <c r="AC575" i="46"/>
  <c r="AA575" i="46"/>
  <c r="W575" i="46"/>
  <c r="U575" i="46"/>
  <c r="R575" i="46"/>
  <c r="N575" i="46"/>
  <c r="L575" i="46"/>
  <c r="H575" i="46"/>
  <c r="F575" i="46"/>
  <c r="AG574" i="46"/>
  <c r="AJ574" i="46" s="1"/>
  <c r="AA574" i="46"/>
  <c r="AD574" i="46" s="1"/>
  <c r="U574" i="46"/>
  <c r="X574" i="46" s="1"/>
  <c r="R574" i="46"/>
  <c r="L574" i="46"/>
  <c r="O574" i="46" s="1"/>
  <c r="F574" i="46"/>
  <c r="I574" i="46" s="1"/>
  <c r="AI573" i="46"/>
  <c r="AG573" i="46"/>
  <c r="AC573" i="46"/>
  <c r="AA573" i="46"/>
  <c r="W573" i="46"/>
  <c r="U573" i="46"/>
  <c r="R573" i="46"/>
  <c r="N573" i="46"/>
  <c r="L573" i="46"/>
  <c r="H573" i="46"/>
  <c r="F573" i="46"/>
  <c r="AI572" i="46"/>
  <c r="AG572" i="46"/>
  <c r="AJ572" i="46" s="1"/>
  <c r="AC572" i="46"/>
  <c r="AA572" i="46"/>
  <c r="W572" i="46"/>
  <c r="U572" i="46"/>
  <c r="R572" i="46"/>
  <c r="N572" i="46"/>
  <c r="L572" i="46"/>
  <c r="H572" i="46"/>
  <c r="F572" i="46"/>
  <c r="AI571" i="46"/>
  <c r="AG571" i="46"/>
  <c r="AJ571" i="46" s="1"/>
  <c r="AC571" i="46"/>
  <c r="AA571" i="46"/>
  <c r="W571" i="46"/>
  <c r="U571" i="46"/>
  <c r="R571" i="46"/>
  <c r="N571" i="46"/>
  <c r="L571" i="46"/>
  <c r="H571" i="46"/>
  <c r="F571" i="46"/>
  <c r="AI570" i="46"/>
  <c r="AG570" i="46"/>
  <c r="AC570" i="46"/>
  <c r="AA570" i="46"/>
  <c r="W570" i="46"/>
  <c r="U570" i="46"/>
  <c r="R570" i="46"/>
  <c r="N570" i="46"/>
  <c r="L570" i="46"/>
  <c r="F570" i="46"/>
  <c r="AI569" i="46"/>
  <c r="AG569" i="46"/>
  <c r="AC569" i="46"/>
  <c r="AA569" i="46"/>
  <c r="W569" i="46"/>
  <c r="U569" i="46"/>
  <c r="R569" i="46"/>
  <c r="N569" i="46"/>
  <c r="L569" i="46"/>
  <c r="H569" i="46"/>
  <c r="F569" i="46"/>
  <c r="AI568" i="46"/>
  <c r="AG568" i="46"/>
  <c r="AC568" i="46"/>
  <c r="AA568" i="46"/>
  <c r="W568" i="46"/>
  <c r="U568" i="46"/>
  <c r="R568" i="46"/>
  <c r="N568" i="46"/>
  <c r="L568" i="46"/>
  <c r="H568" i="46"/>
  <c r="F568" i="46"/>
  <c r="R567" i="46"/>
  <c r="R566" i="46"/>
  <c r="AE565" i="46"/>
  <c r="AC565" i="46"/>
  <c r="AA565" i="46"/>
  <c r="W565" i="46"/>
  <c r="U565" i="46"/>
  <c r="X565" i="46" s="1"/>
  <c r="R565" i="46"/>
  <c r="Q565" i="46"/>
  <c r="P565" i="46"/>
  <c r="N565" i="46"/>
  <c r="L565" i="46"/>
  <c r="H565" i="46"/>
  <c r="F565" i="46"/>
  <c r="I565" i="46" s="1"/>
  <c r="AE564" i="46"/>
  <c r="AG564" i="46" s="1"/>
  <c r="AJ564" i="46" s="1"/>
  <c r="AA564" i="46"/>
  <c r="AD564" i="46" s="1"/>
  <c r="U564" i="46"/>
  <c r="X564" i="46" s="1"/>
  <c r="R564" i="46"/>
  <c r="Q564" i="46"/>
  <c r="P564" i="46"/>
  <c r="L564" i="46"/>
  <c r="O564" i="46" s="1"/>
  <c r="F564" i="46"/>
  <c r="I564" i="46" s="1"/>
  <c r="AE563" i="46"/>
  <c r="AG563" i="46" s="1"/>
  <c r="AJ563" i="46" s="1"/>
  <c r="AA563" i="46"/>
  <c r="AD563" i="46" s="1"/>
  <c r="U563" i="46"/>
  <c r="X563" i="46" s="1"/>
  <c r="R563" i="46"/>
  <c r="Q563" i="46"/>
  <c r="P563" i="46"/>
  <c r="L563" i="46"/>
  <c r="O563" i="46" s="1"/>
  <c r="F563" i="46"/>
  <c r="I563" i="46" s="1"/>
  <c r="AE562" i="46"/>
  <c r="AC562" i="46"/>
  <c r="AA562" i="46"/>
  <c r="W562" i="46"/>
  <c r="U562" i="46"/>
  <c r="R562" i="46"/>
  <c r="Q562" i="46"/>
  <c r="P562" i="46"/>
  <c r="N562" i="46"/>
  <c r="L562" i="46"/>
  <c r="H562" i="46"/>
  <c r="F562" i="46"/>
  <c r="AE561" i="46"/>
  <c r="R561" i="46"/>
  <c r="Q561" i="46"/>
  <c r="P561" i="46"/>
  <c r="AE560" i="46"/>
  <c r="AG560" i="46" s="1"/>
  <c r="AC560" i="46"/>
  <c r="AA560" i="46"/>
  <c r="AD560" i="46" s="1"/>
  <c r="W560" i="46"/>
  <c r="U560" i="46"/>
  <c r="R560" i="46"/>
  <c r="Q560" i="46"/>
  <c r="P560" i="46"/>
  <c r="N560" i="46"/>
  <c r="L560" i="46"/>
  <c r="H560" i="46"/>
  <c r="F560" i="46"/>
  <c r="AE559" i="46"/>
  <c r="AI559" i="46" s="1"/>
  <c r="AC559" i="46"/>
  <c r="AA559" i="46"/>
  <c r="W559" i="46"/>
  <c r="U559" i="46"/>
  <c r="X559" i="46" s="1"/>
  <c r="R559" i="46"/>
  <c r="Q559" i="46"/>
  <c r="P559" i="46"/>
  <c r="N559" i="46"/>
  <c r="L559" i="46"/>
  <c r="O559" i="46" s="1"/>
  <c r="H559" i="46"/>
  <c r="F559" i="46"/>
  <c r="I559" i="46" s="1"/>
  <c r="AE558" i="46"/>
  <c r="AC558" i="46"/>
  <c r="AA558" i="46"/>
  <c r="W558" i="46"/>
  <c r="U558" i="46"/>
  <c r="X558" i="46" s="1"/>
  <c r="R558" i="46"/>
  <c r="Q558" i="46"/>
  <c r="P558" i="46"/>
  <c r="N558" i="46"/>
  <c r="L558" i="46"/>
  <c r="H558" i="46"/>
  <c r="F558" i="46"/>
  <c r="I558" i="46" s="1"/>
  <c r="AE557" i="46"/>
  <c r="R557" i="46"/>
  <c r="Q557" i="46"/>
  <c r="P557" i="46"/>
  <c r="AA556" i="46"/>
  <c r="AD556" i="46" s="1"/>
  <c r="U556" i="46"/>
  <c r="X556" i="46" s="1"/>
  <c r="Q556" i="46"/>
  <c r="P556" i="46"/>
  <c r="L556" i="46"/>
  <c r="O556" i="46" s="1"/>
  <c r="D556" i="46"/>
  <c r="AE555" i="46"/>
  <c r="AG555" i="46" s="1"/>
  <c r="AJ555" i="46" s="1"/>
  <c r="AA555" i="46"/>
  <c r="AD555" i="46" s="1"/>
  <c r="U555" i="46"/>
  <c r="X555" i="46" s="1"/>
  <c r="R555" i="46"/>
  <c r="Q555" i="46"/>
  <c r="P555" i="46"/>
  <c r="L555" i="46"/>
  <c r="O555" i="46" s="1"/>
  <c r="F555" i="46"/>
  <c r="I555" i="46" s="1"/>
  <c r="AE554" i="46"/>
  <c r="AG554" i="46" s="1"/>
  <c r="AJ554" i="46" s="1"/>
  <c r="AA554" i="46"/>
  <c r="U554" i="46"/>
  <c r="R554" i="46"/>
  <c r="Q554" i="46"/>
  <c r="P554" i="46"/>
  <c r="L554" i="46"/>
  <c r="O554" i="46" s="1"/>
  <c r="F554" i="46"/>
  <c r="AE553" i="46"/>
  <c r="R553" i="46"/>
  <c r="Q553" i="46"/>
  <c r="P553" i="46"/>
  <c r="AE552" i="46"/>
  <c r="R552" i="46"/>
  <c r="Q552" i="46"/>
  <c r="P552" i="46"/>
  <c r="AE551" i="46"/>
  <c r="AG551" i="46" s="1"/>
  <c r="AC551" i="46"/>
  <c r="AA551" i="46"/>
  <c r="W551" i="46"/>
  <c r="U551" i="46"/>
  <c r="X551" i="46" s="1"/>
  <c r="R551" i="46"/>
  <c r="Q551" i="46"/>
  <c r="P551" i="46"/>
  <c r="N551" i="46"/>
  <c r="L551" i="46"/>
  <c r="H551" i="46"/>
  <c r="F551" i="46"/>
  <c r="AE550" i="46"/>
  <c r="AG550" i="46" s="1"/>
  <c r="AJ550" i="46" s="1"/>
  <c r="AA550" i="46"/>
  <c r="AD550" i="46" s="1"/>
  <c r="U550" i="46"/>
  <c r="X550" i="46" s="1"/>
  <c r="R550" i="46"/>
  <c r="Q550" i="46"/>
  <c r="P550" i="46"/>
  <c r="L550" i="46"/>
  <c r="O550" i="46" s="1"/>
  <c r="F550" i="46"/>
  <c r="I550" i="46" s="1"/>
  <c r="AE549" i="46"/>
  <c r="AG549" i="46" s="1"/>
  <c r="AJ549" i="46" s="1"/>
  <c r="AA549" i="46"/>
  <c r="AD549" i="46" s="1"/>
  <c r="U549" i="46"/>
  <c r="X549" i="46" s="1"/>
  <c r="R549" i="46"/>
  <c r="Q549" i="46"/>
  <c r="P549" i="46"/>
  <c r="L549" i="46"/>
  <c r="O549" i="46" s="1"/>
  <c r="F549" i="46"/>
  <c r="I549" i="46" s="1"/>
  <c r="AE548" i="46"/>
  <c r="AG548" i="46" s="1"/>
  <c r="AC548" i="46"/>
  <c r="AA548" i="46"/>
  <c r="W548" i="46"/>
  <c r="U548" i="46"/>
  <c r="R548" i="46"/>
  <c r="Q548" i="46"/>
  <c r="P548" i="46"/>
  <c r="N548" i="46"/>
  <c r="L548" i="46"/>
  <c r="O548" i="46" s="1"/>
  <c r="H548" i="46"/>
  <c r="F548" i="46"/>
  <c r="AE547" i="46"/>
  <c r="R547" i="46"/>
  <c r="Q547" i="46"/>
  <c r="P547" i="46"/>
  <c r="AE546" i="46"/>
  <c r="AG546" i="46" s="1"/>
  <c r="AC546" i="46"/>
  <c r="AA546" i="46"/>
  <c r="AD546" i="46" s="1"/>
  <c r="W546" i="46"/>
  <c r="U546" i="46"/>
  <c r="R546" i="46"/>
  <c r="Q546" i="46"/>
  <c r="P546" i="46"/>
  <c r="N546" i="46"/>
  <c r="L546" i="46"/>
  <c r="H546" i="46"/>
  <c r="F546" i="46"/>
  <c r="I546" i="46" s="1"/>
  <c r="AE545" i="46"/>
  <c r="AC545" i="46"/>
  <c r="AA545" i="46"/>
  <c r="AD545" i="46" s="1"/>
  <c r="W545" i="46"/>
  <c r="U545" i="46"/>
  <c r="R545" i="46"/>
  <c r="Q545" i="46"/>
  <c r="P545" i="46"/>
  <c r="N545" i="46"/>
  <c r="L545" i="46"/>
  <c r="H545" i="46"/>
  <c r="F545" i="46"/>
  <c r="AE544" i="46"/>
  <c r="AG544" i="46" s="1"/>
  <c r="AC544" i="46"/>
  <c r="AA544" i="46"/>
  <c r="W544" i="46"/>
  <c r="U544" i="46"/>
  <c r="R544" i="46"/>
  <c r="Q544" i="46"/>
  <c r="P544" i="46"/>
  <c r="N544" i="46"/>
  <c r="L544" i="46"/>
  <c r="H544" i="46"/>
  <c r="F544" i="46"/>
  <c r="I544" i="46" s="1"/>
  <c r="AE543" i="46"/>
  <c r="R543" i="46"/>
  <c r="Q543" i="46"/>
  <c r="P543" i="46"/>
  <c r="AA542" i="46"/>
  <c r="AD542" i="46" s="1"/>
  <c r="U542" i="46"/>
  <c r="X542" i="46" s="1"/>
  <c r="Q542" i="46"/>
  <c r="P542" i="46"/>
  <c r="L542" i="46"/>
  <c r="O542" i="46" s="1"/>
  <c r="D542" i="46"/>
  <c r="AE541" i="46"/>
  <c r="AG541" i="46" s="1"/>
  <c r="AJ541" i="46" s="1"/>
  <c r="AA541" i="46"/>
  <c r="U541" i="46"/>
  <c r="X541" i="46" s="1"/>
  <c r="R541" i="46"/>
  <c r="Q541" i="46"/>
  <c r="P541" i="46"/>
  <c r="L541" i="46"/>
  <c r="O541" i="46" s="1"/>
  <c r="F541" i="46"/>
  <c r="I541" i="46" s="1"/>
  <c r="AE540" i="46"/>
  <c r="AG540" i="46" s="1"/>
  <c r="AA540" i="46"/>
  <c r="AD540" i="46" s="1"/>
  <c r="U540" i="46"/>
  <c r="R540" i="46"/>
  <c r="Q540" i="46"/>
  <c r="P540" i="46"/>
  <c r="L540" i="46"/>
  <c r="O540" i="46" s="1"/>
  <c r="F540" i="46"/>
  <c r="I540" i="46" s="1"/>
  <c r="AE539" i="46"/>
  <c r="R539" i="46"/>
  <c r="Q539" i="46"/>
  <c r="P539" i="46"/>
  <c r="AE538" i="46"/>
  <c r="R538" i="46"/>
  <c r="Q538" i="46"/>
  <c r="P538" i="46"/>
  <c r="AE537" i="46"/>
  <c r="AG537" i="46" s="1"/>
  <c r="AC537" i="46"/>
  <c r="AA537" i="46"/>
  <c r="W537" i="46"/>
  <c r="U537" i="46"/>
  <c r="X537" i="46" s="1"/>
  <c r="R537" i="46"/>
  <c r="Q537" i="46"/>
  <c r="P537" i="46"/>
  <c r="N537" i="46"/>
  <c r="L537" i="46"/>
  <c r="H537" i="46"/>
  <c r="F537" i="46"/>
  <c r="AE536" i="46"/>
  <c r="AC536" i="46"/>
  <c r="AA536" i="46"/>
  <c r="AD536" i="46" s="1"/>
  <c r="W536" i="46"/>
  <c r="U536" i="46"/>
  <c r="R536" i="46"/>
  <c r="Q536" i="46"/>
  <c r="P536" i="46"/>
  <c r="N536" i="46"/>
  <c r="L536" i="46"/>
  <c r="H536" i="46"/>
  <c r="F536" i="46"/>
  <c r="AE535" i="46"/>
  <c r="AI535" i="46" s="1"/>
  <c r="AC535" i="46"/>
  <c r="AA535" i="46"/>
  <c r="AD535" i="46" s="1"/>
  <c r="W535" i="46"/>
  <c r="U535" i="46"/>
  <c r="R535" i="46"/>
  <c r="Q535" i="46"/>
  <c r="P535" i="46"/>
  <c r="N535" i="46"/>
  <c r="L535" i="46"/>
  <c r="H535" i="46"/>
  <c r="F535" i="46"/>
  <c r="AE534" i="46"/>
  <c r="AI534" i="46" s="1"/>
  <c r="AC534" i="46"/>
  <c r="AA534" i="46"/>
  <c r="AD534" i="46" s="1"/>
  <c r="W534" i="46"/>
  <c r="U534" i="46"/>
  <c r="X534" i="46" s="1"/>
  <c r="R534" i="46"/>
  <c r="Q534" i="46"/>
  <c r="P534" i="46"/>
  <c r="N534" i="46"/>
  <c r="L534" i="46"/>
  <c r="H534" i="46"/>
  <c r="F534" i="46"/>
  <c r="AE533" i="46"/>
  <c r="R533" i="46"/>
  <c r="Q533" i="46"/>
  <c r="P533" i="46"/>
  <c r="AE532" i="46"/>
  <c r="AG532" i="46" s="1"/>
  <c r="AC532" i="46"/>
  <c r="AA532" i="46"/>
  <c r="W532" i="46"/>
  <c r="U532" i="46"/>
  <c r="X532" i="46" s="1"/>
  <c r="R532" i="46"/>
  <c r="Q532" i="46"/>
  <c r="P532" i="46"/>
  <c r="N532" i="46"/>
  <c r="L532" i="46"/>
  <c r="H532" i="46"/>
  <c r="F532" i="46"/>
  <c r="AE531" i="46"/>
  <c r="AI531" i="46" s="1"/>
  <c r="AC531" i="46"/>
  <c r="AA531" i="46"/>
  <c r="W531" i="46"/>
  <c r="U531" i="46"/>
  <c r="R531" i="46"/>
  <c r="Q531" i="46"/>
  <c r="P531" i="46"/>
  <c r="N531" i="46"/>
  <c r="L531" i="46"/>
  <c r="H531" i="46"/>
  <c r="F531" i="46"/>
  <c r="AE530" i="46"/>
  <c r="AG530" i="46" s="1"/>
  <c r="AC530" i="46"/>
  <c r="AA530" i="46"/>
  <c r="W530" i="46"/>
  <c r="U530" i="46"/>
  <c r="X530" i="46" s="1"/>
  <c r="R530" i="46"/>
  <c r="Q530" i="46"/>
  <c r="P530" i="46"/>
  <c r="N530" i="46"/>
  <c r="L530" i="46"/>
  <c r="H530" i="46"/>
  <c r="F530" i="46"/>
  <c r="AE529" i="46"/>
  <c r="R529" i="46"/>
  <c r="Q529" i="46"/>
  <c r="P529" i="46"/>
  <c r="AA528" i="46"/>
  <c r="AD528" i="46" s="1"/>
  <c r="U528" i="46"/>
  <c r="X528" i="46" s="1"/>
  <c r="Q528" i="46"/>
  <c r="P528" i="46"/>
  <c r="L528" i="46"/>
  <c r="O528" i="46" s="1"/>
  <c r="D528" i="46"/>
  <c r="AE528" i="46" s="1"/>
  <c r="AG528" i="46" s="1"/>
  <c r="AJ528" i="46" s="1"/>
  <c r="AE527" i="46"/>
  <c r="AG527" i="46" s="1"/>
  <c r="AJ527" i="46" s="1"/>
  <c r="AA527" i="46"/>
  <c r="AD527" i="46" s="1"/>
  <c r="U527" i="46"/>
  <c r="X527" i="46" s="1"/>
  <c r="R527" i="46"/>
  <c r="Q527" i="46"/>
  <c r="P527" i="46"/>
  <c r="L527" i="46"/>
  <c r="O527" i="46" s="1"/>
  <c r="F527" i="46"/>
  <c r="I527" i="46" s="1"/>
  <c r="AA526" i="46"/>
  <c r="U526" i="46"/>
  <c r="X526" i="46" s="1"/>
  <c r="Q526" i="46"/>
  <c r="P526" i="46"/>
  <c r="L526" i="46"/>
  <c r="O526" i="46" s="1"/>
  <c r="D526" i="46"/>
  <c r="AE526" i="46" s="1"/>
  <c r="AG526" i="46" s="1"/>
  <c r="AE525" i="46"/>
  <c r="R525" i="46"/>
  <c r="Q525" i="46"/>
  <c r="P525" i="46"/>
  <c r="AE524" i="46"/>
  <c r="R524" i="46"/>
  <c r="Q524" i="46"/>
  <c r="P524" i="46"/>
  <c r="AE523" i="46"/>
  <c r="AC523" i="46"/>
  <c r="AA523" i="46"/>
  <c r="W523" i="46"/>
  <c r="U523" i="46"/>
  <c r="R523" i="46"/>
  <c r="Q523" i="46"/>
  <c r="P523" i="46"/>
  <c r="N523" i="46"/>
  <c r="L523" i="46"/>
  <c r="H523" i="46"/>
  <c r="F523" i="46"/>
  <c r="AE522" i="46"/>
  <c r="AG522" i="46" s="1"/>
  <c r="AJ522" i="46" s="1"/>
  <c r="AA522" i="46"/>
  <c r="AD522" i="46" s="1"/>
  <c r="U522" i="46"/>
  <c r="X522" i="46" s="1"/>
  <c r="R522" i="46"/>
  <c r="Q522" i="46"/>
  <c r="P522" i="46"/>
  <c r="L522" i="46"/>
  <c r="O522" i="46" s="1"/>
  <c r="F522" i="46"/>
  <c r="I522" i="46" s="1"/>
  <c r="AE521" i="46"/>
  <c r="AG521" i="46" s="1"/>
  <c r="AJ521" i="46" s="1"/>
  <c r="AA521" i="46"/>
  <c r="AD521" i="46" s="1"/>
  <c r="U521" i="46"/>
  <c r="X521" i="46" s="1"/>
  <c r="R521" i="46"/>
  <c r="Q521" i="46"/>
  <c r="P521" i="46"/>
  <c r="L521" i="46"/>
  <c r="O521" i="46" s="1"/>
  <c r="F521" i="46"/>
  <c r="I521" i="46" s="1"/>
  <c r="AE520" i="46"/>
  <c r="AC520" i="46"/>
  <c r="AA520" i="46"/>
  <c r="AD520" i="46" s="1"/>
  <c r="W520" i="46"/>
  <c r="U520" i="46"/>
  <c r="R520" i="46"/>
  <c r="Q520" i="46"/>
  <c r="P520" i="46"/>
  <c r="N520" i="46"/>
  <c r="L520" i="46"/>
  <c r="H520" i="46"/>
  <c r="F520" i="46"/>
  <c r="AE519" i="46"/>
  <c r="R519" i="46"/>
  <c r="Q519" i="46"/>
  <c r="P519" i="46"/>
  <c r="AE518" i="46"/>
  <c r="AC518" i="46"/>
  <c r="AA518" i="46"/>
  <c r="AD518" i="46" s="1"/>
  <c r="W518" i="46"/>
  <c r="U518" i="46"/>
  <c r="R518" i="46"/>
  <c r="Q518" i="46"/>
  <c r="P518" i="46"/>
  <c r="N518" i="46"/>
  <c r="L518" i="46"/>
  <c r="O518" i="46" s="1"/>
  <c r="H518" i="46"/>
  <c r="F518" i="46"/>
  <c r="AE517" i="46"/>
  <c r="AI517" i="46" s="1"/>
  <c r="AC517" i="46"/>
  <c r="AA517" i="46"/>
  <c r="AD517" i="46" s="1"/>
  <c r="W517" i="46"/>
  <c r="U517" i="46"/>
  <c r="R517" i="46"/>
  <c r="Q517" i="46"/>
  <c r="P517" i="46"/>
  <c r="N517" i="46"/>
  <c r="L517" i="46"/>
  <c r="H517" i="46"/>
  <c r="F517" i="46"/>
  <c r="I517" i="46" s="1"/>
  <c r="AE516" i="46"/>
  <c r="AC516" i="46"/>
  <c r="AA516" i="46"/>
  <c r="W516" i="46"/>
  <c r="U516" i="46"/>
  <c r="R516" i="46"/>
  <c r="Q516" i="46"/>
  <c r="P516" i="46"/>
  <c r="N516" i="46"/>
  <c r="L516" i="46"/>
  <c r="H516" i="46"/>
  <c r="F516" i="46"/>
  <c r="I516" i="46" s="1"/>
  <c r="AE515" i="46"/>
  <c r="R515" i="46"/>
  <c r="Q515" i="46"/>
  <c r="P515" i="46"/>
  <c r="AA514" i="46"/>
  <c r="AD514" i="46" s="1"/>
  <c r="U514" i="46"/>
  <c r="X514" i="46" s="1"/>
  <c r="Q514" i="46"/>
  <c r="P514" i="46"/>
  <c r="L514" i="46"/>
  <c r="O514" i="46" s="1"/>
  <c r="D514" i="46"/>
  <c r="R514" i="46" s="1"/>
  <c r="AE513" i="46"/>
  <c r="AG513" i="46" s="1"/>
  <c r="AJ513" i="46" s="1"/>
  <c r="AA513" i="46"/>
  <c r="AD513" i="46" s="1"/>
  <c r="U513" i="46"/>
  <c r="R513" i="46"/>
  <c r="Q513" i="46"/>
  <c r="P513" i="46"/>
  <c r="L513" i="46"/>
  <c r="O513" i="46" s="1"/>
  <c r="F513" i="46"/>
  <c r="I513" i="46" s="1"/>
  <c r="AA512" i="46"/>
  <c r="AD512" i="46" s="1"/>
  <c r="U512" i="46"/>
  <c r="X512" i="46" s="1"/>
  <c r="Q512" i="46"/>
  <c r="P512" i="46"/>
  <c r="L512" i="46"/>
  <c r="O512" i="46" s="1"/>
  <c r="D512" i="46"/>
  <c r="AE512" i="46" s="1"/>
  <c r="AG512" i="46" s="1"/>
  <c r="AE511" i="46"/>
  <c r="R511" i="46"/>
  <c r="Q511" i="46"/>
  <c r="P511" i="46"/>
  <c r="AE510" i="46"/>
  <c r="R510" i="46"/>
  <c r="Q510" i="46"/>
  <c r="P510" i="46"/>
  <c r="AE509" i="46"/>
  <c r="AE508" i="46"/>
  <c r="AE507" i="46"/>
  <c r="AG507" i="46" s="1"/>
  <c r="AJ507" i="46" s="1"/>
  <c r="AA507" i="46"/>
  <c r="AD507" i="46" s="1"/>
  <c r="U507" i="46"/>
  <c r="X507" i="46" s="1"/>
  <c r="R507" i="46"/>
  <c r="Q507" i="46"/>
  <c r="P507" i="46"/>
  <c r="L507" i="46"/>
  <c r="O507" i="46" s="1"/>
  <c r="F507" i="46"/>
  <c r="I507" i="46" s="1"/>
  <c r="AE506" i="46"/>
  <c r="AI506" i="46" s="1"/>
  <c r="AJ506" i="46" s="1"/>
  <c r="AC506" i="46"/>
  <c r="AD506" i="46" s="1"/>
  <c r="W506" i="46"/>
  <c r="X506" i="46" s="1"/>
  <c r="R506" i="46"/>
  <c r="Q506" i="46"/>
  <c r="P506" i="46"/>
  <c r="N506" i="46"/>
  <c r="O506" i="46" s="1"/>
  <c r="H506" i="46"/>
  <c r="I506" i="46" s="1"/>
  <c r="AE505" i="46"/>
  <c r="AI505" i="46" s="1"/>
  <c r="AC505" i="46"/>
  <c r="AA505" i="46"/>
  <c r="W505" i="46"/>
  <c r="U505" i="46"/>
  <c r="R505" i="46"/>
  <c r="Q505" i="46"/>
  <c r="P505" i="46"/>
  <c r="N505" i="46"/>
  <c r="L505" i="46"/>
  <c r="H505" i="46"/>
  <c r="F505" i="46"/>
  <c r="AE504" i="46"/>
  <c r="AI504" i="46" s="1"/>
  <c r="AC504" i="46"/>
  <c r="AA504" i="46"/>
  <c r="W504" i="46"/>
  <c r="U504" i="46"/>
  <c r="R504" i="46"/>
  <c r="Q504" i="46"/>
  <c r="P504" i="46"/>
  <c r="N504" i="46"/>
  <c r="L504" i="46"/>
  <c r="H504" i="46"/>
  <c r="F504" i="46"/>
  <c r="AE503" i="46"/>
  <c r="AG503" i="46" s="1"/>
  <c r="AC503" i="46"/>
  <c r="AA503" i="46"/>
  <c r="AD503" i="46" s="1"/>
  <c r="W503" i="46"/>
  <c r="U503" i="46"/>
  <c r="R503" i="46"/>
  <c r="Q503" i="46"/>
  <c r="P503" i="46"/>
  <c r="N503" i="46"/>
  <c r="L503" i="46"/>
  <c r="H503" i="46"/>
  <c r="F503" i="46"/>
  <c r="AE502" i="46"/>
  <c r="AI502" i="46" s="1"/>
  <c r="AC502" i="46"/>
  <c r="AA502" i="46"/>
  <c r="AD502" i="46" s="1"/>
  <c r="W502" i="46"/>
  <c r="U502" i="46"/>
  <c r="R502" i="46"/>
  <c r="Q502" i="46"/>
  <c r="P502" i="46"/>
  <c r="N502" i="46"/>
  <c r="L502" i="46"/>
  <c r="H502" i="46"/>
  <c r="F502" i="46"/>
  <c r="AE501" i="46"/>
  <c r="AC501" i="46"/>
  <c r="AA501" i="46"/>
  <c r="W501" i="46"/>
  <c r="U501" i="46"/>
  <c r="R501" i="46"/>
  <c r="Q501" i="46"/>
  <c r="P501" i="46"/>
  <c r="N501" i="46"/>
  <c r="L501" i="46"/>
  <c r="H501" i="46"/>
  <c r="F501" i="46"/>
  <c r="AE500" i="46"/>
  <c r="AG500" i="46" s="1"/>
  <c r="AC500" i="46"/>
  <c r="AA500" i="46"/>
  <c r="AD500" i="46" s="1"/>
  <c r="W500" i="46"/>
  <c r="U500" i="46"/>
  <c r="R500" i="46"/>
  <c r="Q500" i="46"/>
  <c r="P500" i="46"/>
  <c r="N500" i="46"/>
  <c r="L500" i="46"/>
  <c r="H500" i="46"/>
  <c r="F500" i="46"/>
  <c r="AE499" i="46"/>
  <c r="AC499" i="46"/>
  <c r="AA499" i="46"/>
  <c r="W499" i="46"/>
  <c r="U499" i="46"/>
  <c r="R499" i="46"/>
  <c r="Q499" i="46"/>
  <c r="P499" i="46"/>
  <c r="N499" i="46"/>
  <c r="L499" i="46"/>
  <c r="H499" i="46"/>
  <c r="F499" i="46"/>
  <c r="AE498" i="46"/>
  <c r="AI498" i="46" s="1"/>
  <c r="AC498" i="46"/>
  <c r="AA498" i="46"/>
  <c r="W498" i="46"/>
  <c r="U498" i="46"/>
  <c r="R498" i="46"/>
  <c r="Q498" i="46"/>
  <c r="P498" i="46"/>
  <c r="N498" i="46"/>
  <c r="L498" i="46"/>
  <c r="H498" i="46"/>
  <c r="F498" i="46"/>
  <c r="AE497" i="46"/>
  <c r="AI497" i="46" s="1"/>
  <c r="AC497" i="46"/>
  <c r="AA497" i="46"/>
  <c r="W497" i="46"/>
  <c r="U497" i="46"/>
  <c r="X497" i="46" s="1"/>
  <c r="R497" i="46"/>
  <c r="Q497" i="46"/>
  <c r="P497" i="46"/>
  <c r="N497" i="46"/>
  <c r="L497" i="46"/>
  <c r="O497" i="46" s="1"/>
  <c r="H497" i="46"/>
  <c r="F497" i="46"/>
  <c r="AE496" i="46"/>
  <c r="R496" i="46"/>
  <c r="Q496" i="46"/>
  <c r="P496" i="46"/>
  <c r="AE495" i="46"/>
  <c r="R495" i="46"/>
  <c r="Q495" i="46"/>
  <c r="P495" i="46"/>
  <c r="AE494" i="46"/>
  <c r="AG494" i="46" s="1"/>
  <c r="AJ494" i="46" s="1"/>
  <c r="AA494" i="46"/>
  <c r="AD494" i="46" s="1"/>
  <c r="U494" i="46"/>
  <c r="X494" i="46" s="1"/>
  <c r="R494" i="46"/>
  <c r="Q494" i="46"/>
  <c r="P494" i="46"/>
  <c r="L494" i="46"/>
  <c r="O494" i="46" s="1"/>
  <c r="F494" i="46"/>
  <c r="I494" i="46" s="1"/>
  <c r="AE493" i="46"/>
  <c r="AC493" i="46"/>
  <c r="AA493" i="46"/>
  <c r="W493" i="46"/>
  <c r="U493" i="46"/>
  <c r="R493" i="46"/>
  <c r="Q493" i="46"/>
  <c r="P493" i="46"/>
  <c r="N493" i="46"/>
  <c r="L493" i="46"/>
  <c r="H493" i="46"/>
  <c r="F493" i="46"/>
  <c r="AE492" i="46"/>
  <c r="AI492" i="46" s="1"/>
  <c r="AC492" i="46"/>
  <c r="AA492" i="46"/>
  <c r="W492" i="46"/>
  <c r="U492" i="46"/>
  <c r="R492" i="46"/>
  <c r="Q492" i="46"/>
  <c r="P492" i="46"/>
  <c r="N492" i="46"/>
  <c r="L492" i="46"/>
  <c r="H492" i="46"/>
  <c r="H491" i="46" s="1"/>
  <c r="F492" i="46"/>
  <c r="AE491" i="46"/>
  <c r="R491" i="46"/>
  <c r="Q491" i="46"/>
  <c r="P491" i="46"/>
  <c r="AE490" i="46"/>
  <c r="AG490" i="46" s="1"/>
  <c r="AJ490" i="46" s="1"/>
  <c r="AA490" i="46"/>
  <c r="AD490" i="46" s="1"/>
  <c r="U490" i="46"/>
  <c r="X490" i="46" s="1"/>
  <c r="R490" i="46"/>
  <c r="Q490" i="46"/>
  <c r="P490" i="46"/>
  <c r="L490" i="46"/>
  <c r="O490" i="46" s="1"/>
  <c r="F490" i="46"/>
  <c r="I490" i="46" s="1"/>
  <c r="AE489" i="46"/>
  <c r="AC489" i="46"/>
  <c r="AA489" i="46"/>
  <c r="W489" i="46"/>
  <c r="U489" i="46"/>
  <c r="R489" i="46"/>
  <c r="Q489" i="46"/>
  <c r="P489" i="46"/>
  <c r="N489" i="46"/>
  <c r="L489" i="46"/>
  <c r="H489" i="46"/>
  <c r="F489" i="46"/>
  <c r="AE488" i="46"/>
  <c r="AC488" i="46"/>
  <c r="AA488" i="46"/>
  <c r="W488" i="46"/>
  <c r="U488" i="46"/>
  <c r="R488" i="46"/>
  <c r="Q488" i="46"/>
  <c r="P488" i="46"/>
  <c r="N488" i="46"/>
  <c r="L488" i="46"/>
  <c r="H488" i="46"/>
  <c r="F488" i="46"/>
  <c r="I488" i="46" s="1"/>
  <c r="AE487" i="46"/>
  <c r="AG487" i="46" s="1"/>
  <c r="AC487" i="46"/>
  <c r="AA487" i="46"/>
  <c r="W487" i="46"/>
  <c r="U487" i="46"/>
  <c r="R487" i="46"/>
  <c r="Q487" i="46"/>
  <c r="P487" i="46"/>
  <c r="N487" i="46"/>
  <c r="L487" i="46"/>
  <c r="H487" i="46"/>
  <c r="F487" i="46"/>
  <c r="AE486" i="46"/>
  <c r="AC486" i="46"/>
  <c r="R486" i="46"/>
  <c r="Q486" i="46"/>
  <c r="P486" i="46"/>
  <c r="AE485" i="46"/>
  <c r="AG485" i="46" s="1"/>
  <c r="AJ485" i="46" s="1"/>
  <c r="AA485" i="46"/>
  <c r="AD485" i="46" s="1"/>
  <c r="U485" i="46"/>
  <c r="X485" i="46" s="1"/>
  <c r="R485" i="46"/>
  <c r="Q485" i="46"/>
  <c r="P485" i="46"/>
  <c r="L485" i="46"/>
  <c r="O485" i="46" s="1"/>
  <c r="F485" i="46"/>
  <c r="I485" i="46" s="1"/>
  <c r="AE484" i="46"/>
  <c r="AI484" i="46" s="1"/>
  <c r="AJ484" i="46" s="1"/>
  <c r="AC484" i="46"/>
  <c r="AD484" i="46" s="1"/>
  <c r="W484" i="46"/>
  <c r="X484" i="46" s="1"/>
  <c r="R484" i="46"/>
  <c r="Q484" i="46"/>
  <c r="P484" i="46"/>
  <c r="N484" i="46"/>
  <c r="O484" i="46" s="1"/>
  <c r="H484" i="46"/>
  <c r="I484" i="46" s="1"/>
  <c r="AE483" i="46"/>
  <c r="AC483" i="46"/>
  <c r="AA483" i="46"/>
  <c r="AD483" i="46" s="1"/>
  <c r="W483" i="46"/>
  <c r="U483" i="46"/>
  <c r="R483" i="46"/>
  <c r="Q483" i="46"/>
  <c r="P483" i="46"/>
  <c r="N483" i="46"/>
  <c r="L483" i="46"/>
  <c r="H483" i="46"/>
  <c r="F483" i="46"/>
  <c r="AE482" i="46"/>
  <c r="AC482" i="46"/>
  <c r="AA482" i="46"/>
  <c r="W482" i="46"/>
  <c r="U482" i="46"/>
  <c r="R482" i="46"/>
  <c r="Q482" i="46"/>
  <c r="P482" i="46"/>
  <c r="N482" i="46"/>
  <c r="L482" i="46"/>
  <c r="H482" i="46"/>
  <c r="F482" i="46"/>
  <c r="AE481" i="46"/>
  <c r="AI481" i="46" s="1"/>
  <c r="AC481" i="46"/>
  <c r="AA481" i="46"/>
  <c r="W481" i="46"/>
  <c r="U481" i="46"/>
  <c r="R481" i="46"/>
  <c r="Q481" i="46"/>
  <c r="P481" i="46"/>
  <c r="N481" i="46"/>
  <c r="L481" i="46"/>
  <c r="H481" i="46"/>
  <c r="F481" i="46"/>
  <c r="AE480" i="46"/>
  <c r="AG480" i="46" s="1"/>
  <c r="AC480" i="46"/>
  <c r="AA480" i="46"/>
  <c r="W480" i="46"/>
  <c r="U480" i="46"/>
  <c r="R480" i="46"/>
  <c r="Q480" i="46"/>
  <c r="P480" i="46"/>
  <c r="N480" i="46"/>
  <c r="L480" i="46"/>
  <c r="H480" i="46"/>
  <c r="F480" i="46"/>
  <c r="AE479" i="46"/>
  <c r="AI479" i="46" s="1"/>
  <c r="AC479" i="46"/>
  <c r="AA479" i="46"/>
  <c r="W479" i="46"/>
  <c r="U479" i="46"/>
  <c r="R479" i="46"/>
  <c r="Q479" i="46"/>
  <c r="P479" i="46"/>
  <c r="N479" i="46"/>
  <c r="L479" i="46"/>
  <c r="H479" i="46"/>
  <c r="F479" i="46"/>
  <c r="AE478" i="46"/>
  <c r="AC478" i="46"/>
  <c r="AA478" i="46"/>
  <c r="W478" i="46"/>
  <c r="U478" i="46"/>
  <c r="R478" i="46"/>
  <c r="Q478" i="46"/>
  <c r="P478" i="46"/>
  <c r="N478" i="46"/>
  <c r="L478" i="46"/>
  <c r="H478" i="46"/>
  <c r="F478" i="46"/>
  <c r="AE477" i="46"/>
  <c r="AG477" i="46" s="1"/>
  <c r="AC477" i="46"/>
  <c r="AA477" i="46"/>
  <c r="W477" i="46"/>
  <c r="U477" i="46"/>
  <c r="R477" i="46"/>
  <c r="Q477" i="46"/>
  <c r="P477" i="46"/>
  <c r="N477" i="46"/>
  <c r="L477" i="46"/>
  <c r="H477" i="46"/>
  <c r="F477" i="46"/>
  <c r="AE476" i="46"/>
  <c r="AI476" i="46" s="1"/>
  <c r="AC476" i="46"/>
  <c r="AA476" i="46"/>
  <c r="W476" i="46"/>
  <c r="U476" i="46"/>
  <c r="R476" i="46"/>
  <c r="Q476" i="46"/>
  <c r="P476" i="46"/>
  <c r="N476" i="46"/>
  <c r="L476" i="46"/>
  <c r="H476" i="46"/>
  <c r="F476" i="46"/>
  <c r="AE475" i="46"/>
  <c r="AC475" i="46"/>
  <c r="AA475" i="46"/>
  <c r="W475" i="46"/>
  <c r="U475" i="46"/>
  <c r="X475" i="46" s="1"/>
  <c r="R475" i="46"/>
  <c r="Q475" i="46"/>
  <c r="P475" i="46"/>
  <c r="N475" i="46"/>
  <c r="L475" i="46"/>
  <c r="H475" i="46"/>
  <c r="F475" i="46"/>
  <c r="AE474" i="46"/>
  <c r="AC474" i="46"/>
  <c r="AA474" i="46"/>
  <c r="W474" i="46"/>
  <c r="U474" i="46"/>
  <c r="X474" i="46" s="1"/>
  <c r="R474" i="46"/>
  <c r="Q474" i="46"/>
  <c r="P474" i="46"/>
  <c r="N474" i="46"/>
  <c r="L474" i="46"/>
  <c r="H474" i="46"/>
  <c r="F474" i="46"/>
  <c r="AE473" i="46"/>
  <c r="AC473" i="46"/>
  <c r="AA473" i="46"/>
  <c r="W473" i="46"/>
  <c r="U473" i="46"/>
  <c r="X473" i="46" s="1"/>
  <c r="R473" i="46"/>
  <c r="Q473" i="46"/>
  <c r="P473" i="46"/>
  <c r="N473" i="46"/>
  <c r="L473" i="46"/>
  <c r="H473" i="46"/>
  <c r="F473" i="46"/>
  <c r="AE472" i="46"/>
  <c r="AI472" i="46" s="1"/>
  <c r="AC472" i="46"/>
  <c r="AA472" i="46"/>
  <c r="W472" i="46"/>
  <c r="U472" i="46"/>
  <c r="R472" i="46"/>
  <c r="Q472" i="46"/>
  <c r="P472" i="46"/>
  <c r="N472" i="46"/>
  <c r="L472" i="46"/>
  <c r="H472" i="46"/>
  <c r="F472" i="46"/>
  <c r="AE471" i="46"/>
  <c r="AI471" i="46" s="1"/>
  <c r="AC471" i="46"/>
  <c r="AA471" i="46"/>
  <c r="W471" i="46"/>
  <c r="U471" i="46"/>
  <c r="R471" i="46"/>
  <c r="Q471" i="46"/>
  <c r="P471" i="46"/>
  <c r="N471" i="46"/>
  <c r="L471" i="46"/>
  <c r="H471" i="46"/>
  <c r="F471" i="46"/>
  <c r="AE470" i="46"/>
  <c r="AC470" i="46"/>
  <c r="AA470" i="46"/>
  <c r="W470" i="46"/>
  <c r="U470" i="46"/>
  <c r="R470" i="46"/>
  <c r="Q470" i="46"/>
  <c r="P470" i="46"/>
  <c r="N470" i="46"/>
  <c r="L470" i="46"/>
  <c r="H470" i="46"/>
  <c r="F470" i="46"/>
  <c r="AE469" i="46"/>
  <c r="AC469" i="46"/>
  <c r="AA469" i="46"/>
  <c r="AD469" i="46" s="1"/>
  <c r="W469" i="46"/>
  <c r="U469" i="46"/>
  <c r="R469" i="46"/>
  <c r="Q469" i="46"/>
  <c r="P469" i="46"/>
  <c r="N469" i="46"/>
  <c r="L469" i="46"/>
  <c r="H469" i="46"/>
  <c r="F469" i="46"/>
  <c r="AE468" i="46"/>
  <c r="AC468" i="46"/>
  <c r="AA468" i="46"/>
  <c r="W468" i="46"/>
  <c r="U468" i="46"/>
  <c r="R468" i="46"/>
  <c r="Q468" i="46"/>
  <c r="P468" i="46"/>
  <c r="N468" i="46"/>
  <c r="L468" i="46"/>
  <c r="H468" i="46"/>
  <c r="F468" i="46"/>
  <c r="AE467" i="46"/>
  <c r="R467" i="46"/>
  <c r="Q467" i="46"/>
  <c r="P467" i="46"/>
  <c r="AE466" i="46"/>
  <c r="AG466" i="46" s="1"/>
  <c r="AJ466" i="46" s="1"/>
  <c r="AA466" i="46"/>
  <c r="AD466" i="46" s="1"/>
  <c r="U466" i="46"/>
  <c r="X466" i="46" s="1"/>
  <c r="R466" i="46"/>
  <c r="Q466" i="46"/>
  <c r="P466" i="46"/>
  <c r="L466" i="46"/>
  <c r="O466" i="46" s="1"/>
  <c r="F466" i="46"/>
  <c r="I466" i="46" s="1"/>
  <c r="AE465" i="46"/>
  <c r="AI465" i="46" s="1"/>
  <c r="AJ465" i="46" s="1"/>
  <c r="AC465" i="46"/>
  <c r="AD465" i="46" s="1"/>
  <c r="W465" i="46"/>
  <c r="X465" i="46" s="1"/>
  <c r="R465" i="46"/>
  <c r="Q465" i="46"/>
  <c r="P465" i="46"/>
  <c r="N465" i="46"/>
  <c r="O465" i="46" s="1"/>
  <c r="H465" i="46"/>
  <c r="I465" i="46" s="1"/>
  <c r="AE464" i="46"/>
  <c r="AG464" i="46" s="1"/>
  <c r="AJ464" i="46" s="1"/>
  <c r="AA464" i="46"/>
  <c r="AD464" i="46" s="1"/>
  <c r="U464" i="46"/>
  <c r="X464" i="46" s="1"/>
  <c r="R464" i="46"/>
  <c r="Q464" i="46"/>
  <c r="P464" i="46"/>
  <c r="L464" i="46"/>
  <c r="O464" i="46" s="1"/>
  <c r="F464" i="46"/>
  <c r="I464" i="46" s="1"/>
  <c r="AE463" i="46"/>
  <c r="AG463" i="46" s="1"/>
  <c r="AJ463" i="46" s="1"/>
  <c r="AA463" i="46"/>
  <c r="AD463" i="46" s="1"/>
  <c r="U463" i="46"/>
  <c r="X463" i="46" s="1"/>
  <c r="R463" i="46"/>
  <c r="Q463" i="46"/>
  <c r="P463" i="46"/>
  <c r="L463" i="46"/>
  <c r="O463" i="46" s="1"/>
  <c r="F463" i="46"/>
  <c r="I463" i="46" s="1"/>
  <c r="AE462" i="46"/>
  <c r="AC462" i="46"/>
  <c r="AA462" i="46"/>
  <c r="W462" i="46"/>
  <c r="U462" i="46"/>
  <c r="R462" i="46"/>
  <c r="Q462" i="46"/>
  <c r="P462" i="46"/>
  <c r="N462" i="46"/>
  <c r="L462" i="46"/>
  <c r="H462" i="46"/>
  <c r="F462" i="46"/>
  <c r="AE461" i="46"/>
  <c r="AG461" i="46" s="1"/>
  <c r="AJ461" i="46" s="1"/>
  <c r="AA461" i="46"/>
  <c r="AD461" i="46" s="1"/>
  <c r="U461" i="46"/>
  <c r="X461" i="46" s="1"/>
  <c r="R461" i="46"/>
  <c r="Q461" i="46"/>
  <c r="P461" i="46"/>
  <c r="L461" i="46"/>
  <c r="O461" i="46" s="1"/>
  <c r="F461" i="46"/>
  <c r="I461" i="46" s="1"/>
  <c r="AE460" i="46"/>
  <c r="AG460" i="46" s="1"/>
  <c r="AC460" i="46"/>
  <c r="AA460" i="46"/>
  <c r="W460" i="46"/>
  <c r="U460" i="46"/>
  <c r="R460" i="46"/>
  <c r="Q460" i="46"/>
  <c r="P460" i="46"/>
  <c r="N460" i="46"/>
  <c r="L460" i="46"/>
  <c r="H460" i="46"/>
  <c r="F460" i="46"/>
  <c r="AE459" i="46"/>
  <c r="AG459" i="46" s="1"/>
  <c r="AC459" i="46"/>
  <c r="AA459" i="46"/>
  <c r="W459" i="46"/>
  <c r="U459" i="46"/>
  <c r="R459" i="46"/>
  <c r="Q459" i="46"/>
  <c r="P459" i="46"/>
  <c r="N459" i="46"/>
  <c r="L459" i="46"/>
  <c r="H459" i="46"/>
  <c r="F459" i="46"/>
  <c r="AE458" i="46"/>
  <c r="AG458" i="46" s="1"/>
  <c r="AC458" i="46"/>
  <c r="AA458" i="46"/>
  <c r="W458" i="46"/>
  <c r="U458" i="46"/>
  <c r="X458" i="46" s="1"/>
  <c r="R458" i="46"/>
  <c r="Q458" i="46"/>
  <c r="P458" i="46"/>
  <c r="N458" i="46"/>
  <c r="L458" i="46"/>
  <c r="H458" i="46"/>
  <c r="F458" i="46"/>
  <c r="AE457" i="46"/>
  <c r="AI457" i="46" s="1"/>
  <c r="AC457" i="46"/>
  <c r="AA457" i="46"/>
  <c r="W457" i="46"/>
  <c r="U457" i="46"/>
  <c r="R457" i="46"/>
  <c r="Q457" i="46"/>
  <c r="P457" i="46"/>
  <c r="N457" i="46"/>
  <c r="L457" i="46"/>
  <c r="H457" i="46"/>
  <c r="F457" i="46"/>
  <c r="AE456" i="46"/>
  <c r="AC456" i="46"/>
  <c r="AA456" i="46"/>
  <c r="W456" i="46"/>
  <c r="U456" i="46"/>
  <c r="R456" i="46"/>
  <c r="Q456" i="46"/>
  <c r="P456" i="46"/>
  <c r="N456" i="46"/>
  <c r="L456" i="46"/>
  <c r="H456" i="46"/>
  <c r="F456" i="46"/>
  <c r="AE455" i="46"/>
  <c r="AG455" i="46" s="1"/>
  <c r="AC455" i="46"/>
  <c r="AA455" i="46"/>
  <c r="W455" i="46"/>
  <c r="U455" i="46"/>
  <c r="R455" i="46"/>
  <c r="Q455" i="46"/>
  <c r="P455" i="46"/>
  <c r="N455" i="46"/>
  <c r="L455" i="46"/>
  <c r="H455" i="46"/>
  <c r="F455" i="46"/>
  <c r="AE454" i="46"/>
  <c r="AC454" i="46"/>
  <c r="AA454" i="46"/>
  <c r="W454" i="46"/>
  <c r="U454" i="46"/>
  <c r="X454" i="46" s="1"/>
  <c r="R454" i="46"/>
  <c r="Q454" i="46"/>
  <c r="P454" i="46"/>
  <c r="N454" i="46"/>
  <c r="L454" i="46"/>
  <c r="H454" i="46"/>
  <c r="F454" i="46"/>
  <c r="AE453" i="46"/>
  <c r="AI453" i="46" s="1"/>
  <c r="AC453" i="46"/>
  <c r="AA453" i="46"/>
  <c r="W453" i="46"/>
  <c r="U453" i="46"/>
  <c r="R453" i="46"/>
  <c r="Q453" i="46"/>
  <c r="P453" i="46"/>
  <c r="N453" i="46"/>
  <c r="L453" i="46"/>
  <c r="H453" i="46"/>
  <c r="F453" i="46"/>
  <c r="AE452" i="46"/>
  <c r="AI452" i="46" s="1"/>
  <c r="AC452" i="46"/>
  <c r="AA452" i="46"/>
  <c r="W452" i="46"/>
  <c r="U452" i="46"/>
  <c r="R452" i="46"/>
  <c r="Q452" i="46"/>
  <c r="P452" i="46"/>
  <c r="N452" i="46"/>
  <c r="L452" i="46"/>
  <c r="H452" i="46"/>
  <c r="F452" i="46"/>
  <c r="AE451" i="46"/>
  <c r="AC451" i="46"/>
  <c r="AA451" i="46"/>
  <c r="W451" i="46"/>
  <c r="U451" i="46"/>
  <c r="R451" i="46"/>
  <c r="Q451" i="46"/>
  <c r="P451" i="46"/>
  <c r="N451" i="46"/>
  <c r="L451" i="46"/>
  <c r="H451" i="46"/>
  <c r="F451" i="46"/>
  <c r="AE450" i="46"/>
  <c r="AG450" i="46" s="1"/>
  <c r="AC450" i="46"/>
  <c r="AA450" i="46"/>
  <c r="W450" i="46"/>
  <c r="U450" i="46"/>
  <c r="R450" i="46"/>
  <c r="Q450" i="46"/>
  <c r="P450" i="46"/>
  <c r="N450" i="46"/>
  <c r="L450" i="46"/>
  <c r="H450" i="46"/>
  <c r="F450" i="46"/>
  <c r="AE449" i="46"/>
  <c r="AI449" i="46" s="1"/>
  <c r="AC449" i="46"/>
  <c r="AA449" i="46"/>
  <c r="W449" i="46"/>
  <c r="U449" i="46"/>
  <c r="R449" i="46"/>
  <c r="Q449" i="46"/>
  <c r="P449" i="46"/>
  <c r="N449" i="46"/>
  <c r="L449" i="46"/>
  <c r="H449" i="46"/>
  <c r="F449" i="46"/>
  <c r="AE448" i="46"/>
  <c r="AC448" i="46"/>
  <c r="AA448" i="46"/>
  <c r="W448" i="46"/>
  <c r="U448" i="46"/>
  <c r="R448" i="46"/>
  <c r="Q448" i="46"/>
  <c r="P448" i="46"/>
  <c r="N448" i="46"/>
  <c r="L448" i="46"/>
  <c r="H448" i="46"/>
  <c r="F448" i="46"/>
  <c r="AE447" i="46"/>
  <c r="AG447" i="46" s="1"/>
  <c r="AC447" i="46"/>
  <c r="AA447" i="46"/>
  <c r="W447" i="46"/>
  <c r="U447" i="46"/>
  <c r="X447" i="46" s="1"/>
  <c r="R447" i="46"/>
  <c r="Q447" i="46"/>
  <c r="P447" i="46"/>
  <c r="N447" i="46"/>
  <c r="L447" i="46"/>
  <c r="H447" i="46"/>
  <c r="F447" i="46"/>
  <c r="AE446" i="46"/>
  <c r="AG446" i="46" s="1"/>
  <c r="AC446" i="46"/>
  <c r="AA446" i="46"/>
  <c r="W446" i="46"/>
  <c r="U446" i="46"/>
  <c r="R446" i="46"/>
  <c r="Q446" i="46"/>
  <c r="P446" i="46"/>
  <c r="N446" i="46"/>
  <c r="L446" i="46"/>
  <c r="H446" i="46"/>
  <c r="F446" i="46"/>
  <c r="AE445" i="46"/>
  <c r="AG445" i="46" s="1"/>
  <c r="AC445" i="46"/>
  <c r="AA445" i="46"/>
  <c r="W445" i="46"/>
  <c r="U445" i="46"/>
  <c r="R445" i="46"/>
  <c r="Q445" i="46"/>
  <c r="P445" i="46"/>
  <c r="N445" i="46"/>
  <c r="L445" i="46"/>
  <c r="H445" i="46"/>
  <c r="F445" i="46"/>
  <c r="AE444" i="46"/>
  <c r="AI444" i="46" s="1"/>
  <c r="AC444" i="46"/>
  <c r="AA444" i="46"/>
  <c r="W444" i="46"/>
  <c r="U444" i="46"/>
  <c r="R444" i="46"/>
  <c r="Q444" i="46"/>
  <c r="P444" i="46"/>
  <c r="N444" i="46"/>
  <c r="L444" i="46"/>
  <c r="H444" i="46"/>
  <c r="F444" i="46"/>
  <c r="AE443" i="46"/>
  <c r="AI443" i="46" s="1"/>
  <c r="AC443" i="46"/>
  <c r="AA443" i="46"/>
  <c r="W443" i="46"/>
  <c r="U443" i="46"/>
  <c r="R443" i="46"/>
  <c r="Q443" i="46"/>
  <c r="P443" i="46"/>
  <c r="N443" i="46"/>
  <c r="L443" i="46"/>
  <c r="H443" i="46"/>
  <c r="F443" i="46"/>
  <c r="AE442" i="46"/>
  <c r="AC442" i="46"/>
  <c r="AA442" i="46"/>
  <c r="W442" i="46"/>
  <c r="U442" i="46"/>
  <c r="R442" i="46"/>
  <c r="Q442" i="46"/>
  <c r="P442" i="46"/>
  <c r="N442" i="46"/>
  <c r="L442" i="46"/>
  <c r="H442" i="46"/>
  <c r="F442" i="46"/>
  <c r="AE441" i="46"/>
  <c r="AI441" i="46" s="1"/>
  <c r="AC441" i="46"/>
  <c r="AA441" i="46"/>
  <c r="W441" i="46"/>
  <c r="U441" i="46"/>
  <c r="R441" i="46"/>
  <c r="Q441" i="46"/>
  <c r="P441" i="46"/>
  <c r="N441" i="46"/>
  <c r="L441" i="46"/>
  <c r="H441" i="46"/>
  <c r="F441" i="46"/>
  <c r="AE440" i="46"/>
  <c r="AC440" i="46"/>
  <c r="AA440" i="46"/>
  <c r="W440" i="46"/>
  <c r="U440" i="46"/>
  <c r="X440" i="46" s="1"/>
  <c r="R440" i="46"/>
  <c r="Q440" i="46"/>
  <c r="P440" i="46"/>
  <c r="N440" i="46"/>
  <c r="L440" i="46"/>
  <c r="H440" i="46"/>
  <c r="F440" i="46"/>
  <c r="AE439" i="46"/>
  <c r="AI439" i="46" s="1"/>
  <c r="AC439" i="46"/>
  <c r="AA439" i="46"/>
  <c r="W439" i="46"/>
  <c r="U439" i="46"/>
  <c r="R439" i="46"/>
  <c r="Q439" i="46"/>
  <c r="P439" i="46"/>
  <c r="N439" i="46"/>
  <c r="L439" i="46"/>
  <c r="H439" i="46"/>
  <c r="F439" i="46"/>
  <c r="AE438" i="46"/>
  <c r="AC438" i="46"/>
  <c r="AA438" i="46"/>
  <c r="W438" i="46"/>
  <c r="U438" i="46"/>
  <c r="R438" i="46"/>
  <c r="Q438" i="46"/>
  <c r="P438" i="46"/>
  <c r="N438" i="46"/>
  <c r="L438" i="46"/>
  <c r="H438" i="46"/>
  <c r="F438" i="46"/>
  <c r="AE437" i="46"/>
  <c r="AG437" i="46" s="1"/>
  <c r="AC437" i="46"/>
  <c r="AA437" i="46"/>
  <c r="W437" i="46"/>
  <c r="U437" i="46"/>
  <c r="X437" i="46" s="1"/>
  <c r="R437" i="46"/>
  <c r="Q437" i="46"/>
  <c r="P437" i="46"/>
  <c r="N437" i="46"/>
  <c r="L437" i="46"/>
  <c r="H437" i="46"/>
  <c r="F437" i="46"/>
  <c r="AE436" i="46"/>
  <c r="AC436" i="46"/>
  <c r="AA436" i="46"/>
  <c r="W436" i="46"/>
  <c r="U436" i="46"/>
  <c r="R436" i="46"/>
  <c r="Q436" i="46"/>
  <c r="P436" i="46"/>
  <c r="N436" i="46"/>
  <c r="L436" i="46"/>
  <c r="H436" i="46"/>
  <c r="F436" i="46"/>
  <c r="AE435" i="46"/>
  <c r="AC435" i="46"/>
  <c r="AA435" i="46"/>
  <c r="W435" i="46"/>
  <c r="U435" i="46"/>
  <c r="R435" i="46"/>
  <c r="Q435" i="46"/>
  <c r="P435" i="46"/>
  <c r="N435" i="46"/>
  <c r="L435" i="46"/>
  <c r="H435" i="46"/>
  <c r="F435" i="46"/>
  <c r="AE434" i="46"/>
  <c r="AC434" i="46"/>
  <c r="AA434" i="46"/>
  <c r="W434" i="46"/>
  <c r="U434" i="46"/>
  <c r="R434" i="46"/>
  <c r="Q434" i="46"/>
  <c r="P434" i="46"/>
  <c r="N434" i="46"/>
  <c r="L434" i="46"/>
  <c r="H434" i="46"/>
  <c r="F434" i="46"/>
  <c r="I434" i="46" s="1"/>
  <c r="AE433" i="46"/>
  <c r="AG433" i="46" s="1"/>
  <c r="AC433" i="46"/>
  <c r="AA433" i="46"/>
  <c r="W433" i="46"/>
  <c r="U433" i="46"/>
  <c r="R433" i="46"/>
  <c r="Q433" i="46"/>
  <c r="P433" i="46"/>
  <c r="N433" i="46"/>
  <c r="L433" i="46"/>
  <c r="H433" i="46"/>
  <c r="F433" i="46"/>
  <c r="AE432" i="46"/>
  <c r="AI432" i="46" s="1"/>
  <c r="AC432" i="46"/>
  <c r="AA432" i="46"/>
  <c r="W432" i="46"/>
  <c r="U432" i="46"/>
  <c r="R432" i="46"/>
  <c r="Q432" i="46"/>
  <c r="P432" i="46"/>
  <c r="N432" i="46"/>
  <c r="L432" i="46"/>
  <c r="H432" i="46"/>
  <c r="F432" i="46"/>
  <c r="AE431" i="46"/>
  <c r="AI431" i="46" s="1"/>
  <c r="AC431" i="46"/>
  <c r="AA431" i="46"/>
  <c r="W431" i="46"/>
  <c r="U431" i="46"/>
  <c r="R431" i="46"/>
  <c r="Q431" i="46"/>
  <c r="P431" i="46"/>
  <c r="N431" i="46"/>
  <c r="L431" i="46"/>
  <c r="H431" i="46"/>
  <c r="F431" i="46"/>
  <c r="I431" i="46" s="1"/>
  <c r="AE430" i="46"/>
  <c r="AC430" i="46"/>
  <c r="AA430" i="46"/>
  <c r="W430" i="46"/>
  <c r="U430" i="46"/>
  <c r="R430" i="46"/>
  <c r="Q430" i="46"/>
  <c r="P430" i="46"/>
  <c r="N430" i="46"/>
  <c r="L430" i="46"/>
  <c r="O430" i="46" s="1"/>
  <c r="H430" i="46"/>
  <c r="F430" i="46"/>
  <c r="AE429" i="46"/>
  <c r="AI429" i="46" s="1"/>
  <c r="AC429" i="46"/>
  <c r="AA429" i="46"/>
  <c r="W429" i="46"/>
  <c r="U429" i="46"/>
  <c r="R429" i="46"/>
  <c r="Q429" i="46"/>
  <c r="P429" i="46"/>
  <c r="N429" i="46"/>
  <c r="L429" i="46"/>
  <c r="H429" i="46"/>
  <c r="F429" i="46"/>
  <c r="AE428" i="46"/>
  <c r="AE427" i="46"/>
  <c r="AG427" i="46" s="1"/>
  <c r="AJ427" i="46" s="1"/>
  <c r="AA427" i="46"/>
  <c r="AD427" i="46" s="1"/>
  <c r="U427" i="46"/>
  <c r="X427" i="46" s="1"/>
  <c r="R427" i="46"/>
  <c r="Q427" i="46"/>
  <c r="P427" i="46"/>
  <c r="L427" i="46"/>
  <c r="O427" i="46" s="1"/>
  <c r="F427" i="46"/>
  <c r="I427" i="46" s="1"/>
  <c r="AE426" i="46"/>
  <c r="AC426" i="46"/>
  <c r="AA426" i="46"/>
  <c r="W426" i="46"/>
  <c r="U426" i="46"/>
  <c r="X426" i="46" s="1"/>
  <c r="R426" i="46"/>
  <c r="Q426" i="46"/>
  <c r="P426" i="46"/>
  <c r="N426" i="46"/>
  <c r="L426" i="46"/>
  <c r="O426" i="46" s="1"/>
  <c r="H426" i="46"/>
  <c r="F426" i="46"/>
  <c r="AE425" i="46"/>
  <c r="AG425" i="46" s="1"/>
  <c r="AC425" i="46"/>
  <c r="AA425" i="46"/>
  <c r="W425" i="46"/>
  <c r="U425" i="46"/>
  <c r="R425" i="46"/>
  <c r="Q425" i="46"/>
  <c r="P425" i="46"/>
  <c r="N425" i="46"/>
  <c r="L425" i="46"/>
  <c r="H425" i="46"/>
  <c r="F425" i="46"/>
  <c r="AE424" i="46"/>
  <c r="AC424" i="46"/>
  <c r="AA424" i="46"/>
  <c r="W424" i="46"/>
  <c r="U424" i="46"/>
  <c r="R424" i="46"/>
  <c r="Q424" i="46"/>
  <c r="P424" i="46"/>
  <c r="N424" i="46"/>
  <c r="L424" i="46"/>
  <c r="O424" i="46" s="1"/>
  <c r="H424" i="46"/>
  <c r="F424" i="46"/>
  <c r="AE423" i="46"/>
  <c r="AC423" i="46"/>
  <c r="AA423" i="46"/>
  <c r="W423" i="46"/>
  <c r="U423" i="46"/>
  <c r="R423" i="46"/>
  <c r="Q423" i="46"/>
  <c r="P423" i="46"/>
  <c r="N423" i="46"/>
  <c r="L423" i="46"/>
  <c r="O423" i="46" s="1"/>
  <c r="H423" i="46"/>
  <c r="F423" i="46"/>
  <c r="AE422" i="46"/>
  <c r="AG422" i="46" s="1"/>
  <c r="AC422" i="46"/>
  <c r="AA422" i="46"/>
  <c r="W422" i="46"/>
  <c r="U422" i="46"/>
  <c r="R422" i="46"/>
  <c r="Q422" i="46"/>
  <c r="P422" i="46"/>
  <c r="N422" i="46"/>
  <c r="L422" i="46"/>
  <c r="H422" i="46"/>
  <c r="F422" i="46"/>
  <c r="AE421" i="46"/>
  <c r="AG421" i="46" s="1"/>
  <c r="AC421" i="46"/>
  <c r="AA421" i="46"/>
  <c r="W421" i="46"/>
  <c r="U421" i="46"/>
  <c r="R421" i="46"/>
  <c r="Q421" i="46"/>
  <c r="P421" i="46"/>
  <c r="N421" i="46"/>
  <c r="L421" i="46"/>
  <c r="H421" i="46"/>
  <c r="F421" i="46"/>
  <c r="AE420" i="46"/>
  <c r="AI420" i="46" s="1"/>
  <c r="AC420" i="46"/>
  <c r="AA420" i="46"/>
  <c r="W420" i="46"/>
  <c r="U420" i="46"/>
  <c r="R420" i="46"/>
  <c r="Q420" i="46"/>
  <c r="P420" i="46"/>
  <c r="N420" i="46"/>
  <c r="L420" i="46"/>
  <c r="H420" i="46"/>
  <c r="F420" i="46"/>
  <c r="AE419" i="46"/>
  <c r="AI419" i="46" s="1"/>
  <c r="AC419" i="46"/>
  <c r="AA419" i="46"/>
  <c r="W419" i="46"/>
  <c r="U419" i="46"/>
  <c r="R419" i="46"/>
  <c r="Q419" i="46"/>
  <c r="P419" i="46"/>
  <c r="N419" i="46"/>
  <c r="L419" i="46"/>
  <c r="H419" i="46"/>
  <c r="F419" i="46"/>
  <c r="AE418" i="46"/>
  <c r="AC418" i="46"/>
  <c r="AA418" i="46"/>
  <c r="W418" i="46"/>
  <c r="U418" i="46"/>
  <c r="R418" i="46"/>
  <c r="Q418" i="46"/>
  <c r="P418" i="46"/>
  <c r="N418" i="46"/>
  <c r="L418" i="46"/>
  <c r="H418" i="46"/>
  <c r="F418" i="46"/>
  <c r="AE417" i="46"/>
  <c r="AG417" i="46" s="1"/>
  <c r="AC417" i="46"/>
  <c r="AA417" i="46"/>
  <c r="W417" i="46"/>
  <c r="U417" i="46"/>
  <c r="R417" i="46"/>
  <c r="Q417" i="46"/>
  <c r="P417" i="46"/>
  <c r="N417" i="46"/>
  <c r="L417" i="46"/>
  <c r="H417" i="46"/>
  <c r="F417" i="46"/>
  <c r="AE416" i="46"/>
  <c r="AG416" i="46" s="1"/>
  <c r="AC416" i="46"/>
  <c r="AA416" i="46"/>
  <c r="W416" i="46"/>
  <c r="U416" i="46"/>
  <c r="U415" i="46" s="1"/>
  <c r="R416" i="46"/>
  <c r="Q416" i="46"/>
  <c r="P416" i="46"/>
  <c r="N416" i="46"/>
  <c r="L416" i="46"/>
  <c r="H416" i="46"/>
  <c r="F416" i="46"/>
  <c r="AE415" i="46"/>
  <c r="R415" i="46"/>
  <c r="Q415" i="46"/>
  <c r="P415" i="46"/>
  <c r="AE414" i="46"/>
  <c r="AG414" i="46" s="1"/>
  <c r="AJ414" i="46" s="1"/>
  <c r="AA414" i="46"/>
  <c r="AD414" i="46" s="1"/>
  <c r="U414" i="46"/>
  <c r="X414" i="46" s="1"/>
  <c r="R414" i="46"/>
  <c r="Q414" i="46"/>
  <c r="P414" i="46"/>
  <c r="L414" i="46"/>
  <c r="O414" i="46" s="1"/>
  <c r="F414" i="46"/>
  <c r="I414" i="46" s="1"/>
  <c r="AE413" i="46"/>
  <c r="AG413" i="46" s="1"/>
  <c r="AJ413" i="46" s="1"/>
  <c r="AA413" i="46"/>
  <c r="AD413" i="46" s="1"/>
  <c r="U413" i="46"/>
  <c r="X413" i="46" s="1"/>
  <c r="R413" i="46"/>
  <c r="Q413" i="46"/>
  <c r="P413" i="46"/>
  <c r="L413" i="46"/>
  <c r="O413" i="46" s="1"/>
  <c r="F413" i="46"/>
  <c r="I413" i="46" s="1"/>
  <c r="AE412" i="46"/>
  <c r="AG412" i="46" s="1"/>
  <c r="AJ412" i="46" s="1"/>
  <c r="AA412" i="46"/>
  <c r="AD412" i="46" s="1"/>
  <c r="U412" i="46"/>
  <c r="X412" i="46" s="1"/>
  <c r="R412" i="46"/>
  <c r="Q412" i="46"/>
  <c r="P412" i="46"/>
  <c r="L412" i="46"/>
  <c r="O412" i="46" s="1"/>
  <c r="F412" i="46"/>
  <c r="I412" i="46" s="1"/>
  <c r="AE411" i="46"/>
  <c r="AG411" i="46" s="1"/>
  <c r="AJ411" i="46" s="1"/>
  <c r="AA411" i="46"/>
  <c r="AD411" i="46" s="1"/>
  <c r="U411" i="46"/>
  <c r="X411" i="46" s="1"/>
  <c r="R411" i="46"/>
  <c r="Q411" i="46"/>
  <c r="P411" i="46"/>
  <c r="L411" i="46"/>
  <c r="O411" i="46" s="1"/>
  <c r="F411" i="46"/>
  <c r="I411" i="46" s="1"/>
  <c r="AE410" i="46"/>
  <c r="AG410" i="46" s="1"/>
  <c r="AJ410" i="46" s="1"/>
  <c r="AA410" i="46"/>
  <c r="AD410" i="46" s="1"/>
  <c r="U410" i="46"/>
  <c r="X410" i="46" s="1"/>
  <c r="R410" i="46"/>
  <c r="Q410" i="46"/>
  <c r="P410" i="46"/>
  <c r="L410" i="46"/>
  <c r="O410" i="46" s="1"/>
  <c r="F410" i="46"/>
  <c r="I410" i="46" s="1"/>
  <c r="AE409" i="46"/>
  <c r="AG409" i="46" s="1"/>
  <c r="AJ409" i="46" s="1"/>
  <c r="AA409" i="46"/>
  <c r="AD409" i="46" s="1"/>
  <c r="U409" i="46"/>
  <c r="X409" i="46" s="1"/>
  <c r="R409" i="46"/>
  <c r="Q409" i="46"/>
  <c r="P409" i="46"/>
  <c r="L409" i="46"/>
  <c r="O409" i="46" s="1"/>
  <c r="F409" i="46"/>
  <c r="I409" i="46" s="1"/>
  <c r="AE408" i="46"/>
  <c r="AG408" i="46" s="1"/>
  <c r="AJ408" i="46" s="1"/>
  <c r="AA408" i="46"/>
  <c r="AD408" i="46" s="1"/>
  <c r="U408" i="46"/>
  <c r="X408" i="46" s="1"/>
  <c r="R408" i="46"/>
  <c r="Q408" i="46"/>
  <c r="P408" i="46"/>
  <c r="L408" i="46"/>
  <c r="O408" i="46" s="1"/>
  <c r="F408" i="46"/>
  <c r="I408" i="46" s="1"/>
  <c r="AE407" i="46"/>
  <c r="AG407" i="46" s="1"/>
  <c r="AJ407" i="46" s="1"/>
  <c r="AA407" i="46"/>
  <c r="AD407" i="46" s="1"/>
  <c r="U407" i="46"/>
  <c r="X407" i="46" s="1"/>
  <c r="R407" i="46"/>
  <c r="Q407" i="46"/>
  <c r="P407" i="46"/>
  <c r="L407" i="46"/>
  <c r="O407" i="46" s="1"/>
  <c r="F407" i="46"/>
  <c r="I407" i="46" s="1"/>
  <c r="AE406" i="46"/>
  <c r="AC406" i="46"/>
  <c r="AA406" i="46"/>
  <c r="W406" i="46"/>
  <c r="U406" i="46"/>
  <c r="R406" i="46"/>
  <c r="Q406" i="46"/>
  <c r="P406" i="46"/>
  <c r="N406" i="46"/>
  <c r="L406" i="46"/>
  <c r="H406" i="46"/>
  <c r="F406" i="46"/>
  <c r="AE405" i="46"/>
  <c r="AI405" i="46" s="1"/>
  <c r="AC405" i="46"/>
  <c r="AA405" i="46"/>
  <c r="W405" i="46"/>
  <c r="U405" i="46"/>
  <c r="R405" i="46"/>
  <c r="Q405" i="46"/>
  <c r="P405" i="46"/>
  <c r="N405" i="46"/>
  <c r="L405" i="46"/>
  <c r="H405" i="46"/>
  <c r="F405" i="46"/>
  <c r="AE404" i="46"/>
  <c r="AG404" i="46" s="1"/>
  <c r="AJ404" i="46" s="1"/>
  <c r="AA404" i="46"/>
  <c r="AD404" i="46" s="1"/>
  <c r="U404" i="46"/>
  <c r="X404" i="46" s="1"/>
  <c r="R404" i="46"/>
  <c r="Q404" i="46"/>
  <c r="P404" i="46"/>
  <c r="L404" i="46"/>
  <c r="O404" i="46" s="1"/>
  <c r="F404" i="46"/>
  <c r="I404" i="46" s="1"/>
  <c r="AE403" i="46"/>
  <c r="AG403" i="46" s="1"/>
  <c r="AJ403" i="46" s="1"/>
  <c r="AA403" i="46"/>
  <c r="AD403" i="46" s="1"/>
  <c r="U403" i="46"/>
  <c r="X403" i="46" s="1"/>
  <c r="R403" i="46"/>
  <c r="Q403" i="46"/>
  <c r="P403" i="46"/>
  <c r="L403" i="46"/>
  <c r="O403" i="46" s="1"/>
  <c r="F403" i="46"/>
  <c r="I403" i="46" s="1"/>
  <c r="AE402" i="46"/>
  <c r="AC402" i="46"/>
  <c r="AA402" i="46"/>
  <c r="W402" i="46"/>
  <c r="U402" i="46"/>
  <c r="R402" i="46"/>
  <c r="Q402" i="46"/>
  <c r="P402" i="46"/>
  <c r="N402" i="46"/>
  <c r="L402" i="46"/>
  <c r="H402" i="46"/>
  <c r="F402" i="46"/>
  <c r="AE401" i="46"/>
  <c r="AG401" i="46" s="1"/>
  <c r="AC401" i="46"/>
  <c r="AA401" i="46"/>
  <c r="W401" i="46"/>
  <c r="U401" i="46"/>
  <c r="R401" i="46"/>
  <c r="Q401" i="46"/>
  <c r="P401" i="46"/>
  <c r="N401" i="46"/>
  <c r="L401" i="46"/>
  <c r="H401" i="46"/>
  <c r="F401" i="46"/>
  <c r="AE400" i="46"/>
  <c r="AI400" i="46" s="1"/>
  <c r="AC400" i="46"/>
  <c r="AA400" i="46"/>
  <c r="W400" i="46"/>
  <c r="U400" i="46"/>
  <c r="R400" i="46"/>
  <c r="Q400" i="46"/>
  <c r="P400" i="46"/>
  <c r="N400" i="46"/>
  <c r="L400" i="46"/>
  <c r="H400" i="46"/>
  <c r="F400" i="46"/>
  <c r="AE399" i="46"/>
  <c r="AC399" i="46"/>
  <c r="AA399" i="46"/>
  <c r="W399" i="46"/>
  <c r="U399" i="46"/>
  <c r="R399" i="46"/>
  <c r="Q399" i="46"/>
  <c r="P399" i="46"/>
  <c r="N399" i="46"/>
  <c r="L399" i="46"/>
  <c r="H399" i="46"/>
  <c r="F399" i="46"/>
  <c r="AE398" i="46"/>
  <c r="AC398" i="46"/>
  <c r="AA398" i="46"/>
  <c r="W398" i="46"/>
  <c r="U398" i="46"/>
  <c r="R398" i="46"/>
  <c r="Q398" i="46"/>
  <c r="P398" i="46"/>
  <c r="N398" i="46"/>
  <c r="L398" i="46"/>
  <c r="O398" i="46" s="1"/>
  <c r="H398" i="46"/>
  <c r="F398" i="46"/>
  <c r="I398" i="46" s="1"/>
  <c r="AE397" i="46"/>
  <c r="AI397" i="46" s="1"/>
  <c r="AC397" i="46"/>
  <c r="AA397" i="46"/>
  <c r="W397" i="46"/>
  <c r="U397" i="46"/>
  <c r="R397" i="46"/>
  <c r="Q397" i="46"/>
  <c r="P397" i="46"/>
  <c r="N397" i="46"/>
  <c r="L397" i="46"/>
  <c r="O397" i="46" s="1"/>
  <c r="H397" i="46"/>
  <c r="F397" i="46"/>
  <c r="AE396" i="46"/>
  <c r="AI396" i="46" s="1"/>
  <c r="AC396" i="46"/>
  <c r="AA396" i="46"/>
  <c r="AD396" i="46" s="1"/>
  <c r="W396" i="46"/>
  <c r="U396" i="46"/>
  <c r="R396" i="46"/>
  <c r="Q396" i="46"/>
  <c r="P396" i="46"/>
  <c r="N396" i="46"/>
  <c r="L396" i="46"/>
  <c r="H396" i="46"/>
  <c r="F396" i="46"/>
  <c r="I396" i="46" s="1"/>
  <c r="AE395" i="46"/>
  <c r="AI395" i="46" s="1"/>
  <c r="AC395" i="46"/>
  <c r="AA395" i="46"/>
  <c r="W395" i="46"/>
  <c r="U395" i="46"/>
  <c r="R395" i="46"/>
  <c r="Q395" i="46"/>
  <c r="P395" i="46"/>
  <c r="N395" i="46"/>
  <c r="L395" i="46"/>
  <c r="H395" i="46"/>
  <c r="F395" i="46"/>
  <c r="AE394" i="46"/>
  <c r="AG394" i="46" s="1"/>
  <c r="AC394" i="46"/>
  <c r="AA394" i="46"/>
  <c r="W394" i="46"/>
  <c r="U394" i="46"/>
  <c r="R394" i="46"/>
  <c r="Q394" i="46"/>
  <c r="P394" i="46"/>
  <c r="N394" i="46"/>
  <c r="L394" i="46"/>
  <c r="H394" i="46"/>
  <c r="F394" i="46"/>
  <c r="AE393" i="46"/>
  <c r="AC393" i="46"/>
  <c r="AA393" i="46"/>
  <c r="W393" i="46"/>
  <c r="U393" i="46"/>
  <c r="R393" i="46"/>
  <c r="Q393" i="46"/>
  <c r="P393" i="46"/>
  <c r="N393" i="46"/>
  <c r="L393" i="46"/>
  <c r="H393" i="46"/>
  <c r="F393" i="46"/>
  <c r="AE392" i="46"/>
  <c r="AI392" i="46" s="1"/>
  <c r="AC392" i="46"/>
  <c r="AA392" i="46"/>
  <c r="W392" i="46"/>
  <c r="U392" i="46"/>
  <c r="R392" i="46"/>
  <c r="Q392" i="46"/>
  <c r="P392" i="46"/>
  <c r="N392" i="46"/>
  <c r="L392" i="46"/>
  <c r="H392" i="46"/>
  <c r="F392" i="46"/>
  <c r="AE391" i="46"/>
  <c r="AG391" i="46" s="1"/>
  <c r="AC391" i="46"/>
  <c r="AA391" i="46"/>
  <c r="W391" i="46"/>
  <c r="U391" i="46"/>
  <c r="R391" i="46"/>
  <c r="Q391" i="46"/>
  <c r="P391" i="46"/>
  <c r="N391" i="46"/>
  <c r="L391" i="46"/>
  <c r="H391" i="46"/>
  <c r="F391" i="46"/>
  <c r="AE390" i="46"/>
  <c r="AC390" i="46"/>
  <c r="AA390" i="46"/>
  <c r="W390" i="46"/>
  <c r="U390" i="46"/>
  <c r="R390" i="46"/>
  <c r="Q390" i="46"/>
  <c r="P390" i="46"/>
  <c r="N390" i="46"/>
  <c r="L390" i="46"/>
  <c r="H390" i="46"/>
  <c r="F390" i="46"/>
  <c r="AE389" i="46"/>
  <c r="AI389" i="46" s="1"/>
  <c r="AC389" i="46"/>
  <c r="AA389" i="46"/>
  <c r="W389" i="46"/>
  <c r="U389" i="46"/>
  <c r="R389" i="46"/>
  <c r="Q389" i="46"/>
  <c r="P389" i="46"/>
  <c r="N389" i="46"/>
  <c r="L389" i="46"/>
  <c r="H389" i="46"/>
  <c r="F389" i="46"/>
  <c r="AE388" i="46"/>
  <c r="AG388" i="46" s="1"/>
  <c r="AJ388" i="46" s="1"/>
  <c r="AA388" i="46"/>
  <c r="AD388" i="46" s="1"/>
  <c r="U388" i="46"/>
  <c r="X388" i="46" s="1"/>
  <c r="R388" i="46"/>
  <c r="Q388" i="46"/>
  <c r="P388" i="46"/>
  <c r="L388" i="46"/>
  <c r="O388" i="46" s="1"/>
  <c r="F388" i="46"/>
  <c r="I388" i="46" s="1"/>
  <c r="AE387" i="46"/>
  <c r="AG387" i="46" s="1"/>
  <c r="AJ387" i="46" s="1"/>
  <c r="AA387" i="46"/>
  <c r="AD387" i="46" s="1"/>
  <c r="U387" i="46"/>
  <c r="R387" i="46"/>
  <c r="Q387" i="46"/>
  <c r="P387" i="46"/>
  <c r="L387" i="46"/>
  <c r="O387" i="46" s="1"/>
  <c r="F387" i="46"/>
  <c r="I387" i="46" s="1"/>
  <c r="AE386" i="46"/>
  <c r="AI386" i="46" s="1"/>
  <c r="AC386" i="46"/>
  <c r="AA386" i="46"/>
  <c r="W386" i="46"/>
  <c r="U386" i="46"/>
  <c r="X386" i="46" s="1"/>
  <c r="R386" i="46"/>
  <c r="Q386" i="46"/>
  <c r="P386" i="46"/>
  <c r="N386" i="46"/>
  <c r="L386" i="46"/>
  <c r="H386" i="46"/>
  <c r="F386" i="46"/>
  <c r="AE385" i="46"/>
  <c r="AI385" i="46" s="1"/>
  <c r="AJ385" i="46" s="1"/>
  <c r="AC385" i="46"/>
  <c r="AD385" i="46" s="1"/>
  <c r="W385" i="46"/>
  <c r="X385" i="46" s="1"/>
  <c r="R385" i="46"/>
  <c r="Q385" i="46"/>
  <c r="P385" i="46"/>
  <c r="N385" i="46"/>
  <c r="O385" i="46" s="1"/>
  <c r="H385" i="46"/>
  <c r="I385" i="46" s="1"/>
  <c r="AE384" i="46"/>
  <c r="R384" i="46"/>
  <c r="Q384" i="46"/>
  <c r="P384" i="46"/>
  <c r="AE383" i="46"/>
  <c r="R383" i="46"/>
  <c r="Q383" i="46"/>
  <c r="P383" i="46"/>
  <c r="AE382" i="46"/>
  <c r="R382" i="46"/>
  <c r="Q382" i="46"/>
  <c r="P382" i="46"/>
  <c r="AE381" i="46"/>
  <c r="AC381" i="46"/>
  <c r="AA381" i="46"/>
  <c r="AD381" i="46" s="1"/>
  <c r="W381" i="46"/>
  <c r="U381" i="46"/>
  <c r="R381" i="46"/>
  <c r="Q381" i="46"/>
  <c r="P381" i="46"/>
  <c r="N381" i="46"/>
  <c r="L381" i="46"/>
  <c r="H381" i="46"/>
  <c r="F381" i="46"/>
  <c r="AE380" i="46"/>
  <c r="AE379" i="46"/>
  <c r="AG379" i="46" s="1"/>
  <c r="AJ379" i="46" s="1"/>
  <c r="AA379" i="46"/>
  <c r="AD379" i="46" s="1"/>
  <c r="U379" i="46"/>
  <c r="X379" i="46" s="1"/>
  <c r="R379" i="46"/>
  <c r="Q379" i="46"/>
  <c r="P379" i="46"/>
  <c r="L379" i="46"/>
  <c r="O379" i="46" s="1"/>
  <c r="F379" i="46"/>
  <c r="I379" i="46" s="1"/>
  <c r="AE378" i="46"/>
  <c r="AI378" i="46" s="1"/>
  <c r="AJ378" i="46" s="1"/>
  <c r="AC378" i="46"/>
  <c r="AD378" i="46" s="1"/>
  <c r="W378" i="46"/>
  <c r="X378" i="46" s="1"/>
  <c r="R378" i="46"/>
  <c r="Q378" i="46"/>
  <c r="P378" i="46"/>
  <c r="N378" i="46"/>
  <c r="O378" i="46" s="1"/>
  <c r="H378" i="46"/>
  <c r="I378" i="46" s="1"/>
  <c r="AE377" i="46"/>
  <c r="AI377" i="46" s="1"/>
  <c r="AC377" i="46"/>
  <c r="AA377" i="46"/>
  <c r="W377" i="46"/>
  <c r="U377" i="46"/>
  <c r="X377" i="46" s="1"/>
  <c r="R377" i="46"/>
  <c r="Q377" i="46"/>
  <c r="P377" i="46"/>
  <c r="N377" i="46"/>
  <c r="L377" i="46"/>
  <c r="H377" i="46"/>
  <c r="F377" i="46"/>
  <c r="AE376" i="46"/>
  <c r="AI376" i="46" s="1"/>
  <c r="AC376" i="46"/>
  <c r="AA376" i="46"/>
  <c r="W376" i="46"/>
  <c r="U376" i="46"/>
  <c r="R376" i="46"/>
  <c r="Q376" i="46"/>
  <c r="P376" i="46"/>
  <c r="N376" i="46"/>
  <c r="L376" i="46"/>
  <c r="H376" i="46"/>
  <c r="F376" i="46"/>
  <c r="AE375" i="46"/>
  <c r="AG375" i="46" s="1"/>
  <c r="AC375" i="46"/>
  <c r="AA375" i="46"/>
  <c r="W375" i="46"/>
  <c r="U375" i="46"/>
  <c r="R375" i="46"/>
  <c r="Q375" i="46"/>
  <c r="P375" i="46"/>
  <c r="N375" i="46"/>
  <c r="L375" i="46"/>
  <c r="H375" i="46"/>
  <c r="F375" i="46"/>
  <c r="AE374" i="46"/>
  <c r="AI374" i="46" s="1"/>
  <c r="AC374" i="46"/>
  <c r="AA374" i="46"/>
  <c r="W374" i="46"/>
  <c r="U374" i="46"/>
  <c r="R374" i="46"/>
  <c r="Q374" i="46"/>
  <c r="P374" i="46"/>
  <c r="N374" i="46"/>
  <c r="L374" i="46"/>
  <c r="H374" i="46"/>
  <c r="F374" i="46"/>
  <c r="AE373" i="46"/>
  <c r="AI373" i="46" s="1"/>
  <c r="AC373" i="46"/>
  <c r="AA373" i="46"/>
  <c r="W373" i="46"/>
  <c r="U373" i="46"/>
  <c r="R373" i="46"/>
  <c r="Q373" i="46"/>
  <c r="P373" i="46"/>
  <c r="N373" i="46"/>
  <c r="L373" i="46"/>
  <c r="H373" i="46"/>
  <c r="F373" i="46"/>
  <c r="AE372" i="46"/>
  <c r="AG372" i="46" s="1"/>
  <c r="AC372" i="46"/>
  <c r="AA372" i="46"/>
  <c r="W372" i="46"/>
  <c r="U372" i="46"/>
  <c r="R372" i="46"/>
  <c r="Q372" i="46"/>
  <c r="P372" i="46"/>
  <c r="N372" i="46"/>
  <c r="L372" i="46"/>
  <c r="H372" i="46"/>
  <c r="F372" i="46"/>
  <c r="AE371" i="46"/>
  <c r="AG371" i="46" s="1"/>
  <c r="AC371" i="46"/>
  <c r="AA371" i="46"/>
  <c r="AD371" i="46" s="1"/>
  <c r="W371" i="46"/>
  <c r="U371" i="46"/>
  <c r="R371" i="46"/>
  <c r="Q371" i="46"/>
  <c r="P371" i="46"/>
  <c r="N371" i="46"/>
  <c r="L371" i="46"/>
  <c r="H371" i="46"/>
  <c r="F371" i="46"/>
  <c r="AE370" i="46"/>
  <c r="AC370" i="46"/>
  <c r="AA370" i="46"/>
  <c r="W370" i="46"/>
  <c r="U370" i="46"/>
  <c r="R370" i="46"/>
  <c r="Q370" i="46"/>
  <c r="P370" i="46"/>
  <c r="N370" i="46"/>
  <c r="L370" i="46"/>
  <c r="H370" i="46"/>
  <c r="F370" i="46"/>
  <c r="AE369" i="46"/>
  <c r="AI369" i="46" s="1"/>
  <c r="AC369" i="46"/>
  <c r="AA369" i="46"/>
  <c r="W369" i="46"/>
  <c r="U369" i="46"/>
  <c r="R369" i="46"/>
  <c r="Q369" i="46"/>
  <c r="P369" i="46"/>
  <c r="N369" i="46"/>
  <c r="L369" i="46"/>
  <c r="H369" i="46"/>
  <c r="F369" i="46"/>
  <c r="AE368" i="46"/>
  <c r="AG368" i="46" s="1"/>
  <c r="AC368" i="46"/>
  <c r="AA368" i="46"/>
  <c r="AD368" i="46" s="1"/>
  <c r="W368" i="46"/>
  <c r="U368" i="46"/>
  <c r="R368" i="46"/>
  <c r="Q368" i="46"/>
  <c r="P368" i="46"/>
  <c r="N368" i="46"/>
  <c r="L368" i="46"/>
  <c r="H368" i="46"/>
  <c r="F368" i="46"/>
  <c r="AE367" i="46"/>
  <c r="AI367" i="46" s="1"/>
  <c r="AC367" i="46"/>
  <c r="AA367" i="46"/>
  <c r="W367" i="46"/>
  <c r="U367" i="46"/>
  <c r="R367" i="46"/>
  <c r="Q367" i="46"/>
  <c r="P367" i="46"/>
  <c r="N367" i="46"/>
  <c r="L367" i="46"/>
  <c r="H367" i="46"/>
  <c r="F367" i="46"/>
  <c r="AE366" i="46"/>
  <c r="AI366" i="46" s="1"/>
  <c r="AC366" i="46"/>
  <c r="AA366" i="46"/>
  <c r="AD366" i="46" s="1"/>
  <c r="W366" i="46"/>
  <c r="U366" i="46"/>
  <c r="R366" i="46"/>
  <c r="Q366" i="46"/>
  <c r="P366" i="46"/>
  <c r="N366" i="46"/>
  <c r="L366" i="46"/>
  <c r="H366" i="46"/>
  <c r="F366" i="46"/>
  <c r="AE365" i="46"/>
  <c r="AG365" i="46" s="1"/>
  <c r="AC365" i="46"/>
  <c r="AA365" i="46"/>
  <c r="W365" i="46"/>
  <c r="U365" i="46"/>
  <c r="R365" i="46"/>
  <c r="Q365" i="46"/>
  <c r="P365" i="46"/>
  <c r="N365" i="46"/>
  <c r="L365" i="46"/>
  <c r="H365" i="46"/>
  <c r="F365" i="46"/>
  <c r="AE364" i="46"/>
  <c r="AI364" i="46" s="1"/>
  <c r="AC364" i="46"/>
  <c r="AA364" i="46"/>
  <c r="AD364" i="46" s="1"/>
  <c r="W364" i="46"/>
  <c r="U364" i="46"/>
  <c r="R364" i="46"/>
  <c r="Q364" i="46"/>
  <c r="P364" i="46"/>
  <c r="N364" i="46"/>
  <c r="L364" i="46"/>
  <c r="H364" i="46"/>
  <c r="F364" i="46"/>
  <c r="AE363" i="46"/>
  <c r="R363" i="46"/>
  <c r="Q363" i="46"/>
  <c r="P363" i="46"/>
  <c r="AE362" i="46"/>
  <c r="AI362" i="46" s="1"/>
  <c r="AC362" i="46"/>
  <c r="AA362" i="46"/>
  <c r="W362" i="46"/>
  <c r="U362" i="46"/>
  <c r="R362" i="46"/>
  <c r="Q362" i="46"/>
  <c r="P362" i="46"/>
  <c r="N362" i="46"/>
  <c r="L362" i="46"/>
  <c r="H362" i="46"/>
  <c r="F362" i="46"/>
  <c r="AE361" i="46"/>
  <c r="AI361" i="46" s="1"/>
  <c r="AC361" i="46"/>
  <c r="AA361" i="46"/>
  <c r="W361" i="46"/>
  <c r="U361" i="46"/>
  <c r="R361" i="46"/>
  <c r="Q361" i="46"/>
  <c r="P361" i="46"/>
  <c r="N361" i="46"/>
  <c r="L361" i="46"/>
  <c r="H361" i="46"/>
  <c r="F361" i="46"/>
  <c r="AE360" i="46"/>
  <c r="AG360" i="46" s="1"/>
  <c r="AJ360" i="46" s="1"/>
  <c r="AA360" i="46"/>
  <c r="AD360" i="46" s="1"/>
  <c r="U360" i="46"/>
  <c r="X360" i="46" s="1"/>
  <c r="R360" i="46"/>
  <c r="Q360" i="46"/>
  <c r="P360" i="46"/>
  <c r="L360" i="46"/>
  <c r="O360" i="46" s="1"/>
  <c r="F360" i="46"/>
  <c r="I360" i="46" s="1"/>
  <c r="AE359" i="46"/>
  <c r="AI359" i="46" s="1"/>
  <c r="AC359" i="46"/>
  <c r="AA359" i="46"/>
  <c r="W359" i="46"/>
  <c r="U359" i="46"/>
  <c r="R359" i="46"/>
  <c r="Q359" i="46"/>
  <c r="P359" i="46"/>
  <c r="N359" i="46"/>
  <c r="L359" i="46"/>
  <c r="H359" i="46"/>
  <c r="F359" i="46"/>
  <c r="AE358" i="46"/>
  <c r="AG358" i="46" s="1"/>
  <c r="AA358" i="46"/>
  <c r="AD358" i="46" s="1"/>
  <c r="U358" i="46"/>
  <c r="R358" i="46"/>
  <c r="Q358" i="46"/>
  <c r="P358" i="46"/>
  <c r="L358" i="46"/>
  <c r="F358" i="46"/>
  <c r="AE357" i="46"/>
  <c r="R357" i="46"/>
  <c r="Q357" i="46"/>
  <c r="P357" i="46"/>
  <c r="AE356" i="46"/>
  <c r="AG356" i="46" s="1"/>
  <c r="AC356" i="46"/>
  <c r="AA356" i="46"/>
  <c r="W356" i="46"/>
  <c r="U356" i="46"/>
  <c r="R356" i="46"/>
  <c r="Q356" i="46"/>
  <c r="P356" i="46"/>
  <c r="N356" i="46"/>
  <c r="L356" i="46"/>
  <c r="H356" i="46"/>
  <c r="F356" i="46"/>
  <c r="AE355" i="46"/>
  <c r="AG355" i="46" s="1"/>
  <c r="AC355" i="46"/>
  <c r="AA355" i="46"/>
  <c r="W355" i="46"/>
  <c r="W354" i="46" s="1"/>
  <c r="U355" i="46"/>
  <c r="R355" i="46"/>
  <c r="Q355" i="46"/>
  <c r="P355" i="46"/>
  <c r="N355" i="46"/>
  <c r="L355" i="46"/>
  <c r="H355" i="46"/>
  <c r="H354" i="46" s="1"/>
  <c r="F355" i="46"/>
  <c r="AE354" i="46"/>
  <c r="R354" i="46"/>
  <c r="Q354" i="46"/>
  <c r="P354" i="46"/>
  <c r="AE353" i="46"/>
  <c r="AG353" i="46" s="1"/>
  <c r="AC353" i="46"/>
  <c r="AA353" i="46"/>
  <c r="AD353" i="46" s="1"/>
  <c r="W353" i="46"/>
  <c r="U353" i="46"/>
  <c r="R353" i="46"/>
  <c r="Q353" i="46"/>
  <c r="P353" i="46"/>
  <c r="N353" i="46"/>
  <c r="L353" i="46"/>
  <c r="H353" i="46"/>
  <c r="F353" i="46"/>
  <c r="AE352" i="46"/>
  <c r="AI352" i="46" s="1"/>
  <c r="AC352" i="46"/>
  <c r="AA352" i="46"/>
  <c r="W352" i="46"/>
  <c r="U352" i="46"/>
  <c r="R352" i="46"/>
  <c r="Q352" i="46"/>
  <c r="P352" i="46"/>
  <c r="N352" i="46"/>
  <c r="L352" i="46"/>
  <c r="H352" i="46"/>
  <c r="F352" i="46"/>
  <c r="I352" i="46" s="1"/>
  <c r="AE351" i="46"/>
  <c r="AI351" i="46" s="1"/>
  <c r="AC351" i="46"/>
  <c r="AA351" i="46"/>
  <c r="AA350" i="46" s="1"/>
  <c r="W351" i="46"/>
  <c r="U351" i="46"/>
  <c r="R351" i="46"/>
  <c r="Q351" i="46"/>
  <c r="P351" i="46"/>
  <c r="N351" i="46"/>
  <c r="L351" i="46"/>
  <c r="L350" i="46" s="1"/>
  <c r="H351" i="46"/>
  <c r="F351" i="46"/>
  <c r="AE350" i="46"/>
  <c r="R350" i="46"/>
  <c r="Q350" i="46"/>
  <c r="P350" i="46"/>
  <c r="AE349" i="46"/>
  <c r="AC349" i="46"/>
  <c r="AA349" i="46"/>
  <c r="AD349" i="46" s="1"/>
  <c r="W349" i="46"/>
  <c r="U349" i="46"/>
  <c r="X349" i="46" s="1"/>
  <c r="R349" i="46"/>
  <c r="Q349" i="46"/>
  <c r="P349" i="46"/>
  <c r="N349" i="46"/>
  <c r="L349" i="46"/>
  <c r="H349" i="46"/>
  <c r="F349" i="46"/>
  <c r="AE348" i="46"/>
  <c r="AG348" i="46" s="1"/>
  <c r="AC348" i="46"/>
  <c r="AA348" i="46"/>
  <c r="W348" i="46"/>
  <c r="U348" i="46"/>
  <c r="R348" i="46"/>
  <c r="Q348" i="46"/>
  <c r="P348" i="46"/>
  <c r="N348" i="46"/>
  <c r="L348" i="46"/>
  <c r="H348" i="46"/>
  <c r="F348" i="46"/>
  <c r="AE347" i="46"/>
  <c r="AC347" i="46"/>
  <c r="AA347" i="46"/>
  <c r="W347" i="46"/>
  <c r="U347" i="46"/>
  <c r="R347" i="46"/>
  <c r="Q347" i="46"/>
  <c r="P347" i="46"/>
  <c r="N347" i="46"/>
  <c r="L347" i="46"/>
  <c r="H347" i="46"/>
  <c r="F347" i="46"/>
  <c r="AE346" i="46"/>
  <c r="AC346" i="46"/>
  <c r="AA346" i="46"/>
  <c r="W346" i="46"/>
  <c r="U346" i="46"/>
  <c r="R346" i="46"/>
  <c r="Q346" i="46"/>
  <c r="P346" i="46"/>
  <c r="N346" i="46"/>
  <c r="L346" i="46"/>
  <c r="H346" i="46"/>
  <c r="F346" i="46"/>
  <c r="AE345" i="46"/>
  <c r="AG345" i="46" s="1"/>
  <c r="AC345" i="46"/>
  <c r="AA345" i="46"/>
  <c r="W345" i="46"/>
  <c r="U345" i="46"/>
  <c r="R345" i="46"/>
  <c r="Q345" i="46"/>
  <c r="P345" i="46"/>
  <c r="N345" i="46"/>
  <c r="L345" i="46"/>
  <c r="H345" i="46"/>
  <c r="F345" i="46"/>
  <c r="I345" i="46" s="1"/>
  <c r="AE344" i="46"/>
  <c r="AC344" i="46"/>
  <c r="AA344" i="46"/>
  <c r="W344" i="46"/>
  <c r="U344" i="46"/>
  <c r="R344" i="46"/>
  <c r="Q344" i="46"/>
  <c r="P344" i="46"/>
  <c r="N344" i="46"/>
  <c r="L344" i="46"/>
  <c r="H344" i="46"/>
  <c r="F344" i="46"/>
  <c r="AE343" i="46"/>
  <c r="R343" i="46"/>
  <c r="Q343" i="46"/>
  <c r="P343" i="46"/>
  <c r="AE342" i="46"/>
  <c r="AG342" i="46" s="1"/>
  <c r="AC342" i="46"/>
  <c r="AA342" i="46"/>
  <c r="W342" i="46"/>
  <c r="U342" i="46"/>
  <c r="R342" i="46"/>
  <c r="Q342" i="46"/>
  <c r="P342" i="46"/>
  <c r="N342" i="46"/>
  <c r="L342" i="46"/>
  <c r="H342" i="46"/>
  <c r="F342" i="46"/>
  <c r="AE341" i="46"/>
  <c r="AG341" i="46" s="1"/>
  <c r="AC341" i="46"/>
  <c r="AA341" i="46"/>
  <c r="W341" i="46"/>
  <c r="U341" i="46"/>
  <c r="R341" i="46"/>
  <c r="Q341" i="46"/>
  <c r="P341" i="46"/>
  <c r="N341" i="46"/>
  <c r="L341" i="46"/>
  <c r="H341" i="46"/>
  <c r="F341" i="46"/>
  <c r="AE340" i="46"/>
  <c r="AI340" i="46" s="1"/>
  <c r="AC340" i="46"/>
  <c r="AA340" i="46"/>
  <c r="W340" i="46"/>
  <c r="U340" i="46"/>
  <c r="R340" i="46"/>
  <c r="Q340" i="46"/>
  <c r="P340" i="46"/>
  <c r="N340" i="46"/>
  <c r="L340" i="46"/>
  <c r="H340" i="46"/>
  <c r="F340" i="46"/>
  <c r="AE339" i="46"/>
  <c r="AI339" i="46" s="1"/>
  <c r="AC339" i="46"/>
  <c r="AA339" i="46"/>
  <c r="W339" i="46"/>
  <c r="U339" i="46"/>
  <c r="R339" i="46"/>
  <c r="Q339" i="46"/>
  <c r="P339" i="46"/>
  <c r="N339" i="46"/>
  <c r="L339" i="46"/>
  <c r="H339" i="46"/>
  <c r="F339" i="46"/>
  <c r="AE338" i="46"/>
  <c r="AI338" i="46" s="1"/>
  <c r="AC338" i="46"/>
  <c r="AA338" i="46"/>
  <c r="W338" i="46"/>
  <c r="U338" i="46"/>
  <c r="R338" i="46"/>
  <c r="Q338" i="46"/>
  <c r="P338" i="46"/>
  <c r="N338" i="46"/>
  <c r="L338" i="46"/>
  <c r="H338" i="46"/>
  <c r="F338" i="46"/>
  <c r="AE337" i="46"/>
  <c r="AI337" i="46" s="1"/>
  <c r="AC337" i="46"/>
  <c r="AA337" i="46"/>
  <c r="W337" i="46"/>
  <c r="U337" i="46"/>
  <c r="R337" i="46"/>
  <c r="Q337" i="46"/>
  <c r="P337" i="46"/>
  <c r="N337" i="46"/>
  <c r="L337" i="46"/>
  <c r="H337" i="46"/>
  <c r="F337" i="46"/>
  <c r="AE336" i="46"/>
  <c r="AG336" i="46" s="1"/>
  <c r="AC336" i="46"/>
  <c r="AA336" i="46"/>
  <c r="W336" i="46"/>
  <c r="U336" i="46"/>
  <c r="R336" i="46"/>
  <c r="Q336" i="46"/>
  <c r="P336" i="46"/>
  <c r="N336" i="46"/>
  <c r="L336" i="46"/>
  <c r="H336" i="46"/>
  <c r="F336" i="46"/>
  <c r="AE335" i="46"/>
  <c r="AI335" i="46" s="1"/>
  <c r="AC335" i="46"/>
  <c r="AA335" i="46"/>
  <c r="W335" i="46"/>
  <c r="U335" i="46"/>
  <c r="R335" i="46"/>
  <c r="Q335" i="46"/>
  <c r="P335" i="46"/>
  <c r="N335" i="46"/>
  <c r="L335" i="46"/>
  <c r="H335" i="46"/>
  <c r="F335" i="46"/>
  <c r="AE334" i="46"/>
  <c r="AG334" i="46" s="1"/>
  <c r="AC334" i="46"/>
  <c r="AA334" i="46"/>
  <c r="W334" i="46"/>
  <c r="U334" i="46"/>
  <c r="R334" i="46"/>
  <c r="Q334" i="46"/>
  <c r="P334" i="46"/>
  <c r="N334" i="46"/>
  <c r="L334" i="46"/>
  <c r="H334" i="46"/>
  <c r="F334" i="46"/>
  <c r="AE333" i="46"/>
  <c r="AC333" i="46"/>
  <c r="AA333" i="46"/>
  <c r="W333" i="46"/>
  <c r="U333" i="46"/>
  <c r="R333" i="46"/>
  <c r="Q333" i="46"/>
  <c r="P333" i="46"/>
  <c r="N333" i="46"/>
  <c r="L333" i="46"/>
  <c r="H333" i="46"/>
  <c r="F333" i="46"/>
  <c r="AE332" i="46"/>
  <c r="R332" i="46"/>
  <c r="Q332" i="46"/>
  <c r="P332" i="46"/>
  <c r="AE331" i="46"/>
  <c r="AC331" i="46"/>
  <c r="AA331" i="46"/>
  <c r="AD331" i="46" s="1"/>
  <c r="W331" i="46"/>
  <c r="U331" i="46"/>
  <c r="R331" i="46"/>
  <c r="Q331" i="46"/>
  <c r="P331" i="46"/>
  <c r="N331" i="46"/>
  <c r="L331" i="46"/>
  <c r="H331" i="46"/>
  <c r="F331" i="46"/>
  <c r="AE330" i="46"/>
  <c r="AC330" i="46"/>
  <c r="AA330" i="46"/>
  <c r="W330" i="46"/>
  <c r="U330" i="46"/>
  <c r="R330" i="46"/>
  <c r="Q330" i="46"/>
  <c r="P330" i="46"/>
  <c r="N330" i="46"/>
  <c r="L330" i="46"/>
  <c r="H330" i="46"/>
  <c r="F330" i="46"/>
  <c r="AE329" i="46"/>
  <c r="AI329" i="46" s="1"/>
  <c r="AC329" i="46"/>
  <c r="AA329" i="46"/>
  <c r="W329" i="46"/>
  <c r="U329" i="46"/>
  <c r="R329" i="46"/>
  <c r="Q329" i="46"/>
  <c r="P329" i="46"/>
  <c r="N329" i="46"/>
  <c r="L329" i="46"/>
  <c r="H329" i="46"/>
  <c r="F329" i="46"/>
  <c r="AE328" i="46"/>
  <c r="AC328" i="46"/>
  <c r="AA328" i="46"/>
  <c r="W328" i="46"/>
  <c r="U328" i="46"/>
  <c r="R328" i="46"/>
  <c r="Q328" i="46"/>
  <c r="P328" i="46"/>
  <c r="N328" i="46"/>
  <c r="L328" i="46"/>
  <c r="H328" i="46"/>
  <c r="F328" i="46"/>
  <c r="AE327" i="46"/>
  <c r="R327" i="46"/>
  <c r="Q327" i="46"/>
  <c r="P327" i="46"/>
  <c r="AE326" i="46"/>
  <c r="AC326" i="46"/>
  <c r="AA326" i="46"/>
  <c r="W326" i="46"/>
  <c r="U326" i="46"/>
  <c r="R326" i="46"/>
  <c r="Q326" i="46"/>
  <c r="P326" i="46"/>
  <c r="N326" i="46"/>
  <c r="L326" i="46"/>
  <c r="H326" i="46"/>
  <c r="F326" i="46"/>
  <c r="AE325" i="46"/>
  <c r="AI325" i="46" s="1"/>
  <c r="AC325" i="46"/>
  <c r="AA325" i="46"/>
  <c r="W325" i="46"/>
  <c r="U325" i="46"/>
  <c r="R325" i="46"/>
  <c r="Q325" i="46"/>
  <c r="P325" i="46"/>
  <c r="N325" i="46"/>
  <c r="L325" i="46"/>
  <c r="H325" i="46"/>
  <c r="F325" i="46"/>
  <c r="AE324" i="46"/>
  <c r="AC324" i="46"/>
  <c r="AA324" i="46"/>
  <c r="W324" i="46"/>
  <c r="U324" i="46"/>
  <c r="R324" i="46"/>
  <c r="Q324" i="46"/>
  <c r="P324" i="46"/>
  <c r="N324" i="46"/>
  <c r="L324" i="46"/>
  <c r="H324" i="46"/>
  <c r="F324" i="46"/>
  <c r="AE323" i="46"/>
  <c r="AG323" i="46" s="1"/>
  <c r="AC323" i="46"/>
  <c r="AA323" i="46"/>
  <c r="W323" i="46"/>
  <c r="U323" i="46"/>
  <c r="R323" i="46"/>
  <c r="Q323" i="46"/>
  <c r="P323" i="46"/>
  <c r="N323" i="46"/>
  <c r="L323" i="46"/>
  <c r="H323" i="46"/>
  <c r="F323" i="46"/>
  <c r="AE322" i="46"/>
  <c r="AG322" i="46" s="1"/>
  <c r="AC322" i="46"/>
  <c r="AA322" i="46"/>
  <c r="W322" i="46"/>
  <c r="U322" i="46"/>
  <c r="R322" i="46"/>
  <c r="Q322" i="46"/>
  <c r="P322" i="46"/>
  <c r="N322" i="46"/>
  <c r="L322" i="46"/>
  <c r="H322" i="46"/>
  <c r="F322" i="46"/>
  <c r="AE321" i="46"/>
  <c r="AG321" i="46" s="1"/>
  <c r="AC321" i="46"/>
  <c r="AA321" i="46"/>
  <c r="W321" i="46"/>
  <c r="U321" i="46"/>
  <c r="R321" i="46"/>
  <c r="Q321" i="46"/>
  <c r="P321" i="46"/>
  <c r="N321" i="46"/>
  <c r="L321" i="46"/>
  <c r="H321" i="46"/>
  <c r="F321" i="46"/>
  <c r="AE320" i="46"/>
  <c r="R320" i="46"/>
  <c r="Q320" i="46"/>
  <c r="P320" i="46"/>
  <c r="AE319" i="46"/>
  <c r="AG319" i="46" s="1"/>
  <c r="AC319" i="46"/>
  <c r="AA319" i="46"/>
  <c r="W319" i="46"/>
  <c r="U319" i="46"/>
  <c r="R319" i="46"/>
  <c r="Q319" i="46"/>
  <c r="P319" i="46"/>
  <c r="N319" i="46"/>
  <c r="L319" i="46"/>
  <c r="H319" i="46"/>
  <c r="F319" i="46"/>
  <c r="I319" i="46" s="1"/>
  <c r="AE318" i="46"/>
  <c r="AI318" i="46" s="1"/>
  <c r="AC318" i="46"/>
  <c r="AA318" i="46"/>
  <c r="W318" i="46"/>
  <c r="U318" i="46"/>
  <c r="R318" i="46"/>
  <c r="Q318" i="46"/>
  <c r="P318" i="46"/>
  <c r="N318" i="46"/>
  <c r="L318" i="46"/>
  <c r="H318" i="46"/>
  <c r="F318" i="46"/>
  <c r="AE317" i="46"/>
  <c r="AG317" i="46" s="1"/>
  <c r="AC317" i="46"/>
  <c r="AA317" i="46"/>
  <c r="W317" i="46"/>
  <c r="U317" i="46"/>
  <c r="R317" i="46"/>
  <c r="Q317" i="46"/>
  <c r="P317" i="46"/>
  <c r="N317" i="46"/>
  <c r="L317" i="46"/>
  <c r="H317" i="46"/>
  <c r="F317" i="46"/>
  <c r="AE316" i="46"/>
  <c r="AC316" i="46"/>
  <c r="AA316" i="46"/>
  <c r="W316" i="46"/>
  <c r="U316" i="46"/>
  <c r="X316" i="46" s="1"/>
  <c r="R316" i="46"/>
  <c r="Q316" i="46"/>
  <c r="P316" i="46"/>
  <c r="N316" i="46"/>
  <c r="L316" i="46"/>
  <c r="H316" i="46"/>
  <c r="F316" i="46"/>
  <c r="AE315" i="46"/>
  <c r="AI315" i="46" s="1"/>
  <c r="AC315" i="46"/>
  <c r="AA315" i="46"/>
  <c r="W315" i="46"/>
  <c r="U315" i="46"/>
  <c r="R315" i="46"/>
  <c r="Q315" i="46"/>
  <c r="P315" i="46"/>
  <c r="N315" i="46"/>
  <c r="L315" i="46"/>
  <c r="H315" i="46"/>
  <c r="F315" i="46"/>
  <c r="AE314" i="46"/>
  <c r="AI314" i="46" s="1"/>
  <c r="AC314" i="46"/>
  <c r="AA314" i="46"/>
  <c r="W314" i="46"/>
  <c r="U314" i="46"/>
  <c r="R314" i="46"/>
  <c r="Q314" i="46"/>
  <c r="P314" i="46"/>
  <c r="N314" i="46"/>
  <c r="L314" i="46"/>
  <c r="H314" i="46"/>
  <c r="F314" i="46"/>
  <c r="Q313" i="46"/>
  <c r="P313" i="46"/>
  <c r="D313" i="46"/>
  <c r="R313" i="46" s="1"/>
  <c r="AE312" i="46"/>
  <c r="R312" i="46"/>
  <c r="Q312" i="46"/>
  <c r="P312" i="46"/>
  <c r="AE311" i="46"/>
  <c r="AG311" i="46" s="1"/>
  <c r="AG310" i="46" s="1"/>
  <c r="AC311" i="46"/>
  <c r="AA311" i="46"/>
  <c r="AA310" i="46" s="1"/>
  <c r="W311" i="46"/>
  <c r="W310" i="46" s="1"/>
  <c r="U311" i="46"/>
  <c r="U310" i="46" s="1"/>
  <c r="R311" i="46"/>
  <c r="Q311" i="46"/>
  <c r="P311" i="46"/>
  <c r="N311" i="46"/>
  <c r="L311" i="46"/>
  <c r="L310" i="46" s="1"/>
  <c r="H311" i="46"/>
  <c r="F311" i="46"/>
  <c r="F310" i="46" s="1"/>
  <c r="AE310" i="46"/>
  <c r="R310" i="46"/>
  <c r="Q310" i="46"/>
  <c r="P310" i="46"/>
  <c r="AE309" i="46"/>
  <c r="AC309" i="46"/>
  <c r="AA309" i="46"/>
  <c r="W309" i="46"/>
  <c r="U309" i="46"/>
  <c r="R309" i="46"/>
  <c r="Q309" i="46"/>
  <c r="P309" i="46"/>
  <c r="N309" i="46"/>
  <c r="L309" i="46"/>
  <c r="H309" i="46"/>
  <c r="F309" i="46"/>
  <c r="AE308" i="46"/>
  <c r="AG308" i="46" s="1"/>
  <c r="AC308" i="46"/>
  <c r="AA308" i="46"/>
  <c r="W308" i="46"/>
  <c r="U308" i="46"/>
  <c r="R308" i="46"/>
  <c r="Q308" i="46"/>
  <c r="P308" i="46"/>
  <c r="N308" i="46"/>
  <c r="L308" i="46"/>
  <c r="H308" i="46"/>
  <c r="F308" i="46"/>
  <c r="AE307" i="46"/>
  <c r="AI307" i="46" s="1"/>
  <c r="AC307" i="46"/>
  <c r="AA307" i="46"/>
  <c r="AD307" i="46" s="1"/>
  <c r="W307" i="46"/>
  <c r="U307" i="46"/>
  <c r="R307" i="46"/>
  <c r="Q307" i="46"/>
  <c r="P307" i="46"/>
  <c r="N307" i="46"/>
  <c r="L307" i="46"/>
  <c r="H307" i="46"/>
  <c r="F307" i="46"/>
  <c r="AE306" i="46"/>
  <c r="AC306" i="46"/>
  <c r="AA306" i="46"/>
  <c r="W306" i="46"/>
  <c r="U306" i="46"/>
  <c r="R306" i="46"/>
  <c r="Q306" i="46"/>
  <c r="P306" i="46"/>
  <c r="N306" i="46"/>
  <c r="L306" i="46"/>
  <c r="H306" i="46"/>
  <c r="F306" i="46"/>
  <c r="AE305" i="46"/>
  <c r="AC305" i="46"/>
  <c r="AA305" i="46"/>
  <c r="W305" i="46"/>
  <c r="W304" i="46" s="1"/>
  <c r="U305" i="46"/>
  <c r="R305" i="46"/>
  <c r="Q305" i="46"/>
  <c r="P305" i="46"/>
  <c r="N305" i="46"/>
  <c r="L305" i="46"/>
  <c r="H305" i="46"/>
  <c r="F305" i="46"/>
  <c r="AE304" i="46"/>
  <c r="R304" i="46"/>
  <c r="Q304" i="46"/>
  <c r="P304" i="46"/>
  <c r="AE303" i="46"/>
  <c r="AG303" i="46" s="1"/>
  <c r="AC303" i="46"/>
  <c r="AA303" i="46"/>
  <c r="AD303" i="46" s="1"/>
  <c r="W303" i="46"/>
  <c r="U303" i="46"/>
  <c r="R303" i="46"/>
  <c r="Q303" i="46"/>
  <c r="P303" i="46"/>
  <c r="N303" i="46"/>
  <c r="L303" i="46"/>
  <c r="H303" i="46"/>
  <c r="F303" i="46"/>
  <c r="AE302" i="46"/>
  <c r="AC302" i="46"/>
  <c r="AA302" i="46"/>
  <c r="W302" i="46"/>
  <c r="U302" i="46"/>
  <c r="R302" i="46"/>
  <c r="Q302" i="46"/>
  <c r="P302" i="46"/>
  <c r="N302" i="46"/>
  <c r="L302" i="46"/>
  <c r="O302" i="46" s="1"/>
  <c r="H302" i="46"/>
  <c r="F302" i="46"/>
  <c r="AE301" i="46"/>
  <c r="AI301" i="46" s="1"/>
  <c r="AC301" i="46"/>
  <c r="AA301" i="46"/>
  <c r="W301" i="46"/>
  <c r="U301" i="46"/>
  <c r="X301" i="46" s="1"/>
  <c r="R301" i="46"/>
  <c r="Q301" i="46"/>
  <c r="P301" i="46"/>
  <c r="N301" i="46"/>
  <c r="L301" i="46"/>
  <c r="H301" i="46"/>
  <c r="F301" i="46"/>
  <c r="AE300" i="46"/>
  <c r="AC300" i="46"/>
  <c r="AA300" i="46"/>
  <c r="W300" i="46"/>
  <c r="U300" i="46"/>
  <c r="R300" i="46"/>
  <c r="Q300" i="46"/>
  <c r="P300" i="46"/>
  <c r="N300" i="46"/>
  <c r="L300" i="46"/>
  <c r="H300" i="46"/>
  <c r="F300" i="46"/>
  <c r="I300" i="46" s="1"/>
  <c r="AE299" i="46"/>
  <c r="AI299" i="46" s="1"/>
  <c r="AC299" i="46"/>
  <c r="AA299" i="46"/>
  <c r="W299" i="46"/>
  <c r="U299" i="46"/>
  <c r="R299" i="46"/>
  <c r="Q299" i="46"/>
  <c r="P299" i="46"/>
  <c r="N299" i="46"/>
  <c r="L299" i="46"/>
  <c r="O299" i="46" s="1"/>
  <c r="H299" i="46"/>
  <c r="F299" i="46"/>
  <c r="AE298" i="46"/>
  <c r="R298" i="46"/>
  <c r="Q298" i="46"/>
  <c r="P298" i="46"/>
  <c r="AE297" i="46"/>
  <c r="AC297" i="46"/>
  <c r="AA297" i="46"/>
  <c r="W297" i="46"/>
  <c r="U297" i="46"/>
  <c r="R297" i="46"/>
  <c r="Q297" i="46"/>
  <c r="P297" i="46"/>
  <c r="N297" i="46"/>
  <c r="L297" i="46"/>
  <c r="O297" i="46" s="1"/>
  <c r="H297" i="46"/>
  <c r="F297" i="46"/>
  <c r="AE296" i="46"/>
  <c r="AG296" i="46" s="1"/>
  <c r="AC296" i="46"/>
  <c r="AC295" i="46" s="1"/>
  <c r="AA296" i="46"/>
  <c r="W296" i="46"/>
  <c r="U296" i="46"/>
  <c r="R296" i="46"/>
  <c r="Q296" i="46"/>
  <c r="P296" i="46"/>
  <c r="N296" i="46"/>
  <c r="N295" i="46" s="1"/>
  <c r="L296" i="46"/>
  <c r="O296" i="46" s="1"/>
  <c r="O295" i="46" s="1"/>
  <c r="H296" i="46"/>
  <c r="H295" i="46" s="1"/>
  <c r="F296" i="46"/>
  <c r="AE295" i="46"/>
  <c r="R295" i="46"/>
  <c r="Q295" i="46"/>
  <c r="P295" i="46"/>
  <c r="AE294" i="46"/>
  <c r="AE293" i="46"/>
  <c r="AG293" i="46" s="1"/>
  <c r="AJ293" i="46" s="1"/>
  <c r="AA293" i="46"/>
  <c r="AD293" i="46" s="1"/>
  <c r="U293" i="46"/>
  <c r="X293" i="46" s="1"/>
  <c r="R293" i="46"/>
  <c r="Q293" i="46"/>
  <c r="P293" i="46"/>
  <c r="L293" i="46"/>
  <c r="O293" i="46" s="1"/>
  <c r="F293" i="46"/>
  <c r="I293" i="46" s="1"/>
  <c r="AE292" i="46"/>
  <c r="AG292" i="46" s="1"/>
  <c r="AC292" i="46"/>
  <c r="AA292" i="46"/>
  <c r="W292" i="46"/>
  <c r="U292" i="46"/>
  <c r="X292" i="46" s="1"/>
  <c r="R292" i="46"/>
  <c r="Q292" i="46"/>
  <c r="P292" i="46"/>
  <c r="N292" i="46"/>
  <c r="L292" i="46"/>
  <c r="H292" i="46"/>
  <c r="F292" i="46"/>
  <c r="I292" i="46" s="1"/>
  <c r="AE291" i="46"/>
  <c r="AC291" i="46"/>
  <c r="AA291" i="46"/>
  <c r="W291" i="46"/>
  <c r="U291" i="46"/>
  <c r="R291" i="46"/>
  <c r="Q291" i="46"/>
  <c r="P291" i="46"/>
  <c r="N291" i="46"/>
  <c r="L291" i="46"/>
  <c r="H291" i="46"/>
  <c r="F291" i="46"/>
  <c r="I291" i="46" s="1"/>
  <c r="AE290" i="46"/>
  <c r="AI290" i="46" s="1"/>
  <c r="AC290" i="46"/>
  <c r="AA290" i="46"/>
  <c r="W290" i="46"/>
  <c r="U290" i="46"/>
  <c r="R290" i="46"/>
  <c r="Q290" i="46"/>
  <c r="P290" i="46"/>
  <c r="N290" i="46"/>
  <c r="L290" i="46"/>
  <c r="H290" i="46"/>
  <c r="F290" i="46"/>
  <c r="AE289" i="46"/>
  <c r="AI289" i="46" s="1"/>
  <c r="AC289" i="46"/>
  <c r="AA289" i="46"/>
  <c r="W289" i="46"/>
  <c r="U289" i="46"/>
  <c r="R289" i="46"/>
  <c r="Q289" i="46"/>
  <c r="P289" i="46"/>
  <c r="N289" i="46"/>
  <c r="L289" i="46"/>
  <c r="H289" i="46"/>
  <c r="F289" i="46"/>
  <c r="I289" i="46" s="1"/>
  <c r="AE288" i="46"/>
  <c r="AG288" i="46" s="1"/>
  <c r="AC288" i="46"/>
  <c r="AA288" i="46"/>
  <c r="W288" i="46"/>
  <c r="U288" i="46"/>
  <c r="R288" i="46"/>
  <c r="Q288" i="46"/>
  <c r="P288" i="46"/>
  <c r="N288" i="46"/>
  <c r="L288" i="46"/>
  <c r="O288" i="46" s="1"/>
  <c r="H288" i="46"/>
  <c r="F288" i="46"/>
  <c r="AE287" i="46"/>
  <c r="AI287" i="46" s="1"/>
  <c r="AC287" i="46"/>
  <c r="AA287" i="46"/>
  <c r="W287" i="46"/>
  <c r="U287" i="46"/>
  <c r="R287" i="46"/>
  <c r="Q287" i="46"/>
  <c r="P287" i="46"/>
  <c r="N287" i="46"/>
  <c r="L287" i="46"/>
  <c r="H287" i="46"/>
  <c r="F287" i="46"/>
  <c r="AE286" i="46"/>
  <c r="AC286" i="46"/>
  <c r="AA286" i="46"/>
  <c r="W286" i="46"/>
  <c r="U286" i="46"/>
  <c r="R286" i="46"/>
  <c r="Q286" i="46"/>
  <c r="P286" i="46"/>
  <c r="N286" i="46"/>
  <c r="L286" i="46"/>
  <c r="H286" i="46"/>
  <c r="F286" i="46"/>
  <c r="AE285" i="46"/>
  <c r="AI285" i="46" s="1"/>
  <c r="AC285" i="46"/>
  <c r="AA285" i="46"/>
  <c r="W285" i="46"/>
  <c r="U285" i="46"/>
  <c r="R285" i="46"/>
  <c r="Q285" i="46"/>
  <c r="P285" i="46"/>
  <c r="N285" i="46"/>
  <c r="L285" i="46"/>
  <c r="H285" i="46"/>
  <c r="F285" i="46"/>
  <c r="I285" i="46" s="1"/>
  <c r="AE284" i="46"/>
  <c r="AI284" i="46" s="1"/>
  <c r="AC284" i="46"/>
  <c r="AA284" i="46"/>
  <c r="W284" i="46"/>
  <c r="U284" i="46"/>
  <c r="R284" i="46"/>
  <c r="Q284" i="46"/>
  <c r="P284" i="46"/>
  <c r="N284" i="46"/>
  <c r="L284" i="46"/>
  <c r="H284" i="46"/>
  <c r="F284" i="46"/>
  <c r="I284" i="46" s="1"/>
  <c r="AE283" i="46"/>
  <c r="AI283" i="46" s="1"/>
  <c r="AC283" i="46"/>
  <c r="AA283" i="46"/>
  <c r="W283" i="46"/>
  <c r="U283" i="46"/>
  <c r="R283" i="46"/>
  <c r="Q283" i="46"/>
  <c r="P283" i="46"/>
  <c r="N283" i="46"/>
  <c r="L283" i="46"/>
  <c r="H283" i="46"/>
  <c r="F283" i="46"/>
  <c r="I283" i="46" s="1"/>
  <c r="AE282" i="46"/>
  <c r="AI282" i="46" s="1"/>
  <c r="AC282" i="46"/>
  <c r="AA282" i="46"/>
  <c r="W282" i="46"/>
  <c r="U282" i="46"/>
  <c r="R282" i="46"/>
  <c r="Q282" i="46"/>
  <c r="P282" i="46"/>
  <c r="N282" i="46"/>
  <c r="L282" i="46"/>
  <c r="H282" i="46"/>
  <c r="F282" i="46"/>
  <c r="AE281" i="46"/>
  <c r="R281" i="46"/>
  <c r="Q281" i="46"/>
  <c r="P281" i="46"/>
  <c r="AE280" i="46"/>
  <c r="AI280" i="46" s="1"/>
  <c r="AC280" i="46"/>
  <c r="AA280" i="46"/>
  <c r="W280" i="46"/>
  <c r="U280" i="46"/>
  <c r="R280" i="46"/>
  <c r="Q280" i="46"/>
  <c r="P280" i="46"/>
  <c r="N280" i="46"/>
  <c r="L280" i="46"/>
  <c r="H280" i="46"/>
  <c r="F280" i="46"/>
  <c r="AE279" i="46"/>
  <c r="AG279" i="46" s="1"/>
  <c r="AC279" i="46"/>
  <c r="AA279" i="46"/>
  <c r="W279" i="46"/>
  <c r="U279" i="46"/>
  <c r="X279" i="46" s="1"/>
  <c r="R279" i="46"/>
  <c r="Q279" i="46"/>
  <c r="P279" i="46"/>
  <c r="N279" i="46"/>
  <c r="L279" i="46"/>
  <c r="H279" i="46"/>
  <c r="F279" i="46"/>
  <c r="AE278" i="46"/>
  <c r="AI278" i="46" s="1"/>
  <c r="AC278" i="46"/>
  <c r="AA278" i="46"/>
  <c r="W278" i="46"/>
  <c r="U278" i="46"/>
  <c r="R278" i="46"/>
  <c r="Q278" i="46"/>
  <c r="P278" i="46"/>
  <c r="N278" i="46"/>
  <c r="L278" i="46"/>
  <c r="H278" i="46"/>
  <c r="F278" i="46"/>
  <c r="AE277" i="46"/>
  <c r="AC277" i="46"/>
  <c r="AA277" i="46"/>
  <c r="W277" i="46"/>
  <c r="U277" i="46"/>
  <c r="R277" i="46"/>
  <c r="Q277" i="46"/>
  <c r="P277" i="46"/>
  <c r="N277" i="46"/>
  <c r="L277" i="46"/>
  <c r="H277" i="46"/>
  <c r="F277" i="46"/>
  <c r="AE276" i="46"/>
  <c r="AC276" i="46"/>
  <c r="AA276" i="46"/>
  <c r="W276" i="46"/>
  <c r="U276" i="46"/>
  <c r="R276" i="46"/>
  <c r="Q276" i="46"/>
  <c r="P276" i="46"/>
  <c r="N276" i="46"/>
  <c r="L276" i="46"/>
  <c r="O276" i="46" s="1"/>
  <c r="H276" i="46"/>
  <c r="F276" i="46"/>
  <c r="AE275" i="46"/>
  <c r="AI275" i="46" s="1"/>
  <c r="AC275" i="46"/>
  <c r="AA275" i="46"/>
  <c r="W275" i="46"/>
  <c r="U275" i="46"/>
  <c r="R275" i="46"/>
  <c r="Q275" i="46"/>
  <c r="P275" i="46"/>
  <c r="N275" i="46"/>
  <c r="L275" i="46"/>
  <c r="L274" i="46" s="1"/>
  <c r="H275" i="46"/>
  <c r="F275" i="46"/>
  <c r="AE274" i="46"/>
  <c r="AE273" i="46"/>
  <c r="AG273" i="46" s="1"/>
  <c r="AJ273" i="46" s="1"/>
  <c r="AA273" i="46"/>
  <c r="AD273" i="46" s="1"/>
  <c r="U273" i="46"/>
  <c r="X273" i="46" s="1"/>
  <c r="R273" i="46"/>
  <c r="Q273" i="46"/>
  <c r="P273" i="46"/>
  <c r="L273" i="46"/>
  <c r="O273" i="46" s="1"/>
  <c r="F273" i="46"/>
  <c r="I273" i="46" s="1"/>
  <c r="AE272" i="46"/>
  <c r="AC272" i="46"/>
  <c r="AA272" i="46"/>
  <c r="W272" i="46"/>
  <c r="U272" i="46"/>
  <c r="R272" i="46"/>
  <c r="Q272" i="46"/>
  <c r="P272" i="46"/>
  <c r="N272" i="46"/>
  <c r="L272" i="46"/>
  <c r="H272" i="46"/>
  <c r="F272" i="46"/>
  <c r="I272" i="46" s="1"/>
  <c r="AE271" i="46"/>
  <c r="AC271" i="46"/>
  <c r="AA271" i="46"/>
  <c r="W271" i="46"/>
  <c r="U271" i="46"/>
  <c r="R271" i="46"/>
  <c r="Q271" i="46"/>
  <c r="P271" i="46"/>
  <c r="N271" i="46"/>
  <c r="L271" i="46"/>
  <c r="H271" i="46"/>
  <c r="F271" i="46"/>
  <c r="AE270" i="46"/>
  <c r="R270" i="46"/>
  <c r="Q270" i="46"/>
  <c r="P270" i="46"/>
  <c r="H270" i="46"/>
  <c r="F270" i="46"/>
  <c r="AE269" i="46"/>
  <c r="AI269" i="46" s="1"/>
  <c r="AC269" i="46"/>
  <c r="AA269" i="46"/>
  <c r="W269" i="46"/>
  <c r="U269" i="46"/>
  <c r="R269" i="46"/>
  <c r="Q269" i="46"/>
  <c r="P269" i="46"/>
  <c r="N269" i="46"/>
  <c r="L269" i="46"/>
  <c r="H269" i="46"/>
  <c r="F269" i="46"/>
  <c r="I269" i="46" s="1"/>
  <c r="AE268" i="46"/>
  <c r="AC268" i="46"/>
  <c r="AA268" i="46"/>
  <c r="W268" i="46"/>
  <c r="U268" i="46"/>
  <c r="R268" i="46"/>
  <c r="Q268" i="46"/>
  <c r="P268" i="46"/>
  <c r="N268" i="46"/>
  <c r="L268" i="46"/>
  <c r="H268" i="46"/>
  <c r="F268" i="46"/>
  <c r="AE267" i="46"/>
  <c r="AC267" i="46"/>
  <c r="AA267" i="46"/>
  <c r="W267" i="46"/>
  <c r="U267" i="46"/>
  <c r="R267" i="46"/>
  <c r="Q267" i="46"/>
  <c r="P267" i="46"/>
  <c r="N267" i="46"/>
  <c r="L267" i="46"/>
  <c r="H267" i="46"/>
  <c r="F267" i="46"/>
  <c r="AE266" i="46"/>
  <c r="R266" i="46"/>
  <c r="Q266" i="46"/>
  <c r="P266" i="46"/>
  <c r="AE265" i="46"/>
  <c r="AI265" i="46" s="1"/>
  <c r="AC265" i="46"/>
  <c r="AA265" i="46"/>
  <c r="W265" i="46"/>
  <c r="U265" i="46"/>
  <c r="X265" i="46" s="1"/>
  <c r="R265" i="46"/>
  <c r="Q265" i="46"/>
  <c r="P265" i="46"/>
  <c r="N265" i="46"/>
  <c r="L265" i="46"/>
  <c r="H265" i="46"/>
  <c r="F265" i="46"/>
  <c r="I265" i="46" s="1"/>
  <c r="AE264" i="46"/>
  <c r="AI264" i="46" s="1"/>
  <c r="AC264" i="46"/>
  <c r="AA264" i="46"/>
  <c r="W264" i="46"/>
  <c r="W263" i="46" s="1"/>
  <c r="U264" i="46"/>
  <c r="R264" i="46"/>
  <c r="Q264" i="46"/>
  <c r="P264" i="46"/>
  <c r="N264" i="46"/>
  <c r="N263" i="46" s="1"/>
  <c r="L264" i="46"/>
  <c r="H264" i="46"/>
  <c r="H263" i="46" s="1"/>
  <c r="F264" i="46"/>
  <c r="AE263" i="46"/>
  <c r="AC263" i="46"/>
  <c r="R263" i="46"/>
  <c r="Q263" i="46"/>
  <c r="P263" i="46"/>
  <c r="AE262" i="46"/>
  <c r="AG262" i="46" s="1"/>
  <c r="AJ262" i="46" s="1"/>
  <c r="AA262" i="46"/>
  <c r="AD262" i="46" s="1"/>
  <c r="U262" i="46"/>
  <c r="X262" i="46" s="1"/>
  <c r="R262" i="46"/>
  <c r="Q262" i="46"/>
  <c r="P262" i="46"/>
  <c r="L262" i="46"/>
  <c r="O262" i="46" s="1"/>
  <c r="F262" i="46"/>
  <c r="I262" i="46" s="1"/>
  <c r="AE261" i="46"/>
  <c r="AC261" i="46"/>
  <c r="AA261" i="46"/>
  <c r="W261" i="46"/>
  <c r="U261" i="46"/>
  <c r="R261" i="46"/>
  <c r="Q261" i="46"/>
  <c r="P261" i="46"/>
  <c r="N261" i="46"/>
  <c r="L261" i="46"/>
  <c r="H261" i="46"/>
  <c r="F261" i="46"/>
  <c r="AE260" i="46"/>
  <c r="AC260" i="46"/>
  <c r="AA260" i="46"/>
  <c r="W260" i="46"/>
  <c r="U260" i="46"/>
  <c r="R260" i="46"/>
  <c r="Q260" i="46"/>
  <c r="P260" i="46"/>
  <c r="N260" i="46"/>
  <c r="L260" i="46"/>
  <c r="H260" i="46"/>
  <c r="F260" i="46"/>
  <c r="AE259" i="46"/>
  <c r="AI259" i="46" s="1"/>
  <c r="AC259" i="46"/>
  <c r="AA259" i="46"/>
  <c r="W259" i="46"/>
  <c r="U259" i="46"/>
  <c r="R259" i="46"/>
  <c r="Q259" i="46"/>
  <c r="P259" i="46"/>
  <c r="N259" i="46"/>
  <c r="L259" i="46"/>
  <c r="H259" i="46"/>
  <c r="F259" i="46"/>
  <c r="AE258" i="46"/>
  <c r="AC258" i="46"/>
  <c r="AA258" i="46"/>
  <c r="W258" i="46"/>
  <c r="U258" i="46"/>
  <c r="R258" i="46"/>
  <c r="Q258" i="46"/>
  <c r="P258" i="46"/>
  <c r="N258" i="46"/>
  <c r="L258" i="46"/>
  <c r="H258" i="46"/>
  <c r="F258" i="46"/>
  <c r="AE257" i="46"/>
  <c r="AG257" i="46" s="1"/>
  <c r="AC257" i="46"/>
  <c r="AA257" i="46"/>
  <c r="W257" i="46"/>
  <c r="U257" i="46"/>
  <c r="R257" i="46"/>
  <c r="Q257" i="46"/>
  <c r="P257" i="46"/>
  <c r="N257" i="46"/>
  <c r="L257" i="46"/>
  <c r="H257" i="46"/>
  <c r="F257" i="46"/>
  <c r="AE256" i="46"/>
  <c r="AG256" i="46" s="1"/>
  <c r="AC256" i="46"/>
  <c r="AA256" i="46"/>
  <c r="W256" i="46"/>
  <c r="U256" i="46"/>
  <c r="R256" i="46"/>
  <c r="Q256" i="46"/>
  <c r="P256" i="46"/>
  <c r="N256" i="46"/>
  <c r="L256" i="46"/>
  <c r="H256" i="46"/>
  <c r="F256" i="46"/>
  <c r="AE255" i="46"/>
  <c r="AC255" i="46"/>
  <c r="AA255" i="46"/>
  <c r="W255" i="46"/>
  <c r="U255" i="46"/>
  <c r="R255" i="46"/>
  <c r="Q255" i="46"/>
  <c r="P255" i="46"/>
  <c r="N255" i="46"/>
  <c r="L255" i="46"/>
  <c r="H255" i="46"/>
  <c r="F255" i="46"/>
  <c r="AE254" i="46"/>
  <c r="AC254" i="46"/>
  <c r="AA254" i="46"/>
  <c r="W254" i="46"/>
  <c r="U254" i="46"/>
  <c r="R254" i="46"/>
  <c r="Q254" i="46"/>
  <c r="P254" i="46"/>
  <c r="N254" i="46"/>
  <c r="L254" i="46"/>
  <c r="H254" i="46"/>
  <c r="F254" i="46"/>
  <c r="AE253" i="46"/>
  <c r="AC253" i="46"/>
  <c r="AD253" i="46" s="1"/>
  <c r="AA253" i="46"/>
  <c r="W253" i="46"/>
  <c r="U253" i="46"/>
  <c r="R253" i="46"/>
  <c r="Q253" i="46"/>
  <c r="P253" i="46"/>
  <c r="N253" i="46"/>
  <c r="L253" i="46"/>
  <c r="H253" i="46"/>
  <c r="F253" i="46"/>
  <c r="AE252" i="46"/>
  <c r="AG252" i="46" s="1"/>
  <c r="AC252" i="46"/>
  <c r="AA252" i="46"/>
  <c r="W252" i="46"/>
  <c r="U252" i="46"/>
  <c r="R252" i="46"/>
  <c r="Q252" i="46"/>
  <c r="P252" i="46"/>
  <c r="N252" i="46"/>
  <c r="L252" i="46"/>
  <c r="H252" i="46"/>
  <c r="F252" i="46"/>
  <c r="AE251" i="46"/>
  <c r="AC251" i="46"/>
  <c r="AA251" i="46"/>
  <c r="W251" i="46"/>
  <c r="U251" i="46"/>
  <c r="R251" i="46"/>
  <c r="Q251" i="46"/>
  <c r="P251" i="46"/>
  <c r="N251" i="46"/>
  <c r="L251" i="46"/>
  <c r="H251" i="46"/>
  <c r="F251" i="46"/>
  <c r="AE250" i="46"/>
  <c r="AI250" i="46" s="1"/>
  <c r="AC250" i="46"/>
  <c r="AA250" i="46"/>
  <c r="W250" i="46"/>
  <c r="U250" i="46"/>
  <c r="X250" i="46" s="1"/>
  <c r="R250" i="46"/>
  <c r="Q250" i="46"/>
  <c r="P250" i="46"/>
  <c r="N250" i="46"/>
  <c r="L250" i="46"/>
  <c r="H250" i="46"/>
  <c r="F250" i="46"/>
  <c r="AE249" i="46"/>
  <c r="AI249" i="46" s="1"/>
  <c r="AC249" i="46"/>
  <c r="AA249" i="46"/>
  <c r="W249" i="46"/>
  <c r="U249" i="46"/>
  <c r="R249" i="46"/>
  <c r="Q249" i="46"/>
  <c r="P249" i="46"/>
  <c r="N249" i="46"/>
  <c r="L249" i="46"/>
  <c r="H249" i="46"/>
  <c r="F249" i="46"/>
  <c r="AE248" i="46"/>
  <c r="R248" i="46"/>
  <c r="Q248" i="46"/>
  <c r="P248" i="46"/>
  <c r="AE247" i="46"/>
  <c r="AG247" i="46" s="1"/>
  <c r="AC247" i="46"/>
  <c r="AA247" i="46"/>
  <c r="W247" i="46"/>
  <c r="U247" i="46"/>
  <c r="X247" i="46" s="1"/>
  <c r="R247" i="46"/>
  <c r="Q247" i="46"/>
  <c r="P247" i="46"/>
  <c r="N247" i="46"/>
  <c r="L247" i="46"/>
  <c r="O247" i="46" s="1"/>
  <c r="H247" i="46"/>
  <c r="F247" i="46"/>
  <c r="AE246" i="46"/>
  <c r="AC246" i="46"/>
  <c r="AA246" i="46"/>
  <c r="AD246" i="46" s="1"/>
  <c r="W246" i="46"/>
  <c r="U246" i="46"/>
  <c r="R246" i="46"/>
  <c r="Q246" i="46"/>
  <c r="P246" i="46"/>
  <c r="N246" i="46"/>
  <c r="L246" i="46"/>
  <c r="O246" i="46" s="1"/>
  <c r="H246" i="46"/>
  <c r="F246" i="46"/>
  <c r="I246" i="46" s="1"/>
  <c r="AE245" i="46"/>
  <c r="AG245" i="46" s="1"/>
  <c r="AC245" i="46"/>
  <c r="AA245" i="46"/>
  <c r="W245" i="46"/>
  <c r="U245" i="46"/>
  <c r="R245" i="46"/>
  <c r="Q245" i="46"/>
  <c r="P245" i="46"/>
  <c r="N245" i="46"/>
  <c r="L245" i="46"/>
  <c r="H245" i="46"/>
  <c r="F245" i="46"/>
  <c r="I245" i="46" s="1"/>
  <c r="AE244" i="46"/>
  <c r="AI244" i="46" s="1"/>
  <c r="AC244" i="46"/>
  <c r="AA244" i="46"/>
  <c r="AD244" i="46" s="1"/>
  <c r="W244" i="46"/>
  <c r="U244" i="46"/>
  <c r="R244" i="46"/>
  <c r="Q244" i="46"/>
  <c r="P244" i="46"/>
  <c r="N244" i="46"/>
  <c r="L244" i="46"/>
  <c r="O244" i="46" s="1"/>
  <c r="H244" i="46"/>
  <c r="F244" i="46"/>
  <c r="I244" i="46" s="1"/>
  <c r="AE243" i="46"/>
  <c r="AC243" i="46"/>
  <c r="AA243" i="46"/>
  <c r="W243" i="46"/>
  <c r="U243" i="46"/>
  <c r="X243" i="46" s="1"/>
  <c r="R243" i="46"/>
  <c r="Q243" i="46"/>
  <c r="P243" i="46"/>
  <c r="N243" i="46"/>
  <c r="L243" i="46"/>
  <c r="O243" i="46" s="1"/>
  <c r="H243" i="46"/>
  <c r="F243" i="46"/>
  <c r="I243" i="46" s="1"/>
  <c r="AE242" i="46"/>
  <c r="AI242" i="46" s="1"/>
  <c r="AC242" i="46"/>
  <c r="AA242" i="46"/>
  <c r="AD242" i="46" s="1"/>
  <c r="W242" i="46"/>
  <c r="U242" i="46"/>
  <c r="X242" i="46" s="1"/>
  <c r="R242" i="46"/>
  <c r="Q242" i="46"/>
  <c r="P242" i="46"/>
  <c r="N242" i="46"/>
  <c r="L242" i="46"/>
  <c r="O242" i="46" s="1"/>
  <c r="H242" i="46"/>
  <c r="F242" i="46"/>
  <c r="I242" i="46" s="1"/>
  <c r="AE241" i="46"/>
  <c r="AI241" i="46" s="1"/>
  <c r="AC241" i="46"/>
  <c r="AA241" i="46"/>
  <c r="W241" i="46"/>
  <c r="U241" i="46"/>
  <c r="X241" i="46" s="1"/>
  <c r="R241" i="46"/>
  <c r="Q241" i="46"/>
  <c r="P241" i="46"/>
  <c r="N241" i="46"/>
  <c r="L241" i="46"/>
  <c r="O241" i="46" s="1"/>
  <c r="H241" i="46"/>
  <c r="F241" i="46"/>
  <c r="AE240" i="46"/>
  <c r="AG240" i="46" s="1"/>
  <c r="AC240" i="46"/>
  <c r="AA240" i="46"/>
  <c r="W240" i="46"/>
  <c r="U240" i="46"/>
  <c r="R240" i="46"/>
  <c r="Q240" i="46"/>
  <c r="P240" i="46"/>
  <c r="N240" i="46"/>
  <c r="L240" i="46"/>
  <c r="H240" i="46"/>
  <c r="F240" i="46"/>
  <c r="I240" i="46" s="1"/>
  <c r="AE239" i="46"/>
  <c r="AG239" i="46" s="1"/>
  <c r="AC239" i="46"/>
  <c r="AA239" i="46"/>
  <c r="W239" i="46"/>
  <c r="U239" i="46"/>
  <c r="X239" i="46" s="1"/>
  <c r="R239" i="46"/>
  <c r="Q239" i="46"/>
  <c r="P239" i="46"/>
  <c r="N239" i="46"/>
  <c r="L239" i="46"/>
  <c r="H239" i="46"/>
  <c r="F239" i="46"/>
  <c r="I239" i="46" s="1"/>
  <c r="AE238" i="46"/>
  <c r="AC238" i="46"/>
  <c r="AA238" i="46"/>
  <c r="W238" i="46"/>
  <c r="U238" i="46"/>
  <c r="X238" i="46" s="1"/>
  <c r="R238" i="46"/>
  <c r="Q238" i="46"/>
  <c r="P238" i="46"/>
  <c r="N238" i="46"/>
  <c r="L238" i="46"/>
  <c r="H238" i="46"/>
  <c r="F238" i="46"/>
  <c r="I238" i="46" s="1"/>
  <c r="AE237" i="46"/>
  <c r="AG237" i="46" s="1"/>
  <c r="AC237" i="46"/>
  <c r="AA237" i="46"/>
  <c r="W237" i="46"/>
  <c r="U237" i="46"/>
  <c r="R237" i="46"/>
  <c r="Q237" i="46"/>
  <c r="P237" i="46"/>
  <c r="N237" i="46"/>
  <c r="L237" i="46"/>
  <c r="H237" i="46"/>
  <c r="F237" i="46"/>
  <c r="AE236" i="46"/>
  <c r="AI236" i="46" s="1"/>
  <c r="AC236" i="46"/>
  <c r="AA236" i="46"/>
  <c r="W236" i="46"/>
  <c r="U236" i="46"/>
  <c r="R236" i="46"/>
  <c r="Q236" i="46"/>
  <c r="P236" i="46"/>
  <c r="N236" i="46"/>
  <c r="L236" i="46"/>
  <c r="H236" i="46"/>
  <c r="F236" i="46"/>
  <c r="AE235" i="46"/>
  <c r="AC235" i="46"/>
  <c r="AA235" i="46"/>
  <c r="W235" i="46"/>
  <c r="U235" i="46"/>
  <c r="X235" i="46" s="1"/>
  <c r="R235" i="46"/>
  <c r="Q235" i="46"/>
  <c r="P235" i="46"/>
  <c r="N235" i="46"/>
  <c r="L235" i="46"/>
  <c r="H235" i="46"/>
  <c r="F235" i="46"/>
  <c r="AE234" i="46"/>
  <c r="AG234" i="46" s="1"/>
  <c r="AC234" i="46"/>
  <c r="AA234" i="46"/>
  <c r="W234" i="46"/>
  <c r="U234" i="46"/>
  <c r="R234" i="46"/>
  <c r="Q234" i="46"/>
  <c r="P234" i="46"/>
  <c r="N234" i="46"/>
  <c r="L234" i="46"/>
  <c r="H234" i="46"/>
  <c r="F234" i="46"/>
  <c r="AE233" i="46"/>
  <c r="AG233" i="46" s="1"/>
  <c r="AC233" i="46"/>
  <c r="AA233" i="46"/>
  <c r="W233" i="46"/>
  <c r="U233" i="46"/>
  <c r="X233" i="46" s="1"/>
  <c r="R233" i="46"/>
  <c r="Q233" i="46"/>
  <c r="P233" i="46"/>
  <c r="N233" i="46"/>
  <c r="O233" i="46" s="1"/>
  <c r="L233" i="46"/>
  <c r="H233" i="46"/>
  <c r="F233" i="46"/>
  <c r="I233" i="46" s="1"/>
  <c r="AE232" i="46"/>
  <c r="AI232" i="46" s="1"/>
  <c r="AC232" i="46"/>
  <c r="AA232" i="46"/>
  <c r="W232" i="46"/>
  <c r="U232" i="46"/>
  <c r="R232" i="46"/>
  <c r="Q232" i="46"/>
  <c r="P232" i="46"/>
  <c r="N232" i="46"/>
  <c r="L232" i="46"/>
  <c r="H232" i="46"/>
  <c r="F232" i="46"/>
  <c r="I232" i="46" s="1"/>
  <c r="AE231" i="46"/>
  <c r="AI231" i="46" s="1"/>
  <c r="AC231" i="46"/>
  <c r="AA231" i="46"/>
  <c r="AD231" i="46" s="1"/>
  <c r="W231" i="46"/>
  <c r="U231" i="46"/>
  <c r="X231" i="46" s="1"/>
  <c r="R231" i="46"/>
  <c r="Q231" i="46"/>
  <c r="P231" i="46"/>
  <c r="N231" i="46"/>
  <c r="L231" i="46"/>
  <c r="H231" i="46"/>
  <c r="F231" i="46"/>
  <c r="I231" i="46" s="1"/>
  <c r="AE230" i="46"/>
  <c r="AI230" i="46" s="1"/>
  <c r="AC230" i="46"/>
  <c r="AA230" i="46"/>
  <c r="AD230" i="46" s="1"/>
  <c r="W230" i="46"/>
  <c r="U230" i="46"/>
  <c r="X230" i="46" s="1"/>
  <c r="R230" i="46"/>
  <c r="Q230" i="46"/>
  <c r="P230" i="46"/>
  <c r="N230" i="46"/>
  <c r="L230" i="46"/>
  <c r="H230" i="46"/>
  <c r="F230" i="46"/>
  <c r="I230" i="46" s="1"/>
  <c r="AE229" i="46"/>
  <c r="AI229" i="46" s="1"/>
  <c r="AC229" i="46"/>
  <c r="AA229" i="46"/>
  <c r="AD229" i="46" s="1"/>
  <c r="W229" i="46"/>
  <c r="U229" i="46"/>
  <c r="X229" i="46" s="1"/>
  <c r="R229" i="46"/>
  <c r="Q229" i="46"/>
  <c r="P229" i="46"/>
  <c r="N229" i="46"/>
  <c r="L229" i="46"/>
  <c r="H229" i="46"/>
  <c r="F229" i="46"/>
  <c r="I229" i="46" s="1"/>
  <c r="AE228" i="46"/>
  <c r="AG228" i="46" s="1"/>
  <c r="AC228" i="46"/>
  <c r="AA228" i="46"/>
  <c r="W228" i="46"/>
  <c r="U228" i="46"/>
  <c r="R228" i="46"/>
  <c r="Q228" i="46"/>
  <c r="P228" i="46"/>
  <c r="N228" i="46"/>
  <c r="L228" i="46"/>
  <c r="H228" i="46"/>
  <c r="F228" i="46"/>
  <c r="AE227" i="46"/>
  <c r="AC227" i="46"/>
  <c r="AA227" i="46"/>
  <c r="AD227" i="46" s="1"/>
  <c r="W227" i="46"/>
  <c r="U227" i="46"/>
  <c r="R227" i="46"/>
  <c r="Q227" i="46"/>
  <c r="P227" i="46"/>
  <c r="N227" i="46"/>
  <c r="L227" i="46"/>
  <c r="H227" i="46"/>
  <c r="F227" i="46"/>
  <c r="I227" i="46" s="1"/>
  <c r="AE226" i="46"/>
  <c r="AC226" i="46"/>
  <c r="AA226" i="46"/>
  <c r="W226" i="46"/>
  <c r="U226" i="46"/>
  <c r="R226" i="46"/>
  <c r="Q226" i="46"/>
  <c r="P226" i="46"/>
  <c r="N226" i="46"/>
  <c r="L226" i="46"/>
  <c r="H226" i="46"/>
  <c r="F226" i="46"/>
  <c r="AE225" i="46"/>
  <c r="AI225" i="46" s="1"/>
  <c r="AC225" i="46"/>
  <c r="AA225" i="46"/>
  <c r="W225" i="46"/>
  <c r="U225" i="46"/>
  <c r="R225" i="46"/>
  <c r="Q225" i="46"/>
  <c r="P225" i="46"/>
  <c r="N225" i="46"/>
  <c r="L225" i="46"/>
  <c r="H225" i="46"/>
  <c r="F225" i="46"/>
  <c r="AE224" i="46"/>
  <c r="AG224" i="46" s="1"/>
  <c r="AC224" i="46"/>
  <c r="AA224" i="46"/>
  <c r="W224" i="46"/>
  <c r="U224" i="46"/>
  <c r="R224" i="46"/>
  <c r="Q224" i="46"/>
  <c r="P224" i="46"/>
  <c r="N224" i="46"/>
  <c r="L224" i="46"/>
  <c r="H224" i="46"/>
  <c r="F224" i="46"/>
  <c r="I224" i="46" s="1"/>
  <c r="AE223" i="46"/>
  <c r="AI223" i="46" s="1"/>
  <c r="AC223" i="46"/>
  <c r="AA223" i="46"/>
  <c r="W223" i="46"/>
  <c r="U223" i="46"/>
  <c r="X223" i="46" s="1"/>
  <c r="R223" i="46"/>
  <c r="Q223" i="46"/>
  <c r="P223" i="46"/>
  <c r="N223" i="46"/>
  <c r="L223" i="46"/>
  <c r="H223" i="46"/>
  <c r="F223" i="46"/>
  <c r="I223" i="46" s="1"/>
  <c r="AE222" i="46"/>
  <c r="AC222" i="46"/>
  <c r="AA222" i="46"/>
  <c r="W222" i="46"/>
  <c r="U222" i="46"/>
  <c r="R222" i="46"/>
  <c r="Q222" i="46"/>
  <c r="P222" i="46"/>
  <c r="N222" i="46"/>
  <c r="L222" i="46"/>
  <c r="H222" i="46"/>
  <c r="F222" i="46"/>
  <c r="I222" i="46" s="1"/>
  <c r="AE221" i="46"/>
  <c r="AC221" i="46"/>
  <c r="AA221" i="46"/>
  <c r="AD221" i="46" s="1"/>
  <c r="W221" i="46"/>
  <c r="U221" i="46"/>
  <c r="R221" i="46"/>
  <c r="Q221" i="46"/>
  <c r="P221" i="46"/>
  <c r="N221" i="46"/>
  <c r="L221" i="46"/>
  <c r="H221" i="46"/>
  <c r="F221" i="46"/>
  <c r="I221" i="46" s="1"/>
  <c r="AE220" i="46"/>
  <c r="AC220" i="46"/>
  <c r="AA220" i="46"/>
  <c r="W220" i="46"/>
  <c r="U220" i="46"/>
  <c r="X220" i="46" s="1"/>
  <c r="R220" i="46"/>
  <c r="Q220" i="46"/>
  <c r="P220" i="46"/>
  <c r="N220" i="46"/>
  <c r="L220" i="46"/>
  <c r="H220" i="46"/>
  <c r="F220" i="46"/>
  <c r="AE219" i="46"/>
  <c r="AI219" i="46" s="1"/>
  <c r="AC219" i="46"/>
  <c r="AA219" i="46"/>
  <c r="W219" i="46"/>
  <c r="U219" i="46"/>
  <c r="R219" i="46"/>
  <c r="Q219" i="46"/>
  <c r="P219" i="46"/>
  <c r="N219" i="46"/>
  <c r="L219" i="46"/>
  <c r="H219" i="46"/>
  <c r="F219" i="46"/>
  <c r="AE218" i="46"/>
  <c r="AC218" i="46"/>
  <c r="AA218" i="46"/>
  <c r="W218" i="46"/>
  <c r="U218" i="46"/>
  <c r="R218" i="46"/>
  <c r="Q218" i="46"/>
  <c r="P218" i="46"/>
  <c r="N218" i="46"/>
  <c r="L218" i="46"/>
  <c r="H218" i="46"/>
  <c r="F218" i="46"/>
  <c r="AE217" i="46"/>
  <c r="AC217" i="46"/>
  <c r="AA217" i="46"/>
  <c r="W217" i="46"/>
  <c r="U217" i="46"/>
  <c r="X217" i="46" s="1"/>
  <c r="R217" i="46"/>
  <c r="Q217" i="46"/>
  <c r="P217" i="46"/>
  <c r="N217" i="46"/>
  <c r="L217" i="46"/>
  <c r="H217" i="46"/>
  <c r="F217" i="46"/>
  <c r="I217" i="46" s="1"/>
  <c r="AE216" i="46"/>
  <c r="AG216" i="46" s="1"/>
  <c r="AJ216" i="46" s="1"/>
  <c r="AA216" i="46"/>
  <c r="AD216" i="46" s="1"/>
  <c r="U216" i="46"/>
  <c r="X216" i="46" s="1"/>
  <c r="R216" i="46"/>
  <c r="Q216" i="46"/>
  <c r="P216" i="46"/>
  <c r="L216" i="46"/>
  <c r="O216" i="46" s="1"/>
  <c r="F216" i="46"/>
  <c r="I216" i="46" s="1"/>
  <c r="AE215" i="46"/>
  <c r="AG215" i="46" s="1"/>
  <c r="AC215" i="46"/>
  <c r="AA215" i="46"/>
  <c r="AD215" i="46" s="1"/>
  <c r="W215" i="46"/>
  <c r="U215" i="46"/>
  <c r="R215" i="46"/>
  <c r="Q215" i="46"/>
  <c r="P215" i="46"/>
  <c r="N215" i="46"/>
  <c r="L215" i="46"/>
  <c r="H215" i="46"/>
  <c r="F215" i="46"/>
  <c r="AE214" i="46"/>
  <c r="AI214" i="46" s="1"/>
  <c r="AC214" i="46"/>
  <c r="AA214" i="46"/>
  <c r="W214" i="46"/>
  <c r="U214" i="46"/>
  <c r="X214" i="46" s="1"/>
  <c r="R214" i="46"/>
  <c r="Q214" i="46"/>
  <c r="P214" i="46"/>
  <c r="N214" i="46"/>
  <c r="L214" i="46"/>
  <c r="H214" i="46"/>
  <c r="F214" i="46"/>
  <c r="AE213" i="46"/>
  <c r="AC213" i="46"/>
  <c r="AA213" i="46"/>
  <c r="W213" i="46"/>
  <c r="U213" i="46"/>
  <c r="X213" i="46" s="1"/>
  <c r="R213" i="46"/>
  <c r="Q213" i="46"/>
  <c r="P213" i="46"/>
  <c r="N213" i="46"/>
  <c r="L213" i="46"/>
  <c r="O213" i="46" s="1"/>
  <c r="H213" i="46"/>
  <c r="F213" i="46"/>
  <c r="AE212" i="46"/>
  <c r="AI212" i="46" s="1"/>
  <c r="AC212" i="46"/>
  <c r="AA212" i="46"/>
  <c r="AD212" i="46" s="1"/>
  <c r="W212" i="46"/>
  <c r="U212" i="46"/>
  <c r="R212" i="46"/>
  <c r="Q212" i="46"/>
  <c r="P212" i="46"/>
  <c r="N212" i="46"/>
  <c r="L212" i="46"/>
  <c r="H212" i="46"/>
  <c r="F212" i="46"/>
  <c r="AE211" i="46"/>
  <c r="AC211" i="46"/>
  <c r="AA211" i="46"/>
  <c r="W211" i="46"/>
  <c r="U211" i="46"/>
  <c r="R211" i="46"/>
  <c r="Q211" i="46"/>
  <c r="P211" i="46"/>
  <c r="N211" i="46"/>
  <c r="L211" i="46"/>
  <c r="O211" i="46" s="1"/>
  <c r="H211" i="46"/>
  <c r="F211" i="46"/>
  <c r="AE210" i="46"/>
  <c r="AG210" i="46" s="1"/>
  <c r="AC210" i="46"/>
  <c r="AA210" i="46"/>
  <c r="W210" i="46"/>
  <c r="U210" i="46"/>
  <c r="X210" i="46" s="1"/>
  <c r="R210" i="46"/>
  <c r="Q210" i="46"/>
  <c r="P210" i="46"/>
  <c r="N210" i="46"/>
  <c r="L210" i="46"/>
  <c r="H210" i="46"/>
  <c r="F210" i="46"/>
  <c r="AE209" i="46"/>
  <c r="AG209" i="46" s="1"/>
  <c r="AC209" i="46"/>
  <c r="AA209" i="46"/>
  <c r="W209" i="46"/>
  <c r="U209" i="46"/>
  <c r="R209" i="46"/>
  <c r="Q209" i="46"/>
  <c r="P209" i="46"/>
  <c r="N209" i="46"/>
  <c r="L209" i="46"/>
  <c r="O209" i="46" s="1"/>
  <c r="H209" i="46"/>
  <c r="F209" i="46"/>
  <c r="AE208" i="46"/>
  <c r="AG208" i="46" s="1"/>
  <c r="AJ208" i="46" s="1"/>
  <c r="AA208" i="46"/>
  <c r="AD208" i="46" s="1"/>
  <c r="U208" i="46"/>
  <c r="X208" i="46" s="1"/>
  <c r="R208" i="46"/>
  <c r="Q208" i="46"/>
  <c r="P208" i="46"/>
  <c r="L208" i="46"/>
  <c r="O208" i="46" s="1"/>
  <c r="F208" i="46"/>
  <c r="I208" i="46" s="1"/>
  <c r="AE207" i="46"/>
  <c r="AI207" i="46" s="1"/>
  <c r="AC207" i="46"/>
  <c r="AA207" i="46"/>
  <c r="AD207" i="46" s="1"/>
  <c r="W207" i="46"/>
  <c r="U207" i="46"/>
  <c r="R207" i="46"/>
  <c r="Q207" i="46"/>
  <c r="P207" i="46"/>
  <c r="N207" i="46"/>
  <c r="L207" i="46"/>
  <c r="O207" i="46" s="1"/>
  <c r="H207" i="46"/>
  <c r="F207" i="46"/>
  <c r="AE206" i="46"/>
  <c r="AG206" i="46" s="1"/>
  <c r="AJ206" i="46" s="1"/>
  <c r="AA206" i="46"/>
  <c r="AD206" i="46" s="1"/>
  <c r="U206" i="46"/>
  <c r="X206" i="46" s="1"/>
  <c r="R206" i="46"/>
  <c r="Q206" i="46"/>
  <c r="P206" i="46"/>
  <c r="L206" i="46"/>
  <c r="O206" i="46" s="1"/>
  <c r="F206" i="46"/>
  <c r="I206" i="46" s="1"/>
  <c r="AE205" i="46"/>
  <c r="AI205" i="46" s="1"/>
  <c r="AC205" i="46"/>
  <c r="AA205" i="46"/>
  <c r="W205" i="46"/>
  <c r="U205" i="46"/>
  <c r="R205" i="46"/>
  <c r="Q205" i="46"/>
  <c r="P205" i="46"/>
  <c r="N205" i="46"/>
  <c r="L205" i="46"/>
  <c r="H205" i="46"/>
  <c r="F205" i="46"/>
  <c r="I205" i="46" s="1"/>
  <c r="AE204" i="46"/>
  <c r="AG204" i="46" s="1"/>
  <c r="AJ204" i="46" s="1"/>
  <c r="AA204" i="46"/>
  <c r="AD204" i="46" s="1"/>
  <c r="U204" i="46"/>
  <c r="X204" i="46" s="1"/>
  <c r="R204" i="46"/>
  <c r="Q204" i="46"/>
  <c r="P204" i="46"/>
  <c r="L204" i="46"/>
  <c r="O204" i="46" s="1"/>
  <c r="F204" i="46"/>
  <c r="I204" i="46" s="1"/>
  <c r="AE203" i="46"/>
  <c r="AI203" i="46" s="1"/>
  <c r="AC203" i="46"/>
  <c r="AA203" i="46"/>
  <c r="AD203" i="46" s="1"/>
  <c r="W203" i="46"/>
  <c r="U203" i="46"/>
  <c r="R203" i="46"/>
  <c r="Q203" i="46"/>
  <c r="P203" i="46"/>
  <c r="N203" i="46"/>
  <c r="L203" i="46"/>
  <c r="H203" i="46"/>
  <c r="F203" i="46"/>
  <c r="AE202" i="46"/>
  <c r="AG202" i="46" s="1"/>
  <c r="AJ202" i="46" s="1"/>
  <c r="AA202" i="46"/>
  <c r="AD202" i="46" s="1"/>
  <c r="U202" i="46"/>
  <c r="X202" i="46" s="1"/>
  <c r="R202" i="46"/>
  <c r="Q202" i="46"/>
  <c r="P202" i="46"/>
  <c r="L202" i="46"/>
  <c r="O202" i="46" s="1"/>
  <c r="F202" i="46"/>
  <c r="I202" i="46" s="1"/>
  <c r="AE201" i="46"/>
  <c r="AG201" i="46" s="1"/>
  <c r="AJ201" i="46" s="1"/>
  <c r="AA201" i="46"/>
  <c r="AD201" i="46" s="1"/>
  <c r="U201" i="46"/>
  <c r="X201" i="46" s="1"/>
  <c r="R201" i="46"/>
  <c r="Q201" i="46"/>
  <c r="P201" i="46"/>
  <c r="L201" i="46"/>
  <c r="O201" i="46" s="1"/>
  <c r="F201" i="46"/>
  <c r="I201" i="46" s="1"/>
  <c r="AE200" i="46"/>
  <c r="AG200" i="46" s="1"/>
  <c r="AJ200" i="46" s="1"/>
  <c r="AA200" i="46"/>
  <c r="AD200" i="46" s="1"/>
  <c r="U200" i="46"/>
  <c r="X200" i="46" s="1"/>
  <c r="R200" i="46"/>
  <c r="Q200" i="46"/>
  <c r="P200" i="46"/>
  <c r="L200" i="46"/>
  <c r="O200" i="46" s="1"/>
  <c r="F200" i="46"/>
  <c r="I200" i="46" s="1"/>
  <c r="AE199" i="46"/>
  <c r="AG199" i="46" s="1"/>
  <c r="AC199" i="46"/>
  <c r="AA199" i="46"/>
  <c r="AD199" i="46" s="1"/>
  <c r="W199" i="46"/>
  <c r="U199" i="46"/>
  <c r="X199" i="46" s="1"/>
  <c r="R199" i="46"/>
  <c r="Q199" i="46"/>
  <c r="P199" i="46"/>
  <c r="N199" i="46"/>
  <c r="L199" i="46"/>
  <c r="H199" i="46"/>
  <c r="F199" i="46"/>
  <c r="AE198" i="46"/>
  <c r="AG198" i="46" s="1"/>
  <c r="AC198" i="46"/>
  <c r="AA198" i="46"/>
  <c r="W198" i="46"/>
  <c r="U198" i="46"/>
  <c r="X198" i="46" s="1"/>
  <c r="R198" i="46"/>
  <c r="Q198" i="46"/>
  <c r="P198" i="46"/>
  <c r="N198" i="46"/>
  <c r="L198" i="46"/>
  <c r="H198" i="46"/>
  <c r="F198" i="46"/>
  <c r="I198" i="46" s="1"/>
  <c r="AE197" i="46"/>
  <c r="AC197" i="46"/>
  <c r="AA197" i="46"/>
  <c r="AD197" i="46" s="1"/>
  <c r="W197" i="46"/>
  <c r="U197" i="46"/>
  <c r="X197" i="46" s="1"/>
  <c r="R197" i="46"/>
  <c r="Q197" i="46"/>
  <c r="P197" i="46"/>
  <c r="N197" i="46"/>
  <c r="L197" i="46"/>
  <c r="O197" i="46" s="1"/>
  <c r="H197" i="46"/>
  <c r="F197" i="46"/>
  <c r="AE196" i="46"/>
  <c r="AG196" i="46" s="1"/>
  <c r="AJ196" i="46" s="1"/>
  <c r="AA196" i="46"/>
  <c r="AD196" i="46" s="1"/>
  <c r="U196" i="46"/>
  <c r="X196" i="46" s="1"/>
  <c r="R196" i="46"/>
  <c r="Q196" i="46"/>
  <c r="P196" i="46"/>
  <c r="L196" i="46"/>
  <c r="O196" i="46" s="1"/>
  <c r="F196" i="46"/>
  <c r="I196" i="46" s="1"/>
  <c r="AE195" i="46"/>
  <c r="AI195" i="46" s="1"/>
  <c r="AC195" i="46"/>
  <c r="AA195" i="46"/>
  <c r="AD195" i="46" s="1"/>
  <c r="W195" i="46"/>
  <c r="U195" i="46"/>
  <c r="X195" i="46" s="1"/>
  <c r="R195" i="46"/>
  <c r="Q195" i="46"/>
  <c r="P195" i="46"/>
  <c r="N195" i="46"/>
  <c r="L195" i="46"/>
  <c r="O195" i="46" s="1"/>
  <c r="H195" i="46"/>
  <c r="F195" i="46"/>
  <c r="I195" i="46" s="1"/>
  <c r="AE194" i="46"/>
  <c r="AI194" i="46" s="1"/>
  <c r="AC194" i="46"/>
  <c r="AA194" i="46"/>
  <c r="W194" i="46"/>
  <c r="U194" i="46"/>
  <c r="X194" i="46" s="1"/>
  <c r="R194" i="46"/>
  <c r="Q194" i="46"/>
  <c r="P194" i="46"/>
  <c r="N194" i="46"/>
  <c r="L194" i="46"/>
  <c r="O194" i="46" s="1"/>
  <c r="H194" i="46"/>
  <c r="F194" i="46"/>
  <c r="AE193" i="46"/>
  <c r="AI193" i="46" s="1"/>
  <c r="AC193" i="46"/>
  <c r="AA193" i="46"/>
  <c r="AD193" i="46" s="1"/>
  <c r="W193" i="46"/>
  <c r="U193" i="46"/>
  <c r="X193" i="46" s="1"/>
  <c r="R193" i="46"/>
  <c r="Q193" i="46"/>
  <c r="P193" i="46"/>
  <c r="N193" i="46"/>
  <c r="L193" i="46"/>
  <c r="H193" i="46"/>
  <c r="F193" i="46"/>
  <c r="AE192" i="46"/>
  <c r="AG192" i="46" s="1"/>
  <c r="AJ192" i="46" s="1"/>
  <c r="AA192" i="46"/>
  <c r="AD192" i="46" s="1"/>
  <c r="U192" i="46"/>
  <c r="X192" i="46" s="1"/>
  <c r="R192" i="46"/>
  <c r="Q192" i="46"/>
  <c r="P192" i="46"/>
  <c r="L192" i="46"/>
  <c r="O192" i="46" s="1"/>
  <c r="F192" i="46"/>
  <c r="I192" i="46" s="1"/>
  <c r="AE191" i="46"/>
  <c r="AG191" i="46" s="1"/>
  <c r="AJ191" i="46" s="1"/>
  <c r="AA191" i="46"/>
  <c r="AD191" i="46" s="1"/>
  <c r="U191" i="46"/>
  <c r="X191" i="46" s="1"/>
  <c r="R191" i="46"/>
  <c r="Q191" i="46"/>
  <c r="P191" i="46"/>
  <c r="L191" i="46"/>
  <c r="O191" i="46" s="1"/>
  <c r="F191" i="46"/>
  <c r="I191" i="46" s="1"/>
  <c r="AE190" i="46"/>
  <c r="AC190" i="46"/>
  <c r="AA190" i="46"/>
  <c r="AD190" i="46" s="1"/>
  <c r="W190" i="46"/>
  <c r="U190" i="46"/>
  <c r="R190" i="46"/>
  <c r="Q190" i="46"/>
  <c r="P190" i="46"/>
  <c r="N190" i="46"/>
  <c r="L190" i="46"/>
  <c r="O190" i="46" s="1"/>
  <c r="H190" i="46"/>
  <c r="F190" i="46"/>
  <c r="AE189" i="46"/>
  <c r="R189" i="46"/>
  <c r="Q189" i="46"/>
  <c r="P189" i="46"/>
  <c r="AE188" i="46"/>
  <c r="AG188" i="46" s="1"/>
  <c r="AJ188" i="46" s="1"/>
  <c r="AA188" i="46"/>
  <c r="AD188" i="46" s="1"/>
  <c r="U188" i="46"/>
  <c r="X188" i="46" s="1"/>
  <c r="R188" i="46"/>
  <c r="Q188" i="46"/>
  <c r="P188" i="46"/>
  <c r="L188" i="46"/>
  <c r="O188" i="46" s="1"/>
  <c r="F188" i="46"/>
  <c r="I188" i="46" s="1"/>
  <c r="AE187" i="46"/>
  <c r="AI187" i="46" s="1"/>
  <c r="AC187" i="46"/>
  <c r="AA187" i="46"/>
  <c r="W187" i="46"/>
  <c r="U187" i="46"/>
  <c r="X187" i="46" s="1"/>
  <c r="R187" i="46"/>
  <c r="Q187" i="46"/>
  <c r="P187" i="46"/>
  <c r="N187" i="46"/>
  <c r="L187" i="46"/>
  <c r="H187" i="46"/>
  <c r="F187" i="46"/>
  <c r="AE186" i="46"/>
  <c r="AI186" i="46" s="1"/>
  <c r="AC186" i="46"/>
  <c r="AA186" i="46"/>
  <c r="AD186" i="46" s="1"/>
  <c r="W186" i="46"/>
  <c r="U186" i="46"/>
  <c r="X186" i="46" s="1"/>
  <c r="R186" i="46"/>
  <c r="Q186" i="46"/>
  <c r="P186" i="46"/>
  <c r="N186" i="46"/>
  <c r="L186" i="46"/>
  <c r="O186" i="46" s="1"/>
  <c r="H186" i="46"/>
  <c r="F186" i="46"/>
  <c r="AE185" i="46"/>
  <c r="AC185" i="46"/>
  <c r="AA185" i="46"/>
  <c r="W185" i="46"/>
  <c r="U185" i="46"/>
  <c r="X185" i="46" s="1"/>
  <c r="R185" i="46"/>
  <c r="Q185" i="46"/>
  <c r="P185" i="46"/>
  <c r="N185" i="46"/>
  <c r="L185" i="46"/>
  <c r="O185" i="46" s="1"/>
  <c r="H185" i="46"/>
  <c r="F185" i="46"/>
  <c r="AE184" i="46"/>
  <c r="AC184" i="46"/>
  <c r="AA184" i="46"/>
  <c r="W184" i="46"/>
  <c r="U184" i="46"/>
  <c r="X184" i="46" s="1"/>
  <c r="R184" i="46"/>
  <c r="Q184" i="46"/>
  <c r="P184" i="46"/>
  <c r="N184" i="46"/>
  <c r="L184" i="46"/>
  <c r="O184" i="46" s="1"/>
  <c r="H184" i="46"/>
  <c r="F184" i="46"/>
  <c r="AE183" i="46"/>
  <c r="AC183" i="46"/>
  <c r="AA183" i="46"/>
  <c r="AD183" i="46" s="1"/>
  <c r="W183" i="46"/>
  <c r="U183" i="46"/>
  <c r="X183" i="46" s="1"/>
  <c r="R183" i="46"/>
  <c r="Q183" i="46"/>
  <c r="P183" i="46"/>
  <c r="N183" i="46"/>
  <c r="L183" i="46"/>
  <c r="H183" i="46"/>
  <c r="F183" i="46"/>
  <c r="AE182" i="46"/>
  <c r="R182" i="46"/>
  <c r="Q182" i="46"/>
  <c r="P182" i="46"/>
  <c r="AE181" i="46"/>
  <c r="AG181" i="46" s="1"/>
  <c r="AC181" i="46"/>
  <c r="AA181" i="46"/>
  <c r="AD181" i="46" s="1"/>
  <c r="W181" i="46"/>
  <c r="U181" i="46"/>
  <c r="X181" i="46" s="1"/>
  <c r="R181" i="46"/>
  <c r="Q181" i="46"/>
  <c r="P181" i="46"/>
  <c r="N181" i="46"/>
  <c r="L181" i="46"/>
  <c r="H181" i="46"/>
  <c r="F181" i="46"/>
  <c r="AE180" i="46"/>
  <c r="AI180" i="46" s="1"/>
  <c r="AC180" i="46"/>
  <c r="AA180" i="46"/>
  <c r="W180" i="46"/>
  <c r="U180" i="46"/>
  <c r="X180" i="46" s="1"/>
  <c r="R180" i="46"/>
  <c r="Q180" i="46"/>
  <c r="P180" i="46"/>
  <c r="N180" i="46"/>
  <c r="L180" i="46"/>
  <c r="H180" i="46"/>
  <c r="F180" i="46"/>
  <c r="AE179" i="46"/>
  <c r="AG179" i="46" s="1"/>
  <c r="AC179" i="46"/>
  <c r="AA179" i="46"/>
  <c r="AD179" i="46" s="1"/>
  <c r="W179" i="46"/>
  <c r="U179" i="46"/>
  <c r="R179" i="46"/>
  <c r="Q179" i="46"/>
  <c r="P179" i="46"/>
  <c r="N179" i="46"/>
  <c r="L179" i="46"/>
  <c r="H179" i="46"/>
  <c r="F179" i="46"/>
  <c r="AE178" i="46"/>
  <c r="AG178" i="46" s="1"/>
  <c r="AC178" i="46"/>
  <c r="AA178" i="46"/>
  <c r="W178" i="46"/>
  <c r="U178" i="46"/>
  <c r="R178" i="46"/>
  <c r="Q178" i="46"/>
  <c r="P178" i="46"/>
  <c r="N178" i="46"/>
  <c r="L178" i="46"/>
  <c r="H178" i="46"/>
  <c r="F178" i="46"/>
  <c r="I178" i="46" s="1"/>
  <c r="AE177" i="46"/>
  <c r="AC177" i="46"/>
  <c r="AA177" i="46"/>
  <c r="W177" i="46"/>
  <c r="U177" i="46"/>
  <c r="X177" i="46" s="1"/>
  <c r="R177" i="46"/>
  <c r="Q177" i="46"/>
  <c r="P177" i="46"/>
  <c r="N177" i="46"/>
  <c r="L177" i="46"/>
  <c r="H177" i="46"/>
  <c r="F177" i="46"/>
  <c r="AE176" i="46"/>
  <c r="AG176" i="46" s="1"/>
  <c r="AC176" i="46"/>
  <c r="AA176" i="46"/>
  <c r="W176" i="46"/>
  <c r="U176" i="46"/>
  <c r="X176" i="46" s="1"/>
  <c r="R176" i="46"/>
  <c r="Q176" i="46"/>
  <c r="P176" i="46"/>
  <c r="N176" i="46"/>
  <c r="L176" i="46"/>
  <c r="H176" i="46"/>
  <c r="F176" i="46"/>
  <c r="AE175" i="46"/>
  <c r="AC175" i="46"/>
  <c r="AA175" i="46"/>
  <c r="AD175" i="46" s="1"/>
  <c r="W175" i="46"/>
  <c r="U175" i="46"/>
  <c r="R175" i="46"/>
  <c r="Q175" i="46"/>
  <c r="P175" i="46"/>
  <c r="N175" i="46"/>
  <c r="L175" i="46"/>
  <c r="H175" i="46"/>
  <c r="F175" i="46"/>
  <c r="AE174" i="46"/>
  <c r="AG174" i="46" s="1"/>
  <c r="AC174" i="46"/>
  <c r="AA174" i="46"/>
  <c r="W174" i="46"/>
  <c r="U174" i="46"/>
  <c r="R174" i="46"/>
  <c r="Q174" i="46"/>
  <c r="P174" i="46"/>
  <c r="N174" i="46"/>
  <c r="L174" i="46"/>
  <c r="H174" i="46"/>
  <c r="F174" i="46"/>
  <c r="I174" i="46" s="1"/>
  <c r="AE173" i="46"/>
  <c r="R173" i="46"/>
  <c r="Q173" i="46"/>
  <c r="P173" i="46"/>
  <c r="AE172" i="46"/>
  <c r="AI172" i="46" s="1"/>
  <c r="AC172" i="46"/>
  <c r="AA172" i="46"/>
  <c r="W172" i="46"/>
  <c r="U172" i="46"/>
  <c r="R172" i="46"/>
  <c r="Q172" i="46"/>
  <c r="P172" i="46"/>
  <c r="N172" i="46"/>
  <c r="L172" i="46"/>
  <c r="H172" i="46"/>
  <c r="F172" i="46"/>
  <c r="AE171" i="46"/>
  <c r="R171" i="46"/>
  <c r="Q171" i="46"/>
  <c r="P171" i="46"/>
  <c r="AE170" i="46"/>
  <c r="AC170" i="46"/>
  <c r="AA170" i="46"/>
  <c r="W170" i="46"/>
  <c r="U170" i="46"/>
  <c r="R170" i="46"/>
  <c r="Q170" i="46"/>
  <c r="P170" i="46"/>
  <c r="N170" i="46"/>
  <c r="L170" i="46"/>
  <c r="O170" i="46" s="1"/>
  <c r="H170" i="46"/>
  <c r="F170" i="46"/>
  <c r="AE169" i="46"/>
  <c r="AI169" i="46" s="1"/>
  <c r="AC169" i="46"/>
  <c r="AA169" i="46"/>
  <c r="AD169" i="46" s="1"/>
  <c r="W169" i="46"/>
  <c r="U169" i="46"/>
  <c r="X169" i="46" s="1"/>
  <c r="R169" i="46"/>
  <c r="Q169" i="46"/>
  <c r="P169" i="46"/>
  <c r="N169" i="46"/>
  <c r="L169" i="46"/>
  <c r="H169" i="46"/>
  <c r="F169" i="46"/>
  <c r="I169" i="46" s="1"/>
  <c r="AE168" i="46"/>
  <c r="AG168" i="46" s="1"/>
  <c r="AC168" i="46"/>
  <c r="AA168" i="46"/>
  <c r="W168" i="46"/>
  <c r="U168" i="46"/>
  <c r="X168" i="46" s="1"/>
  <c r="R168" i="46"/>
  <c r="Q168" i="46"/>
  <c r="P168" i="46"/>
  <c r="N168" i="46"/>
  <c r="L168" i="46"/>
  <c r="O168" i="46" s="1"/>
  <c r="H168" i="46"/>
  <c r="F168" i="46"/>
  <c r="I168" i="46" s="1"/>
  <c r="AE167" i="46"/>
  <c r="R167" i="46"/>
  <c r="Q167" i="46"/>
  <c r="P167" i="46"/>
  <c r="AE166" i="46"/>
  <c r="AC166" i="46"/>
  <c r="AA166" i="46"/>
  <c r="W166" i="46"/>
  <c r="U166" i="46"/>
  <c r="R166" i="46"/>
  <c r="Q166" i="46"/>
  <c r="P166" i="46"/>
  <c r="N166" i="46"/>
  <c r="L166" i="46"/>
  <c r="H166" i="46"/>
  <c r="F166" i="46"/>
  <c r="AE165" i="46"/>
  <c r="AC165" i="46"/>
  <c r="AA165" i="46"/>
  <c r="W165" i="46"/>
  <c r="U165" i="46"/>
  <c r="R165" i="46"/>
  <c r="Q165" i="46"/>
  <c r="P165" i="46"/>
  <c r="N165" i="46"/>
  <c r="L165" i="46"/>
  <c r="H165" i="46"/>
  <c r="F165" i="46"/>
  <c r="AE164" i="46"/>
  <c r="AC164" i="46"/>
  <c r="AA164" i="46"/>
  <c r="W164" i="46"/>
  <c r="U164" i="46"/>
  <c r="R164" i="46"/>
  <c r="Q164" i="46"/>
  <c r="P164" i="46"/>
  <c r="N164" i="46"/>
  <c r="L164" i="46"/>
  <c r="H164" i="46"/>
  <c r="F164" i="46"/>
  <c r="AE163" i="46"/>
  <c r="AI163" i="46" s="1"/>
  <c r="AC163" i="46"/>
  <c r="AA163" i="46"/>
  <c r="AD163" i="46" s="1"/>
  <c r="W163" i="46"/>
  <c r="U163" i="46"/>
  <c r="R163" i="46"/>
  <c r="Q163" i="46"/>
  <c r="P163" i="46"/>
  <c r="N163" i="46"/>
  <c r="L163" i="46"/>
  <c r="H163" i="46"/>
  <c r="F163" i="46"/>
  <c r="I163" i="46" s="1"/>
  <c r="AE162" i="46"/>
  <c r="AG162" i="46" s="1"/>
  <c r="AC162" i="46"/>
  <c r="AA162" i="46"/>
  <c r="W162" i="46"/>
  <c r="U162" i="46"/>
  <c r="R162" i="46"/>
  <c r="Q162" i="46"/>
  <c r="P162" i="46"/>
  <c r="N162" i="46"/>
  <c r="L162" i="46"/>
  <c r="H162" i="46"/>
  <c r="F162" i="46"/>
  <c r="AE161" i="46"/>
  <c r="AI161" i="46" s="1"/>
  <c r="AC161" i="46"/>
  <c r="AA161" i="46"/>
  <c r="W161" i="46"/>
  <c r="U161" i="46"/>
  <c r="X161" i="46" s="1"/>
  <c r="R161" i="46"/>
  <c r="Q161" i="46"/>
  <c r="P161" i="46"/>
  <c r="N161" i="46"/>
  <c r="L161" i="46"/>
  <c r="H161" i="46"/>
  <c r="F161" i="46"/>
  <c r="AE160" i="46"/>
  <c r="AI160" i="46" s="1"/>
  <c r="AC160" i="46"/>
  <c r="AA160" i="46"/>
  <c r="W160" i="46"/>
  <c r="U160" i="46"/>
  <c r="R160" i="46"/>
  <c r="Q160" i="46"/>
  <c r="P160" i="46"/>
  <c r="N160" i="46"/>
  <c r="L160" i="46"/>
  <c r="H160" i="46"/>
  <c r="F160" i="46"/>
  <c r="AE159" i="46"/>
  <c r="AC159" i="46"/>
  <c r="AA159" i="46"/>
  <c r="W159" i="46"/>
  <c r="U159" i="46"/>
  <c r="R159" i="46"/>
  <c r="Q159" i="46"/>
  <c r="P159" i="46"/>
  <c r="N159" i="46"/>
  <c r="L159" i="46"/>
  <c r="H159" i="46"/>
  <c r="F159" i="46"/>
  <c r="AE158" i="46"/>
  <c r="AI158" i="46" s="1"/>
  <c r="AC158" i="46"/>
  <c r="AA158" i="46"/>
  <c r="W158" i="46"/>
  <c r="U158" i="46"/>
  <c r="R158" i="46"/>
  <c r="Q158" i="46"/>
  <c r="P158" i="46"/>
  <c r="N158" i="46"/>
  <c r="L158" i="46"/>
  <c r="H158" i="46"/>
  <c r="F158" i="46"/>
  <c r="AE157" i="46"/>
  <c r="AI157" i="46" s="1"/>
  <c r="AC157" i="46"/>
  <c r="AA157" i="46"/>
  <c r="W157" i="46"/>
  <c r="U157" i="46"/>
  <c r="R157" i="46"/>
  <c r="Q157" i="46"/>
  <c r="P157" i="46"/>
  <c r="N157" i="46"/>
  <c r="L157" i="46"/>
  <c r="H157" i="46"/>
  <c r="F157" i="46"/>
  <c r="AE156" i="46"/>
  <c r="AG156" i="46" s="1"/>
  <c r="AC156" i="46"/>
  <c r="AA156" i="46"/>
  <c r="W156" i="46"/>
  <c r="U156" i="46"/>
  <c r="R156" i="46"/>
  <c r="Q156" i="46"/>
  <c r="P156" i="46"/>
  <c r="N156" i="46"/>
  <c r="L156" i="46"/>
  <c r="H156" i="46"/>
  <c r="F156" i="46"/>
  <c r="AE155" i="46"/>
  <c r="AI155" i="46" s="1"/>
  <c r="AC155" i="46"/>
  <c r="AA155" i="46"/>
  <c r="W155" i="46"/>
  <c r="U155" i="46"/>
  <c r="R155" i="46"/>
  <c r="Q155" i="46"/>
  <c r="P155" i="46"/>
  <c r="N155" i="46"/>
  <c r="L155" i="46"/>
  <c r="H155" i="46"/>
  <c r="F155" i="46"/>
  <c r="AE154" i="46"/>
  <c r="AC154" i="46"/>
  <c r="AA154" i="46"/>
  <c r="W154" i="46"/>
  <c r="U154" i="46"/>
  <c r="R154" i="46"/>
  <c r="Q154" i="46"/>
  <c r="P154" i="46"/>
  <c r="N154" i="46"/>
  <c r="L154" i="46"/>
  <c r="H154" i="46"/>
  <c r="F154" i="46"/>
  <c r="AE153" i="46"/>
  <c r="AG153" i="46" s="1"/>
  <c r="AC153" i="46"/>
  <c r="AA153" i="46"/>
  <c r="W153" i="46"/>
  <c r="U153" i="46"/>
  <c r="R153" i="46"/>
  <c r="Q153" i="46"/>
  <c r="P153" i="46"/>
  <c r="N153" i="46"/>
  <c r="L153" i="46"/>
  <c r="H153" i="46"/>
  <c r="F153" i="46"/>
  <c r="AE152" i="46"/>
  <c r="AI152" i="46" s="1"/>
  <c r="AC152" i="46"/>
  <c r="AA152" i="46"/>
  <c r="W152" i="46"/>
  <c r="U152" i="46"/>
  <c r="R152" i="46"/>
  <c r="Q152" i="46"/>
  <c r="P152" i="46"/>
  <c r="N152" i="46"/>
  <c r="L152" i="46"/>
  <c r="H152" i="46"/>
  <c r="F152" i="46"/>
  <c r="AE151" i="46"/>
  <c r="AE150" i="46"/>
  <c r="AG150" i="46" s="1"/>
  <c r="AJ150" i="46" s="1"/>
  <c r="AA150" i="46"/>
  <c r="AD150" i="46" s="1"/>
  <c r="U150" i="46"/>
  <c r="X150" i="46" s="1"/>
  <c r="R150" i="46"/>
  <c r="Q150" i="46"/>
  <c r="P150" i="46"/>
  <c r="L150" i="46"/>
  <c r="O150" i="46" s="1"/>
  <c r="F150" i="46"/>
  <c r="I150" i="46" s="1"/>
  <c r="AE149" i="46"/>
  <c r="AI149" i="46" s="1"/>
  <c r="AJ149" i="46" s="1"/>
  <c r="AC149" i="46"/>
  <c r="AD149" i="46" s="1"/>
  <c r="W149" i="46"/>
  <c r="X149" i="46" s="1"/>
  <c r="R149" i="46"/>
  <c r="Q149" i="46"/>
  <c r="P149" i="46"/>
  <c r="N149" i="46"/>
  <c r="O149" i="46" s="1"/>
  <c r="H149" i="46"/>
  <c r="I149" i="46" s="1"/>
  <c r="AE148" i="46"/>
  <c r="AG148" i="46" s="1"/>
  <c r="AC148" i="46"/>
  <c r="AA148" i="46"/>
  <c r="W148" i="46"/>
  <c r="U148" i="46"/>
  <c r="R148" i="46"/>
  <c r="Q148" i="46"/>
  <c r="P148" i="46"/>
  <c r="N148" i="46"/>
  <c r="L148" i="46"/>
  <c r="H148" i="46"/>
  <c r="F148" i="46"/>
  <c r="AE147" i="46"/>
  <c r="AC147" i="46"/>
  <c r="AA147" i="46"/>
  <c r="AD147" i="46" s="1"/>
  <c r="W147" i="46"/>
  <c r="U147" i="46"/>
  <c r="R147" i="46"/>
  <c r="Q147" i="46"/>
  <c r="P147" i="46"/>
  <c r="N147" i="46"/>
  <c r="L147" i="46"/>
  <c r="H147" i="46"/>
  <c r="F147" i="46"/>
  <c r="AE146" i="46"/>
  <c r="AI146" i="46" s="1"/>
  <c r="AC146" i="46"/>
  <c r="AA146" i="46"/>
  <c r="AD146" i="46" s="1"/>
  <c r="W146" i="46"/>
  <c r="U146" i="46"/>
  <c r="R146" i="46"/>
  <c r="Q146" i="46"/>
  <c r="P146" i="46"/>
  <c r="N146" i="46"/>
  <c r="L146" i="46"/>
  <c r="H146" i="46"/>
  <c r="F146" i="46"/>
  <c r="I146" i="46" s="1"/>
  <c r="AE145" i="46"/>
  <c r="AI145" i="46" s="1"/>
  <c r="AC145" i="46"/>
  <c r="AA145" i="46"/>
  <c r="AD145" i="46" s="1"/>
  <c r="W145" i="46"/>
  <c r="U145" i="46"/>
  <c r="R145" i="46"/>
  <c r="Q145" i="46"/>
  <c r="P145" i="46"/>
  <c r="N145" i="46"/>
  <c r="L145" i="46"/>
  <c r="H145" i="46"/>
  <c r="F145" i="46"/>
  <c r="I145" i="46" s="1"/>
  <c r="AE144" i="46"/>
  <c r="AG144" i="46" s="1"/>
  <c r="AC144" i="46"/>
  <c r="AA144" i="46"/>
  <c r="W144" i="46"/>
  <c r="U144" i="46"/>
  <c r="R144" i="46"/>
  <c r="Q144" i="46"/>
  <c r="P144" i="46"/>
  <c r="N144" i="46"/>
  <c r="L144" i="46"/>
  <c r="O144" i="46" s="1"/>
  <c r="H144" i="46"/>
  <c r="F144" i="46"/>
  <c r="I144" i="46" s="1"/>
  <c r="AE143" i="46"/>
  <c r="AI143" i="46" s="1"/>
  <c r="AC143" i="46"/>
  <c r="AA143" i="46"/>
  <c r="W143" i="46"/>
  <c r="U143" i="46"/>
  <c r="R143" i="46"/>
  <c r="Q143" i="46"/>
  <c r="P143" i="46"/>
  <c r="N143" i="46"/>
  <c r="L143" i="46"/>
  <c r="H143" i="46"/>
  <c r="F143" i="46"/>
  <c r="I143" i="46" s="1"/>
  <c r="AE142" i="46"/>
  <c r="AI142" i="46" s="1"/>
  <c r="AC142" i="46"/>
  <c r="AA142" i="46"/>
  <c r="W142" i="46"/>
  <c r="U142" i="46"/>
  <c r="R142" i="46"/>
  <c r="Q142" i="46"/>
  <c r="P142" i="46"/>
  <c r="N142" i="46"/>
  <c r="L142" i="46"/>
  <c r="H142" i="46"/>
  <c r="F142" i="46"/>
  <c r="I142" i="46" s="1"/>
  <c r="AE141" i="46"/>
  <c r="AG141" i="46" s="1"/>
  <c r="AC141" i="46"/>
  <c r="AA141" i="46"/>
  <c r="W141" i="46"/>
  <c r="U141" i="46"/>
  <c r="R141" i="46"/>
  <c r="Q141" i="46"/>
  <c r="P141" i="46"/>
  <c r="N141" i="46"/>
  <c r="L141" i="46"/>
  <c r="O141" i="46" s="1"/>
  <c r="H141" i="46"/>
  <c r="F141" i="46"/>
  <c r="AE140" i="46"/>
  <c r="AI140" i="46" s="1"/>
  <c r="AC140" i="46"/>
  <c r="AA140" i="46"/>
  <c r="AD140" i="46" s="1"/>
  <c r="W140" i="46"/>
  <c r="U140" i="46"/>
  <c r="R140" i="46"/>
  <c r="Q140" i="46"/>
  <c r="P140" i="46"/>
  <c r="N140" i="46"/>
  <c r="L140" i="46"/>
  <c r="O140" i="46" s="1"/>
  <c r="H140" i="46"/>
  <c r="F140" i="46"/>
  <c r="AE139" i="46"/>
  <c r="AG139" i="46" s="1"/>
  <c r="AC139" i="46"/>
  <c r="AA139" i="46"/>
  <c r="W139" i="46"/>
  <c r="U139" i="46"/>
  <c r="R139" i="46"/>
  <c r="Q139" i="46"/>
  <c r="P139" i="46"/>
  <c r="N139" i="46"/>
  <c r="L139" i="46"/>
  <c r="H139" i="46"/>
  <c r="F139" i="46"/>
  <c r="AE138" i="46"/>
  <c r="AI138" i="46" s="1"/>
  <c r="AC138" i="46"/>
  <c r="AA138" i="46"/>
  <c r="AD138" i="46" s="1"/>
  <c r="W138" i="46"/>
  <c r="U138" i="46"/>
  <c r="R138" i="46"/>
  <c r="Q138" i="46"/>
  <c r="P138" i="46"/>
  <c r="N138" i="46"/>
  <c r="L138" i="46"/>
  <c r="H138" i="46"/>
  <c r="F138" i="46"/>
  <c r="I138" i="46" s="1"/>
  <c r="AE137" i="46"/>
  <c r="AC137" i="46"/>
  <c r="AA137" i="46"/>
  <c r="AD137" i="46" s="1"/>
  <c r="W137" i="46"/>
  <c r="U137" i="46"/>
  <c r="R137" i="46"/>
  <c r="Q137" i="46"/>
  <c r="P137" i="46"/>
  <c r="N137" i="46"/>
  <c r="L137" i="46"/>
  <c r="O137" i="46" s="1"/>
  <c r="H137" i="46"/>
  <c r="F137" i="46"/>
  <c r="I137" i="46" s="1"/>
  <c r="AE136" i="46"/>
  <c r="AC136" i="46"/>
  <c r="AA136" i="46"/>
  <c r="W136" i="46"/>
  <c r="U136" i="46"/>
  <c r="R136" i="46"/>
  <c r="Q136" i="46"/>
  <c r="P136" i="46"/>
  <c r="N136" i="46"/>
  <c r="L136" i="46"/>
  <c r="O136" i="46" s="1"/>
  <c r="H136" i="46"/>
  <c r="F136" i="46"/>
  <c r="I136" i="46" s="1"/>
  <c r="AE135" i="46"/>
  <c r="AC135" i="46"/>
  <c r="AA135" i="46"/>
  <c r="W135" i="46"/>
  <c r="U135" i="46"/>
  <c r="R135" i="46"/>
  <c r="Q135" i="46"/>
  <c r="P135" i="46"/>
  <c r="N135" i="46"/>
  <c r="L135" i="46"/>
  <c r="O135" i="46" s="1"/>
  <c r="H135" i="46"/>
  <c r="F135" i="46"/>
  <c r="I135" i="46" s="1"/>
  <c r="AE134" i="46"/>
  <c r="AG134" i="46" s="1"/>
  <c r="AC134" i="46"/>
  <c r="AA134" i="46"/>
  <c r="AD134" i="46" s="1"/>
  <c r="W134" i="46"/>
  <c r="U134" i="46"/>
  <c r="R134" i="46"/>
  <c r="Q134" i="46"/>
  <c r="P134" i="46"/>
  <c r="N134" i="46"/>
  <c r="L134" i="46"/>
  <c r="O134" i="46" s="1"/>
  <c r="H134" i="46"/>
  <c r="F134" i="46"/>
  <c r="AE133" i="46"/>
  <c r="AI133" i="46" s="1"/>
  <c r="AC133" i="46"/>
  <c r="AA133" i="46"/>
  <c r="W133" i="46"/>
  <c r="U133" i="46"/>
  <c r="R133" i="46"/>
  <c r="Q133" i="46"/>
  <c r="P133" i="46"/>
  <c r="N133" i="46"/>
  <c r="L133" i="46"/>
  <c r="H133" i="46"/>
  <c r="F133" i="46"/>
  <c r="AE132" i="46"/>
  <c r="AG132" i="46" s="1"/>
  <c r="AC132" i="46"/>
  <c r="AA132" i="46"/>
  <c r="AD132" i="46" s="1"/>
  <c r="W132" i="46"/>
  <c r="U132" i="46"/>
  <c r="R132" i="46"/>
  <c r="Q132" i="46"/>
  <c r="P132" i="46"/>
  <c r="N132" i="46"/>
  <c r="L132" i="46"/>
  <c r="H132" i="46"/>
  <c r="F132" i="46"/>
  <c r="I132" i="46" s="1"/>
  <c r="AE131" i="46"/>
  <c r="AI131" i="46" s="1"/>
  <c r="AC131" i="46"/>
  <c r="AA131" i="46"/>
  <c r="AD131" i="46" s="1"/>
  <c r="W131" i="46"/>
  <c r="U131" i="46"/>
  <c r="R131" i="46"/>
  <c r="Q131" i="46"/>
  <c r="P131" i="46"/>
  <c r="N131" i="46"/>
  <c r="L131" i="46"/>
  <c r="H131" i="46"/>
  <c r="F131" i="46"/>
  <c r="I131" i="46" s="1"/>
  <c r="AE130" i="46"/>
  <c r="AG130" i="46" s="1"/>
  <c r="AC130" i="46"/>
  <c r="AA130" i="46"/>
  <c r="W130" i="46"/>
  <c r="U130" i="46"/>
  <c r="R130" i="46"/>
  <c r="Q130" i="46"/>
  <c r="P130" i="46"/>
  <c r="N130" i="46"/>
  <c r="L130" i="46"/>
  <c r="H130" i="46"/>
  <c r="F130" i="46"/>
  <c r="AE129" i="46"/>
  <c r="AG129" i="46" s="1"/>
  <c r="AC129" i="46"/>
  <c r="AA129" i="46"/>
  <c r="W129" i="46"/>
  <c r="U129" i="46"/>
  <c r="R129" i="46"/>
  <c r="Q129" i="46"/>
  <c r="P129" i="46"/>
  <c r="N129" i="46"/>
  <c r="L129" i="46"/>
  <c r="O129" i="46" s="1"/>
  <c r="H129" i="46"/>
  <c r="F129" i="46"/>
  <c r="I129" i="46" s="1"/>
  <c r="AE128" i="46"/>
  <c r="AI128" i="46" s="1"/>
  <c r="AC128" i="46"/>
  <c r="AA128" i="46"/>
  <c r="W128" i="46"/>
  <c r="U128" i="46"/>
  <c r="R128" i="46"/>
  <c r="Q128" i="46"/>
  <c r="P128" i="46"/>
  <c r="N128" i="46"/>
  <c r="L128" i="46"/>
  <c r="H128" i="46"/>
  <c r="F128" i="46"/>
  <c r="I128" i="46" s="1"/>
  <c r="AE127" i="46"/>
  <c r="AI127" i="46" s="1"/>
  <c r="AC127" i="46"/>
  <c r="AA127" i="46"/>
  <c r="W127" i="46"/>
  <c r="U127" i="46"/>
  <c r="R127" i="46"/>
  <c r="Q127" i="46"/>
  <c r="P127" i="46"/>
  <c r="N127" i="46"/>
  <c r="L127" i="46"/>
  <c r="H127" i="46"/>
  <c r="F127" i="46"/>
  <c r="AE126" i="46"/>
  <c r="AI126" i="46" s="1"/>
  <c r="AC126" i="46"/>
  <c r="AA126" i="46"/>
  <c r="W126" i="46"/>
  <c r="U126" i="46"/>
  <c r="R126" i="46"/>
  <c r="Q126" i="46"/>
  <c r="P126" i="46"/>
  <c r="N126" i="46"/>
  <c r="L126" i="46"/>
  <c r="O126" i="46" s="1"/>
  <c r="H126" i="46"/>
  <c r="F126" i="46"/>
  <c r="I126" i="46" s="1"/>
  <c r="AE125" i="46"/>
  <c r="AG125" i="46" s="1"/>
  <c r="AC125" i="46"/>
  <c r="AA125" i="46"/>
  <c r="AD125" i="46" s="1"/>
  <c r="W125" i="46"/>
  <c r="U125" i="46"/>
  <c r="R125" i="46"/>
  <c r="Q125" i="46"/>
  <c r="P125" i="46"/>
  <c r="N125" i="46"/>
  <c r="L125" i="46"/>
  <c r="O125" i="46" s="1"/>
  <c r="H125" i="46"/>
  <c r="F125" i="46"/>
  <c r="AE124" i="46"/>
  <c r="AI124" i="46" s="1"/>
  <c r="AC124" i="46"/>
  <c r="AA124" i="46"/>
  <c r="AD124" i="46" s="1"/>
  <c r="W124" i="46"/>
  <c r="U124" i="46"/>
  <c r="R124" i="46"/>
  <c r="Q124" i="46"/>
  <c r="P124" i="46"/>
  <c r="N124" i="46"/>
  <c r="L124" i="46"/>
  <c r="O124" i="46" s="1"/>
  <c r="H124" i="46"/>
  <c r="F124" i="46"/>
  <c r="AE123" i="46"/>
  <c r="AC123" i="46"/>
  <c r="AA123" i="46"/>
  <c r="W123" i="46"/>
  <c r="U123" i="46"/>
  <c r="R123" i="46"/>
  <c r="Q123" i="46"/>
  <c r="P123" i="46"/>
  <c r="N123" i="46"/>
  <c r="L123" i="46"/>
  <c r="H123" i="46"/>
  <c r="F123" i="46"/>
  <c r="I123" i="46" s="1"/>
  <c r="AE122" i="46"/>
  <c r="AG122" i="46" s="1"/>
  <c r="AC122" i="46"/>
  <c r="AA122" i="46"/>
  <c r="AD122" i="46" s="1"/>
  <c r="W122" i="46"/>
  <c r="U122" i="46"/>
  <c r="R122" i="46"/>
  <c r="Q122" i="46"/>
  <c r="P122" i="46"/>
  <c r="N122" i="46"/>
  <c r="L122" i="46"/>
  <c r="H122" i="46"/>
  <c r="F122" i="46"/>
  <c r="AE121" i="46"/>
  <c r="AI121" i="46" s="1"/>
  <c r="AC121" i="46"/>
  <c r="AA121" i="46"/>
  <c r="W121" i="46"/>
  <c r="U121" i="46"/>
  <c r="R121" i="46"/>
  <c r="Q121" i="46"/>
  <c r="P121" i="46"/>
  <c r="N121" i="46"/>
  <c r="L121" i="46"/>
  <c r="O121" i="46" s="1"/>
  <c r="H121" i="46"/>
  <c r="F121" i="46"/>
  <c r="AE120" i="46"/>
  <c r="AI120" i="46" s="1"/>
  <c r="AC120" i="46"/>
  <c r="AA120" i="46"/>
  <c r="AD120" i="46" s="1"/>
  <c r="W120" i="46"/>
  <c r="U120" i="46"/>
  <c r="R120" i="46"/>
  <c r="Q120" i="46"/>
  <c r="P120" i="46"/>
  <c r="N120" i="46"/>
  <c r="L120" i="46"/>
  <c r="H120" i="46"/>
  <c r="F120" i="46"/>
  <c r="I120" i="46" s="1"/>
  <c r="AE119" i="46"/>
  <c r="AI119" i="46" s="1"/>
  <c r="AC119" i="46"/>
  <c r="AA119" i="46"/>
  <c r="AD119" i="46" s="1"/>
  <c r="W119" i="46"/>
  <c r="U119" i="46"/>
  <c r="R119" i="46"/>
  <c r="Q119" i="46"/>
  <c r="P119" i="46"/>
  <c r="N119" i="46"/>
  <c r="L119" i="46"/>
  <c r="O119" i="46" s="1"/>
  <c r="H119" i="46"/>
  <c r="F119" i="46"/>
  <c r="I119" i="46" s="1"/>
  <c r="AE118" i="46"/>
  <c r="AG118" i="46" s="1"/>
  <c r="AC118" i="46"/>
  <c r="AA118" i="46"/>
  <c r="W118" i="46"/>
  <c r="U118" i="46"/>
  <c r="R118" i="46"/>
  <c r="Q118" i="46"/>
  <c r="P118" i="46"/>
  <c r="N118" i="46"/>
  <c r="L118" i="46"/>
  <c r="H118" i="46"/>
  <c r="F118" i="46"/>
  <c r="I118" i="46" s="1"/>
  <c r="AE117" i="46"/>
  <c r="AC117" i="46"/>
  <c r="AA117" i="46"/>
  <c r="W117" i="46"/>
  <c r="U117" i="46"/>
  <c r="R117" i="46"/>
  <c r="Q117" i="46"/>
  <c r="P117" i="46"/>
  <c r="N117" i="46"/>
  <c r="L117" i="46"/>
  <c r="O117" i="46" s="1"/>
  <c r="H117" i="46"/>
  <c r="F117" i="46"/>
  <c r="AE116" i="46"/>
  <c r="AC116" i="46"/>
  <c r="AA116" i="46"/>
  <c r="W116" i="46"/>
  <c r="U116" i="46"/>
  <c r="R116" i="46"/>
  <c r="Q116" i="46"/>
  <c r="P116" i="46"/>
  <c r="N116" i="46"/>
  <c r="L116" i="46"/>
  <c r="O116" i="46" s="1"/>
  <c r="H116" i="46"/>
  <c r="F116" i="46"/>
  <c r="I116" i="46" s="1"/>
  <c r="AE115" i="46"/>
  <c r="AI115" i="46" s="1"/>
  <c r="AC115" i="46"/>
  <c r="AA115" i="46"/>
  <c r="W115" i="46"/>
  <c r="U115" i="46"/>
  <c r="R115" i="46"/>
  <c r="Q115" i="46"/>
  <c r="P115" i="46"/>
  <c r="N115" i="46"/>
  <c r="L115" i="46"/>
  <c r="H115" i="46"/>
  <c r="F115" i="46"/>
  <c r="AE114" i="46"/>
  <c r="AC114" i="46"/>
  <c r="AA114" i="46"/>
  <c r="W114" i="46"/>
  <c r="U114" i="46"/>
  <c r="R114" i="46"/>
  <c r="Q114" i="46"/>
  <c r="P114" i="46"/>
  <c r="N114" i="46"/>
  <c r="L114" i="46"/>
  <c r="H114" i="46"/>
  <c r="F114" i="46"/>
  <c r="I114" i="46" s="1"/>
  <c r="AE113" i="46"/>
  <c r="AG113" i="46" s="1"/>
  <c r="AC113" i="46"/>
  <c r="AA113" i="46"/>
  <c r="AD113" i="46" s="1"/>
  <c r="W113" i="46"/>
  <c r="U113" i="46"/>
  <c r="R113" i="46"/>
  <c r="Q113" i="46"/>
  <c r="P113" i="46"/>
  <c r="N113" i="46"/>
  <c r="L113" i="46"/>
  <c r="O113" i="46" s="1"/>
  <c r="H113" i="46"/>
  <c r="F113" i="46"/>
  <c r="AE112" i="46"/>
  <c r="AG112" i="46" s="1"/>
  <c r="AC112" i="46"/>
  <c r="AA112" i="46"/>
  <c r="W112" i="46"/>
  <c r="U112" i="46"/>
  <c r="R112" i="46"/>
  <c r="Q112" i="46"/>
  <c r="P112" i="46"/>
  <c r="N112" i="46"/>
  <c r="L112" i="46"/>
  <c r="O112" i="46" s="1"/>
  <c r="H112" i="46"/>
  <c r="F112" i="46"/>
  <c r="AE111" i="46"/>
  <c r="AC111" i="46"/>
  <c r="AA111" i="46"/>
  <c r="AD111" i="46" s="1"/>
  <c r="W111" i="46"/>
  <c r="U111" i="46"/>
  <c r="R111" i="46"/>
  <c r="Q111" i="46"/>
  <c r="P111" i="46"/>
  <c r="N111" i="46"/>
  <c r="L111" i="46"/>
  <c r="H111" i="46"/>
  <c r="F111" i="46"/>
  <c r="AE110" i="46"/>
  <c r="AG110" i="46" s="1"/>
  <c r="AC110" i="46"/>
  <c r="AA110" i="46"/>
  <c r="AD110" i="46" s="1"/>
  <c r="W110" i="46"/>
  <c r="U110" i="46"/>
  <c r="X110" i="46" s="1"/>
  <c r="R110" i="46"/>
  <c r="Q110" i="46"/>
  <c r="P110" i="46"/>
  <c r="N110" i="46"/>
  <c r="L110" i="46"/>
  <c r="H110" i="46"/>
  <c r="F110" i="46"/>
  <c r="AE109" i="46"/>
  <c r="AC109" i="46"/>
  <c r="AA109" i="46"/>
  <c r="AD109" i="46" s="1"/>
  <c r="W109" i="46"/>
  <c r="U109" i="46"/>
  <c r="R109" i="46"/>
  <c r="Q109" i="46"/>
  <c r="P109" i="46"/>
  <c r="N109" i="46"/>
  <c r="L109" i="46"/>
  <c r="O109" i="46" s="1"/>
  <c r="H109" i="46"/>
  <c r="F109" i="46"/>
  <c r="AE108" i="46"/>
  <c r="AC108" i="46"/>
  <c r="AA108" i="46"/>
  <c r="AD108" i="46" s="1"/>
  <c r="W108" i="46"/>
  <c r="U108" i="46"/>
  <c r="X108" i="46" s="1"/>
  <c r="R108" i="46"/>
  <c r="Q108" i="46"/>
  <c r="P108" i="46"/>
  <c r="N108" i="46"/>
  <c r="L108" i="46"/>
  <c r="H108" i="46"/>
  <c r="F108" i="46"/>
  <c r="I108" i="46" s="1"/>
  <c r="AE107" i="46"/>
  <c r="AC107" i="46"/>
  <c r="AA107" i="46"/>
  <c r="AD107" i="46" s="1"/>
  <c r="W107" i="46"/>
  <c r="U107" i="46"/>
  <c r="R107" i="46"/>
  <c r="Q107" i="46"/>
  <c r="P107" i="46"/>
  <c r="N107" i="46"/>
  <c r="L107" i="46"/>
  <c r="H107" i="46"/>
  <c r="F107" i="46"/>
  <c r="AE106" i="46"/>
  <c r="AI106" i="46" s="1"/>
  <c r="AC106" i="46"/>
  <c r="AA106" i="46"/>
  <c r="W106" i="46"/>
  <c r="U106" i="46"/>
  <c r="R106" i="46"/>
  <c r="Q106" i="46"/>
  <c r="P106" i="46"/>
  <c r="N106" i="46"/>
  <c r="L106" i="46"/>
  <c r="H106" i="46"/>
  <c r="F106" i="46"/>
  <c r="I106" i="46" s="1"/>
  <c r="AE105" i="46"/>
  <c r="AI105" i="46" s="1"/>
  <c r="AC105" i="46"/>
  <c r="AA105" i="46"/>
  <c r="W105" i="46"/>
  <c r="U105" i="46"/>
  <c r="R105" i="46"/>
  <c r="Q105" i="46"/>
  <c r="P105" i="46"/>
  <c r="N105" i="46"/>
  <c r="L105" i="46"/>
  <c r="O105" i="46" s="1"/>
  <c r="H105" i="46"/>
  <c r="F105" i="46"/>
  <c r="AE104" i="46"/>
  <c r="AI104" i="46" s="1"/>
  <c r="AC104" i="46"/>
  <c r="AA104" i="46"/>
  <c r="AD104" i="46" s="1"/>
  <c r="W104" i="46"/>
  <c r="U104" i="46"/>
  <c r="X104" i="46" s="1"/>
  <c r="R104" i="46"/>
  <c r="Q104" i="46"/>
  <c r="P104" i="46"/>
  <c r="N104" i="46"/>
  <c r="L104" i="46"/>
  <c r="H104" i="46"/>
  <c r="F104" i="46"/>
  <c r="I104" i="46" s="1"/>
  <c r="AE103" i="46"/>
  <c r="AG103" i="46" s="1"/>
  <c r="AC103" i="46"/>
  <c r="AA103" i="46"/>
  <c r="W103" i="46"/>
  <c r="U103" i="46"/>
  <c r="X103" i="46" s="1"/>
  <c r="R103" i="46"/>
  <c r="Q103" i="46"/>
  <c r="P103" i="46"/>
  <c r="N103" i="46"/>
  <c r="L103" i="46"/>
  <c r="H103" i="46"/>
  <c r="F103" i="46"/>
  <c r="AE102" i="46"/>
  <c r="AG102" i="46" s="1"/>
  <c r="AC102" i="46"/>
  <c r="AA102" i="46"/>
  <c r="AD102" i="46" s="1"/>
  <c r="W102" i="46"/>
  <c r="U102" i="46"/>
  <c r="R102" i="46"/>
  <c r="Q102" i="46"/>
  <c r="P102" i="46"/>
  <c r="N102" i="46"/>
  <c r="L102" i="46"/>
  <c r="O102" i="46" s="1"/>
  <c r="H102" i="46"/>
  <c r="F102" i="46"/>
  <c r="I102" i="46" s="1"/>
  <c r="AE101" i="46"/>
  <c r="AC101" i="46"/>
  <c r="AA101" i="46"/>
  <c r="AD101" i="46" s="1"/>
  <c r="W101" i="46"/>
  <c r="U101" i="46"/>
  <c r="R101" i="46"/>
  <c r="Q101" i="46"/>
  <c r="P101" i="46"/>
  <c r="N101" i="46"/>
  <c r="L101" i="46"/>
  <c r="H101" i="46"/>
  <c r="F101" i="46"/>
  <c r="I101" i="46" s="1"/>
  <c r="AE100" i="46"/>
  <c r="AG100" i="46" s="1"/>
  <c r="AJ100" i="46" s="1"/>
  <c r="AA100" i="46"/>
  <c r="U100" i="46"/>
  <c r="X100" i="46" s="1"/>
  <c r="R100" i="46"/>
  <c r="Q100" i="46"/>
  <c r="P100" i="46"/>
  <c r="L100" i="46"/>
  <c r="O100" i="46" s="1"/>
  <c r="F100" i="46"/>
  <c r="I100" i="46" s="1"/>
  <c r="AE99" i="46"/>
  <c r="R99" i="46"/>
  <c r="Q99" i="46"/>
  <c r="P99" i="46"/>
  <c r="AE98" i="46"/>
  <c r="AI98" i="46" s="1"/>
  <c r="AC98" i="46"/>
  <c r="AA98" i="46"/>
  <c r="W98" i="46"/>
  <c r="U98" i="46"/>
  <c r="R98" i="46"/>
  <c r="Q98" i="46"/>
  <c r="P98" i="46"/>
  <c r="N98" i="46"/>
  <c r="L98" i="46"/>
  <c r="O98" i="46" s="1"/>
  <c r="H98" i="46"/>
  <c r="F98" i="46"/>
  <c r="I98" i="46" s="1"/>
  <c r="AE97" i="46"/>
  <c r="AG97" i="46" s="1"/>
  <c r="AC97" i="46"/>
  <c r="AA97" i="46"/>
  <c r="W97" i="46"/>
  <c r="U97" i="46"/>
  <c r="R97" i="46"/>
  <c r="Q97" i="46"/>
  <c r="P97" i="46"/>
  <c r="N97" i="46"/>
  <c r="L97" i="46"/>
  <c r="H97" i="46"/>
  <c r="F97" i="46"/>
  <c r="I97" i="46" s="1"/>
  <c r="AE96" i="46"/>
  <c r="AI96" i="46" s="1"/>
  <c r="AC96" i="46"/>
  <c r="AA96" i="46"/>
  <c r="W96" i="46"/>
  <c r="U96" i="46"/>
  <c r="X96" i="46" s="1"/>
  <c r="R96" i="46"/>
  <c r="Q96" i="46"/>
  <c r="P96" i="46"/>
  <c r="N96" i="46"/>
  <c r="L96" i="46"/>
  <c r="O96" i="46" s="1"/>
  <c r="H96" i="46"/>
  <c r="F96" i="46"/>
  <c r="I96" i="46" s="1"/>
  <c r="AE95" i="46"/>
  <c r="AG95" i="46" s="1"/>
  <c r="AC95" i="46"/>
  <c r="AA95" i="46"/>
  <c r="W95" i="46"/>
  <c r="U95" i="46"/>
  <c r="X95" i="46" s="1"/>
  <c r="R95" i="46"/>
  <c r="Q95" i="46"/>
  <c r="P95" i="46"/>
  <c r="N95" i="46"/>
  <c r="L95" i="46"/>
  <c r="H95" i="46"/>
  <c r="F95" i="46"/>
  <c r="AE94" i="46"/>
  <c r="R94" i="46"/>
  <c r="Q94" i="46"/>
  <c r="P94" i="46"/>
  <c r="AE93" i="46"/>
  <c r="AI93" i="46" s="1"/>
  <c r="AC93" i="46"/>
  <c r="AA93" i="46"/>
  <c r="W93" i="46"/>
  <c r="U93" i="46"/>
  <c r="R93" i="46"/>
  <c r="Q93" i="46"/>
  <c r="P93" i="46"/>
  <c r="N93" i="46"/>
  <c r="L93" i="46"/>
  <c r="O93" i="46" s="1"/>
  <c r="H93" i="46"/>
  <c r="F93" i="46"/>
  <c r="AE92" i="46"/>
  <c r="AG92" i="46" s="1"/>
  <c r="AJ92" i="46" s="1"/>
  <c r="AA92" i="46"/>
  <c r="U92" i="46"/>
  <c r="X92" i="46" s="1"/>
  <c r="R92" i="46"/>
  <c r="Q92" i="46"/>
  <c r="P92" i="46"/>
  <c r="L92" i="46"/>
  <c r="F92" i="46"/>
  <c r="I92" i="46" s="1"/>
  <c r="AE91" i="46"/>
  <c r="AC91" i="46"/>
  <c r="AA91" i="46"/>
  <c r="AD91" i="46" s="1"/>
  <c r="W91" i="46"/>
  <c r="U91" i="46"/>
  <c r="R91" i="46"/>
  <c r="Q91" i="46"/>
  <c r="P91" i="46"/>
  <c r="N91" i="46"/>
  <c r="L91" i="46"/>
  <c r="H91" i="46"/>
  <c r="F91" i="46"/>
  <c r="AE90" i="46"/>
  <c r="R90" i="46"/>
  <c r="Q90" i="46"/>
  <c r="P90" i="46"/>
  <c r="AE89" i="46"/>
  <c r="AG89" i="46" s="1"/>
  <c r="AC89" i="46"/>
  <c r="AA89" i="46"/>
  <c r="W89" i="46"/>
  <c r="U89" i="46"/>
  <c r="R89" i="46"/>
  <c r="Q89" i="46"/>
  <c r="P89" i="46"/>
  <c r="N89" i="46"/>
  <c r="L89" i="46"/>
  <c r="H89" i="46"/>
  <c r="F89" i="46"/>
  <c r="AE88" i="46"/>
  <c r="AI88" i="46" s="1"/>
  <c r="AC88" i="46"/>
  <c r="AA88" i="46"/>
  <c r="W88" i="46"/>
  <c r="U88" i="46"/>
  <c r="R88" i="46"/>
  <c r="Q88" i="46"/>
  <c r="P88" i="46"/>
  <c r="N88" i="46"/>
  <c r="L88" i="46"/>
  <c r="H88" i="46"/>
  <c r="F88" i="46"/>
  <c r="AE87" i="46"/>
  <c r="R87" i="46"/>
  <c r="Q87" i="46"/>
  <c r="P87" i="46"/>
  <c r="AE86" i="46"/>
  <c r="AI86" i="46" s="1"/>
  <c r="AI85" i="46" s="1"/>
  <c r="AC86" i="46"/>
  <c r="AC85" i="46" s="1"/>
  <c r="AA86" i="46"/>
  <c r="AA85" i="46" s="1"/>
  <c r="W86" i="46"/>
  <c r="W85" i="46" s="1"/>
  <c r="U86" i="46"/>
  <c r="X86" i="46" s="1"/>
  <c r="X85" i="46" s="1"/>
  <c r="R86" i="46"/>
  <c r="Q86" i="46"/>
  <c r="P86" i="46"/>
  <c r="N86" i="46"/>
  <c r="N85" i="46" s="1"/>
  <c r="L86" i="46"/>
  <c r="H86" i="46"/>
  <c r="H85" i="46" s="1"/>
  <c r="F86" i="46"/>
  <c r="F85" i="46" s="1"/>
  <c r="AE85" i="46"/>
  <c r="R85" i="46"/>
  <c r="Q85" i="46"/>
  <c r="P85" i="46"/>
  <c r="AE84" i="46"/>
  <c r="AC84" i="46"/>
  <c r="AA84" i="46"/>
  <c r="W84" i="46"/>
  <c r="U84" i="46"/>
  <c r="R84" i="46"/>
  <c r="Q84" i="46"/>
  <c r="P84" i="46"/>
  <c r="N84" i="46"/>
  <c r="L84" i="46"/>
  <c r="H84" i="46"/>
  <c r="F84" i="46"/>
  <c r="AE83" i="46"/>
  <c r="AI83" i="46" s="1"/>
  <c r="AC83" i="46"/>
  <c r="AA83" i="46"/>
  <c r="AD83" i="46" s="1"/>
  <c r="W83" i="46"/>
  <c r="U83" i="46"/>
  <c r="X83" i="46" s="1"/>
  <c r="R83" i="46"/>
  <c r="Q83" i="46"/>
  <c r="P83" i="46"/>
  <c r="N83" i="46"/>
  <c r="L83" i="46"/>
  <c r="O83" i="46" s="1"/>
  <c r="H83" i="46"/>
  <c r="F83" i="46"/>
  <c r="AE82" i="46"/>
  <c r="AC82" i="46"/>
  <c r="AA82" i="46"/>
  <c r="W82" i="46"/>
  <c r="U82" i="46"/>
  <c r="R82" i="46"/>
  <c r="Q82" i="46"/>
  <c r="P82" i="46"/>
  <c r="N82" i="46"/>
  <c r="L82" i="46"/>
  <c r="H82" i="46"/>
  <c r="F82" i="46"/>
  <c r="AE81" i="46"/>
  <c r="AG81" i="46" s="1"/>
  <c r="AC81" i="46"/>
  <c r="AA81" i="46"/>
  <c r="W81" i="46"/>
  <c r="U81" i="46"/>
  <c r="X81" i="46" s="1"/>
  <c r="R81" i="46"/>
  <c r="Q81" i="46"/>
  <c r="P81" i="46"/>
  <c r="N81" i="46"/>
  <c r="L81" i="46"/>
  <c r="H81" i="46"/>
  <c r="F81" i="46"/>
  <c r="AE80" i="46"/>
  <c r="R80" i="46"/>
  <c r="Q80" i="46"/>
  <c r="P80" i="46"/>
  <c r="AE79" i="46"/>
  <c r="AC79" i="46"/>
  <c r="AC78" i="46" s="1"/>
  <c r="AA79" i="46"/>
  <c r="W79" i="46"/>
  <c r="W78" i="46" s="1"/>
  <c r="U79" i="46"/>
  <c r="U78" i="46" s="1"/>
  <c r="R79" i="46"/>
  <c r="Q79" i="46"/>
  <c r="P79" i="46"/>
  <c r="N79" i="46"/>
  <c r="N78" i="46" s="1"/>
  <c r="L79" i="46"/>
  <c r="H79" i="46"/>
  <c r="H78" i="46" s="1"/>
  <c r="F79" i="46"/>
  <c r="AE78" i="46"/>
  <c r="R78" i="46"/>
  <c r="Q78" i="46"/>
  <c r="P78" i="46"/>
  <c r="AE77" i="46"/>
  <c r="AG77" i="46" s="1"/>
  <c r="AC77" i="46"/>
  <c r="AA77" i="46"/>
  <c r="AD77" i="46" s="1"/>
  <c r="W77" i="46"/>
  <c r="U77" i="46"/>
  <c r="R77" i="46"/>
  <c r="Q77" i="46"/>
  <c r="P77" i="46"/>
  <c r="N77" i="46"/>
  <c r="L77" i="46"/>
  <c r="O77" i="46" s="1"/>
  <c r="H77" i="46"/>
  <c r="F77" i="46"/>
  <c r="AE76" i="46"/>
  <c r="AI76" i="46" s="1"/>
  <c r="AC76" i="46"/>
  <c r="AA76" i="46"/>
  <c r="W76" i="46"/>
  <c r="U76" i="46"/>
  <c r="R76" i="46"/>
  <c r="Q76" i="46"/>
  <c r="P76" i="46"/>
  <c r="N76" i="46"/>
  <c r="N75" i="46" s="1"/>
  <c r="L76" i="46"/>
  <c r="H76" i="46"/>
  <c r="F76" i="46"/>
  <c r="I76" i="46" s="1"/>
  <c r="AE75" i="46"/>
  <c r="R75" i="46"/>
  <c r="Q75" i="46"/>
  <c r="P75" i="46"/>
  <c r="AE74" i="46"/>
  <c r="AE73" i="46"/>
  <c r="AI73" i="46" s="1"/>
  <c r="AC73" i="46"/>
  <c r="AA73" i="46"/>
  <c r="W73" i="46"/>
  <c r="U73" i="46"/>
  <c r="X73" i="46" s="1"/>
  <c r="R73" i="46"/>
  <c r="Q73" i="46"/>
  <c r="P73" i="46"/>
  <c r="N73" i="46"/>
  <c r="L73" i="46"/>
  <c r="H73" i="46"/>
  <c r="F73" i="46"/>
  <c r="AE72" i="46"/>
  <c r="AG72" i="46" s="1"/>
  <c r="AC72" i="46"/>
  <c r="AA72" i="46"/>
  <c r="W72" i="46"/>
  <c r="U72" i="46"/>
  <c r="R72" i="46"/>
  <c r="Q72" i="46"/>
  <c r="P72" i="46"/>
  <c r="N72" i="46"/>
  <c r="L72" i="46"/>
  <c r="H72" i="46"/>
  <c r="F72" i="46"/>
  <c r="AE71" i="46"/>
  <c r="AC71" i="46"/>
  <c r="AA71" i="46"/>
  <c r="W71" i="46"/>
  <c r="U71" i="46"/>
  <c r="R71" i="46"/>
  <c r="Q71" i="46"/>
  <c r="P71" i="46"/>
  <c r="N71" i="46"/>
  <c r="L71" i="46"/>
  <c r="H71" i="46"/>
  <c r="F71" i="46"/>
  <c r="I71" i="46" s="1"/>
  <c r="AE70" i="46"/>
  <c r="AI70" i="46" s="1"/>
  <c r="AC70" i="46"/>
  <c r="AA70" i="46"/>
  <c r="W70" i="46"/>
  <c r="U70" i="46"/>
  <c r="R70" i="46"/>
  <c r="Q70" i="46"/>
  <c r="P70" i="46"/>
  <c r="N70" i="46"/>
  <c r="L70" i="46"/>
  <c r="H70" i="46"/>
  <c r="F70" i="46"/>
  <c r="AE69" i="46"/>
  <c r="AC69" i="46"/>
  <c r="AA69" i="46"/>
  <c r="W69" i="46"/>
  <c r="U69" i="46"/>
  <c r="R69" i="46"/>
  <c r="Q69" i="46"/>
  <c r="P69" i="46"/>
  <c r="N69" i="46"/>
  <c r="L69" i="46"/>
  <c r="H69" i="46"/>
  <c r="F69" i="46"/>
  <c r="I69" i="46" s="1"/>
  <c r="AE68" i="46"/>
  <c r="AG68" i="46" s="1"/>
  <c r="AC68" i="46"/>
  <c r="AA68" i="46"/>
  <c r="W68" i="46"/>
  <c r="U68" i="46"/>
  <c r="R68" i="46"/>
  <c r="Q68" i="46"/>
  <c r="P68" i="46"/>
  <c r="N68" i="46"/>
  <c r="L68" i="46"/>
  <c r="H68" i="46"/>
  <c r="F68" i="46"/>
  <c r="I68" i="46" s="1"/>
  <c r="AE67" i="46"/>
  <c r="AI67" i="46" s="1"/>
  <c r="AC67" i="46"/>
  <c r="AA67" i="46"/>
  <c r="W67" i="46"/>
  <c r="U67" i="46"/>
  <c r="R67" i="46"/>
  <c r="Q67" i="46"/>
  <c r="P67" i="46"/>
  <c r="N67" i="46"/>
  <c r="L67" i="46"/>
  <c r="H67" i="46"/>
  <c r="F67" i="46"/>
  <c r="AE66" i="46"/>
  <c r="AG66" i="46" s="1"/>
  <c r="AC66" i="46"/>
  <c r="AA66" i="46"/>
  <c r="W66" i="46"/>
  <c r="U66" i="46"/>
  <c r="R66" i="46"/>
  <c r="Q66" i="46"/>
  <c r="P66" i="46"/>
  <c r="N66" i="46"/>
  <c r="L66" i="46"/>
  <c r="H66" i="46"/>
  <c r="F66" i="46"/>
  <c r="I66" i="46" s="1"/>
  <c r="AE65" i="46"/>
  <c r="AI65" i="46" s="1"/>
  <c r="AC65" i="46"/>
  <c r="AA65" i="46"/>
  <c r="W65" i="46"/>
  <c r="U65" i="46"/>
  <c r="R65" i="46"/>
  <c r="Q65" i="46"/>
  <c r="P65" i="46"/>
  <c r="N65" i="46"/>
  <c r="L65" i="46"/>
  <c r="H65" i="46"/>
  <c r="F65" i="46"/>
  <c r="AE64" i="46"/>
  <c r="AI64" i="46" s="1"/>
  <c r="AC64" i="46"/>
  <c r="AA64" i="46"/>
  <c r="W64" i="46"/>
  <c r="U64" i="46"/>
  <c r="R64" i="46"/>
  <c r="Q64" i="46"/>
  <c r="P64" i="46"/>
  <c r="N64" i="46"/>
  <c r="L64" i="46"/>
  <c r="H64" i="46"/>
  <c r="F64" i="46"/>
  <c r="AE63" i="46"/>
  <c r="AC63" i="46"/>
  <c r="AA63" i="46"/>
  <c r="W63" i="46"/>
  <c r="U63" i="46"/>
  <c r="R63" i="46"/>
  <c r="Q63" i="46"/>
  <c r="P63" i="46"/>
  <c r="N63" i="46"/>
  <c r="L63" i="46"/>
  <c r="H63" i="46"/>
  <c r="F63" i="46"/>
  <c r="I63" i="46" s="1"/>
  <c r="AE62" i="46"/>
  <c r="AC62" i="46"/>
  <c r="AA62" i="46"/>
  <c r="W62" i="46"/>
  <c r="U62" i="46"/>
  <c r="R62" i="46"/>
  <c r="Q62" i="46"/>
  <c r="P62" i="46"/>
  <c r="N62" i="46"/>
  <c r="L62" i="46"/>
  <c r="H62" i="46"/>
  <c r="F62" i="46"/>
  <c r="I62" i="46" s="1"/>
  <c r="AE61" i="46"/>
  <c r="AC61" i="46"/>
  <c r="AA61" i="46"/>
  <c r="W61" i="46"/>
  <c r="U61" i="46"/>
  <c r="R61" i="46"/>
  <c r="Q61" i="46"/>
  <c r="P61" i="46"/>
  <c r="N61" i="46"/>
  <c r="L61" i="46"/>
  <c r="H61" i="46"/>
  <c r="F61" i="46"/>
  <c r="AE60" i="46"/>
  <c r="AI60" i="46" s="1"/>
  <c r="AC60" i="46"/>
  <c r="AA60" i="46"/>
  <c r="W60" i="46"/>
  <c r="U60" i="46"/>
  <c r="R60" i="46"/>
  <c r="Q60" i="46"/>
  <c r="P60" i="46"/>
  <c r="N60" i="46"/>
  <c r="L60" i="46"/>
  <c r="H60" i="46"/>
  <c r="F60" i="46"/>
  <c r="AE59" i="46"/>
  <c r="AC59" i="46"/>
  <c r="AA59" i="46"/>
  <c r="W59" i="46"/>
  <c r="U59" i="46"/>
  <c r="R59" i="46"/>
  <c r="Q59" i="46"/>
  <c r="P59" i="46"/>
  <c r="N59" i="46"/>
  <c r="L59" i="46"/>
  <c r="H59" i="46"/>
  <c r="F59" i="46"/>
  <c r="AE58" i="46"/>
  <c r="AC58" i="46"/>
  <c r="AA58" i="46"/>
  <c r="W58" i="46"/>
  <c r="U58" i="46"/>
  <c r="R58" i="46"/>
  <c r="Q58" i="46"/>
  <c r="P58" i="46"/>
  <c r="N58" i="46"/>
  <c r="L58" i="46"/>
  <c r="H58" i="46"/>
  <c r="F58" i="46"/>
  <c r="AE57" i="46"/>
  <c r="AI57" i="46" s="1"/>
  <c r="AC57" i="46"/>
  <c r="AA57" i="46"/>
  <c r="W57" i="46"/>
  <c r="U57" i="46"/>
  <c r="R57" i="46"/>
  <c r="Q57" i="46"/>
  <c r="P57" i="46"/>
  <c r="N57" i="46"/>
  <c r="L57" i="46"/>
  <c r="H57" i="46"/>
  <c r="F57" i="46"/>
  <c r="AE56" i="46"/>
  <c r="AC56" i="46"/>
  <c r="AA56" i="46"/>
  <c r="W56" i="46"/>
  <c r="U56" i="46"/>
  <c r="R56" i="46"/>
  <c r="Q56" i="46"/>
  <c r="P56" i="46"/>
  <c r="N56" i="46"/>
  <c r="L56" i="46"/>
  <c r="H56" i="46"/>
  <c r="F56" i="46"/>
  <c r="I56" i="46" s="1"/>
  <c r="AE55" i="46"/>
  <c r="AI55" i="46" s="1"/>
  <c r="AC55" i="46"/>
  <c r="AA55" i="46"/>
  <c r="W55" i="46"/>
  <c r="U55" i="46"/>
  <c r="R55" i="46"/>
  <c r="Q55" i="46"/>
  <c r="P55" i="46"/>
  <c r="N55" i="46"/>
  <c r="L55" i="46"/>
  <c r="H55" i="46"/>
  <c r="F55" i="46"/>
  <c r="I55" i="46" s="1"/>
  <c r="AE54" i="46"/>
  <c r="AI54" i="46" s="1"/>
  <c r="AC54" i="46"/>
  <c r="AA54" i="46"/>
  <c r="W54" i="46"/>
  <c r="U54" i="46"/>
  <c r="R54" i="46"/>
  <c r="Q54" i="46"/>
  <c r="P54" i="46"/>
  <c r="N54" i="46"/>
  <c r="L54" i="46"/>
  <c r="H54" i="46"/>
  <c r="F54" i="46"/>
  <c r="AE53" i="46"/>
  <c r="AG53" i="46" s="1"/>
  <c r="AC53" i="46"/>
  <c r="AA53" i="46"/>
  <c r="W53" i="46"/>
  <c r="U53" i="46"/>
  <c r="R53" i="46"/>
  <c r="Q53" i="46"/>
  <c r="P53" i="46"/>
  <c r="N53" i="46"/>
  <c r="L53" i="46"/>
  <c r="H53" i="46"/>
  <c r="F53" i="46"/>
  <c r="I53" i="46" s="1"/>
  <c r="AE52" i="46"/>
  <c r="AG52" i="46" s="1"/>
  <c r="AC52" i="46"/>
  <c r="AA52" i="46"/>
  <c r="W52" i="46"/>
  <c r="U52" i="46"/>
  <c r="R52" i="46"/>
  <c r="Q52" i="46"/>
  <c r="P52" i="46"/>
  <c r="N52" i="46"/>
  <c r="L52" i="46"/>
  <c r="H52" i="46"/>
  <c r="F52" i="46"/>
  <c r="I52" i="46" s="1"/>
  <c r="AE51" i="46"/>
  <c r="R51" i="46"/>
  <c r="Q51" i="46"/>
  <c r="P51" i="46"/>
  <c r="AC50" i="46"/>
  <c r="AA50" i="46"/>
  <c r="AD50" i="46" s="1"/>
  <c r="W50" i="46"/>
  <c r="U50" i="46"/>
  <c r="Q50" i="46"/>
  <c r="P50" i="46"/>
  <c r="N50" i="46"/>
  <c r="L50" i="46"/>
  <c r="O50" i="46" s="1"/>
  <c r="D50" i="46"/>
  <c r="R50" i="46" s="1"/>
  <c r="AC49" i="46"/>
  <c r="AA49" i="46"/>
  <c r="W49" i="46"/>
  <c r="U49" i="46"/>
  <c r="Q49" i="46"/>
  <c r="P49" i="46"/>
  <c r="N49" i="46"/>
  <c r="L49" i="46"/>
  <c r="D49" i="46"/>
  <c r="AE48" i="46"/>
  <c r="AC48" i="46"/>
  <c r="AA48" i="46"/>
  <c r="W48" i="46"/>
  <c r="U48" i="46"/>
  <c r="R48" i="46"/>
  <c r="Q48" i="46"/>
  <c r="P48" i="46"/>
  <c r="N48" i="46"/>
  <c r="L48" i="46"/>
  <c r="H48" i="46"/>
  <c r="F48" i="46"/>
  <c r="AE47" i="46"/>
  <c r="AI47" i="46" s="1"/>
  <c r="AC47" i="46"/>
  <c r="AA47" i="46"/>
  <c r="W47" i="46"/>
  <c r="U47" i="46"/>
  <c r="R47" i="46"/>
  <c r="Q47" i="46"/>
  <c r="P47" i="46"/>
  <c r="N47" i="46"/>
  <c r="L47" i="46"/>
  <c r="H47" i="46"/>
  <c r="F47" i="46"/>
  <c r="AE46" i="46"/>
  <c r="AI46" i="46" s="1"/>
  <c r="AC46" i="46"/>
  <c r="AA46" i="46"/>
  <c r="AD46" i="46" s="1"/>
  <c r="W46" i="46"/>
  <c r="U46" i="46"/>
  <c r="R46" i="46"/>
  <c r="Q46" i="46"/>
  <c r="P46" i="46"/>
  <c r="N46" i="46"/>
  <c r="L46" i="46"/>
  <c r="O46" i="46" s="1"/>
  <c r="H46" i="46"/>
  <c r="F46" i="46"/>
  <c r="AE45" i="46"/>
  <c r="AG45" i="46" s="1"/>
  <c r="AJ45" i="46" s="1"/>
  <c r="AA45" i="46"/>
  <c r="AD45" i="46" s="1"/>
  <c r="U45" i="46"/>
  <c r="X45" i="46" s="1"/>
  <c r="R45" i="46"/>
  <c r="Q45" i="46"/>
  <c r="P45" i="46"/>
  <c r="L45" i="46"/>
  <c r="O45" i="46" s="1"/>
  <c r="F45" i="46"/>
  <c r="I45" i="46" s="1"/>
  <c r="AE44" i="46"/>
  <c r="AI44" i="46" s="1"/>
  <c r="AC44" i="46"/>
  <c r="AA44" i="46"/>
  <c r="W44" i="46"/>
  <c r="U44" i="46"/>
  <c r="R44" i="46"/>
  <c r="Q44" i="46"/>
  <c r="P44" i="46"/>
  <c r="N44" i="46"/>
  <c r="L44" i="46"/>
  <c r="H44" i="46"/>
  <c r="F44" i="46"/>
  <c r="AE43" i="46"/>
  <c r="AG43" i="46" s="1"/>
  <c r="AJ43" i="46" s="1"/>
  <c r="AA43" i="46"/>
  <c r="AD43" i="46" s="1"/>
  <c r="U43" i="46"/>
  <c r="X43" i="46" s="1"/>
  <c r="R43" i="46"/>
  <c r="Q43" i="46"/>
  <c r="P43" i="46"/>
  <c r="L43" i="46"/>
  <c r="O43" i="46" s="1"/>
  <c r="F43" i="46"/>
  <c r="I43" i="46" s="1"/>
  <c r="AE42" i="46"/>
  <c r="R42" i="46"/>
  <c r="Q42" i="46"/>
  <c r="P42" i="46"/>
  <c r="AE41" i="46"/>
  <c r="AI41" i="46" s="1"/>
  <c r="AC41" i="46"/>
  <c r="AA41" i="46"/>
  <c r="W41" i="46"/>
  <c r="U41" i="46"/>
  <c r="R41" i="46"/>
  <c r="Q41" i="46"/>
  <c r="P41" i="46"/>
  <c r="N41" i="46"/>
  <c r="L41" i="46"/>
  <c r="H41" i="46"/>
  <c r="F41" i="46"/>
  <c r="AE40" i="46"/>
  <c r="AI40" i="46" s="1"/>
  <c r="AC40" i="46"/>
  <c r="AA40" i="46"/>
  <c r="AD40" i="46" s="1"/>
  <c r="W40" i="46"/>
  <c r="U40" i="46"/>
  <c r="R40" i="46"/>
  <c r="Q40" i="46"/>
  <c r="P40" i="46"/>
  <c r="N40" i="46"/>
  <c r="L40" i="46"/>
  <c r="O40" i="46" s="1"/>
  <c r="H40" i="46"/>
  <c r="F40" i="46"/>
  <c r="AE39" i="46"/>
  <c r="R39" i="46"/>
  <c r="Q39" i="46"/>
  <c r="P39" i="46"/>
  <c r="AE38" i="46"/>
  <c r="AC38" i="46"/>
  <c r="AA38" i="46"/>
  <c r="W38" i="46"/>
  <c r="U38" i="46"/>
  <c r="R38" i="46"/>
  <c r="Q38" i="46"/>
  <c r="P38" i="46"/>
  <c r="N38" i="46"/>
  <c r="L38" i="46"/>
  <c r="O38" i="46" s="1"/>
  <c r="H38" i="46"/>
  <c r="F38" i="46"/>
  <c r="AE37" i="46"/>
  <c r="AI37" i="46" s="1"/>
  <c r="AC37" i="46"/>
  <c r="AA37" i="46"/>
  <c r="W37" i="46"/>
  <c r="U37" i="46"/>
  <c r="R37" i="46"/>
  <c r="Q37" i="46"/>
  <c r="P37" i="46"/>
  <c r="N37" i="46"/>
  <c r="L37" i="46"/>
  <c r="H37" i="46"/>
  <c r="F37" i="46"/>
  <c r="AE36" i="46"/>
  <c r="AG36" i="46" s="1"/>
  <c r="AJ36" i="46" s="1"/>
  <c r="AA36" i="46"/>
  <c r="AD36" i="46" s="1"/>
  <c r="U36" i="46"/>
  <c r="X36" i="46" s="1"/>
  <c r="R36" i="46"/>
  <c r="Q36" i="46"/>
  <c r="P36" i="46"/>
  <c r="L36" i="46"/>
  <c r="O36" i="46" s="1"/>
  <c r="F36" i="46"/>
  <c r="I36" i="46" s="1"/>
  <c r="AE35" i="46"/>
  <c r="AG35" i="46" s="1"/>
  <c r="AJ35" i="46" s="1"/>
  <c r="AA35" i="46"/>
  <c r="AD35" i="46" s="1"/>
  <c r="U35" i="46"/>
  <c r="R35" i="46"/>
  <c r="Q35" i="46"/>
  <c r="P35" i="46"/>
  <c r="L35" i="46"/>
  <c r="F35" i="46"/>
  <c r="I35" i="46" s="1"/>
  <c r="AE34" i="46"/>
  <c r="R34" i="46"/>
  <c r="AE33" i="46"/>
  <c r="V23" i="46"/>
  <c r="AN581" i="42"/>
  <c r="AM581" i="42"/>
  <c r="O34" i="43"/>
  <c r="F473" i="45"/>
  <c r="L85" i="43"/>
  <c r="O468" i="46" l="1"/>
  <c r="AI348" i="46"/>
  <c r="AI112" i="46"/>
  <c r="I326" i="46"/>
  <c r="AD570" i="46"/>
  <c r="O64" i="46"/>
  <c r="O437" i="46"/>
  <c r="AD492" i="46"/>
  <c r="N90" i="46"/>
  <c r="X468" i="46"/>
  <c r="X471" i="46"/>
  <c r="X359" i="46"/>
  <c r="AD240" i="46"/>
  <c r="AJ569" i="46"/>
  <c r="AC357" i="46"/>
  <c r="X256" i="46"/>
  <c r="O303" i="46"/>
  <c r="O544" i="46"/>
  <c r="O545" i="46"/>
  <c r="X38" i="46"/>
  <c r="X46" i="46"/>
  <c r="X48" i="46"/>
  <c r="AD49" i="46"/>
  <c r="AD53" i="46"/>
  <c r="AD55" i="46"/>
  <c r="AD59" i="46"/>
  <c r="AD62" i="46"/>
  <c r="AD63" i="46"/>
  <c r="AD64" i="46"/>
  <c r="AD65" i="46"/>
  <c r="AD66" i="46"/>
  <c r="AD67" i="46"/>
  <c r="AD68" i="46"/>
  <c r="AD69" i="46"/>
  <c r="AD71" i="46"/>
  <c r="I93" i="46"/>
  <c r="X114" i="46"/>
  <c r="X115" i="46"/>
  <c r="X116" i="46"/>
  <c r="X117" i="46"/>
  <c r="X119" i="46"/>
  <c r="X120" i="46"/>
  <c r="X123" i="46"/>
  <c r="X131" i="46"/>
  <c r="X132" i="46"/>
  <c r="X133" i="46"/>
  <c r="X135" i="46"/>
  <c r="X140" i="46"/>
  <c r="X141" i="46"/>
  <c r="X143" i="46"/>
  <c r="O154" i="46"/>
  <c r="O165" i="46"/>
  <c r="O166" i="46"/>
  <c r="O174" i="46"/>
  <c r="O175" i="46"/>
  <c r="O176" i="46"/>
  <c r="O177" i="46"/>
  <c r="O217" i="46"/>
  <c r="O219" i="46"/>
  <c r="O220" i="46"/>
  <c r="O223" i="46"/>
  <c r="O225" i="46"/>
  <c r="O229" i="46"/>
  <c r="O230" i="46"/>
  <c r="O232" i="46"/>
  <c r="AD284" i="46"/>
  <c r="I373" i="46"/>
  <c r="X399" i="46"/>
  <c r="AD434" i="46"/>
  <c r="AD439" i="46"/>
  <c r="AD458" i="46"/>
  <c r="O534" i="46"/>
  <c r="O535" i="46"/>
  <c r="O536" i="46"/>
  <c r="O537" i="46"/>
  <c r="AD309" i="46"/>
  <c r="X376" i="46"/>
  <c r="X477" i="46"/>
  <c r="AD573" i="46"/>
  <c r="I159" i="46"/>
  <c r="I165" i="46"/>
  <c r="I166" i="46"/>
  <c r="AG250" i="46"/>
  <c r="AJ250" i="46" s="1"/>
  <c r="AD254" i="46"/>
  <c r="AD258" i="46"/>
  <c r="AD261" i="46"/>
  <c r="X322" i="46"/>
  <c r="X326" i="46"/>
  <c r="AI341" i="46"/>
  <c r="AJ341" i="46" s="1"/>
  <c r="I361" i="46"/>
  <c r="X422" i="46"/>
  <c r="X499" i="46"/>
  <c r="X500" i="46"/>
  <c r="AD286" i="46"/>
  <c r="AD287" i="46"/>
  <c r="AD288" i="46"/>
  <c r="AD292" i="46"/>
  <c r="I337" i="46"/>
  <c r="O396" i="46"/>
  <c r="AG429" i="46"/>
  <c r="AJ429" i="46" s="1"/>
  <c r="X453" i="46"/>
  <c r="X456" i="46"/>
  <c r="AD473" i="46"/>
  <c r="AD474" i="46"/>
  <c r="AD475" i="46"/>
  <c r="AD476" i="46"/>
  <c r="AD480" i="46"/>
  <c r="AI72" i="46"/>
  <c r="AJ72" i="46" s="1"/>
  <c r="X130" i="46"/>
  <c r="X138" i="46"/>
  <c r="O152" i="46"/>
  <c r="AD297" i="46"/>
  <c r="I342" i="46"/>
  <c r="AG405" i="46"/>
  <c r="AJ405" i="46" s="1"/>
  <c r="AD406" i="46"/>
  <c r="AD423" i="46"/>
  <c r="AG471" i="46"/>
  <c r="AJ471" i="46" s="1"/>
  <c r="AD497" i="46"/>
  <c r="I256" i="46"/>
  <c r="I260" i="46"/>
  <c r="O335" i="46"/>
  <c r="O340" i="46"/>
  <c r="AD344" i="46"/>
  <c r="I356" i="46"/>
  <c r="AI421" i="46"/>
  <c r="AJ421" i="46" s="1"/>
  <c r="AD455" i="46"/>
  <c r="I469" i="46"/>
  <c r="I38" i="46"/>
  <c r="I46" i="46"/>
  <c r="I47" i="46"/>
  <c r="I48" i="46"/>
  <c r="O52" i="46"/>
  <c r="O53" i="46"/>
  <c r="O56" i="46"/>
  <c r="O57" i="46"/>
  <c r="O59" i="46"/>
  <c r="O60" i="46"/>
  <c r="O65" i="46"/>
  <c r="O66" i="46"/>
  <c r="O67" i="46"/>
  <c r="O68" i="46"/>
  <c r="O69" i="46"/>
  <c r="O70" i="46"/>
  <c r="O71" i="46"/>
  <c r="I83" i="46"/>
  <c r="AI95" i="46"/>
  <c r="AJ95" i="46" s="1"/>
  <c r="AD115" i="46"/>
  <c r="AD116" i="46"/>
  <c r="AD117" i="46"/>
  <c r="AD172" i="46"/>
  <c r="I184" i="46"/>
  <c r="I186" i="46"/>
  <c r="I187" i="46"/>
  <c r="O205" i="46"/>
  <c r="X215" i="46"/>
  <c r="AD234" i="46"/>
  <c r="AD236" i="46"/>
  <c r="AD238" i="46"/>
  <c r="AD239" i="46"/>
  <c r="O257" i="46"/>
  <c r="O271" i="46"/>
  <c r="W298" i="46"/>
  <c r="I321" i="46"/>
  <c r="X331" i="46"/>
  <c r="O342" i="46"/>
  <c r="O359" i="46"/>
  <c r="I386" i="46"/>
  <c r="X389" i="46"/>
  <c r="I416" i="46"/>
  <c r="I418" i="46"/>
  <c r="I441" i="46"/>
  <c r="I443" i="46"/>
  <c r="I445" i="46"/>
  <c r="AI445" i="46"/>
  <c r="AJ445" i="46" s="1"/>
  <c r="O469" i="46"/>
  <c r="I473" i="46"/>
  <c r="I483" i="46"/>
  <c r="I499" i="46"/>
  <c r="I502" i="46"/>
  <c r="I534" i="46"/>
  <c r="I536" i="46"/>
  <c r="I537" i="46"/>
  <c r="AJ570" i="46"/>
  <c r="AI181" i="46"/>
  <c r="I400" i="46"/>
  <c r="X430" i="46"/>
  <c r="AD462" i="46"/>
  <c r="AI551" i="46"/>
  <c r="AJ551" i="46" s="1"/>
  <c r="I110" i="46"/>
  <c r="AG214" i="46"/>
  <c r="AJ214" i="46" s="1"/>
  <c r="U274" i="46"/>
  <c r="AD329" i="46"/>
  <c r="I346" i="46"/>
  <c r="I347" i="46"/>
  <c r="O368" i="46"/>
  <c r="O376" i="46"/>
  <c r="X392" i="46"/>
  <c r="X394" i="46"/>
  <c r="X395" i="46"/>
  <c r="X396" i="46"/>
  <c r="X401" i="46"/>
  <c r="O416" i="46"/>
  <c r="O420" i="46"/>
  <c r="I459" i="46"/>
  <c r="O476" i="46"/>
  <c r="AJ575" i="46"/>
  <c r="X166" i="46"/>
  <c r="X174" i="46"/>
  <c r="I211" i="46"/>
  <c r="AG269" i="46"/>
  <c r="X277" i="46"/>
  <c r="L343" i="46"/>
  <c r="O425" i="46"/>
  <c r="O439" i="46"/>
  <c r="O198" i="46"/>
  <c r="I236" i="46"/>
  <c r="AA274" i="46"/>
  <c r="X319" i="46"/>
  <c r="AD391" i="46"/>
  <c r="AD400" i="46"/>
  <c r="O450" i="46"/>
  <c r="O458" i="46"/>
  <c r="X52" i="46"/>
  <c r="X53" i="46"/>
  <c r="X56" i="46"/>
  <c r="X57" i="46"/>
  <c r="X58" i="46"/>
  <c r="X59" i="46"/>
  <c r="X62" i="46"/>
  <c r="X66" i="46"/>
  <c r="X67" i="46"/>
  <c r="X71" i="46"/>
  <c r="X72" i="46"/>
  <c r="AD88" i="46"/>
  <c r="AD89" i="46"/>
  <c r="AD93" i="46"/>
  <c r="O133" i="46"/>
  <c r="AD165" i="46"/>
  <c r="X205" i="46"/>
  <c r="O236" i="46"/>
  <c r="O237" i="46"/>
  <c r="O240" i="46"/>
  <c r="O268" i="46"/>
  <c r="I329" i="46"/>
  <c r="AD337" i="46"/>
  <c r="AD340" i="46"/>
  <c r="X356" i="46"/>
  <c r="AG389" i="46"/>
  <c r="AJ389" i="46" s="1"/>
  <c r="AD532" i="46"/>
  <c r="X545" i="46"/>
  <c r="X546" i="46"/>
  <c r="X562" i="46"/>
  <c r="I575" i="46"/>
  <c r="O577" i="46"/>
  <c r="O108" i="46"/>
  <c r="X432" i="46"/>
  <c r="O493" i="46"/>
  <c r="AI97" i="46"/>
  <c r="AJ97" i="46" s="1"/>
  <c r="I115" i="46"/>
  <c r="AI118" i="46"/>
  <c r="AG329" i="46"/>
  <c r="AJ329" i="46" s="1"/>
  <c r="AI391" i="46"/>
  <c r="AJ391" i="46" s="1"/>
  <c r="O419" i="46"/>
  <c r="I446" i="46"/>
  <c r="AD450" i="46"/>
  <c r="AD451" i="46"/>
  <c r="X462" i="46"/>
  <c r="AC510" i="46"/>
  <c r="AG559" i="46"/>
  <c r="AJ559" i="46" s="1"/>
  <c r="X577" i="46"/>
  <c r="W75" i="46"/>
  <c r="AC87" i="46"/>
  <c r="O114" i="46"/>
  <c r="AD187" i="46"/>
  <c r="O214" i="46"/>
  <c r="O239" i="46"/>
  <c r="O285" i="46"/>
  <c r="I297" i="46"/>
  <c r="U298" i="46"/>
  <c r="AD324" i="46"/>
  <c r="AI342" i="46"/>
  <c r="AJ342" i="46" s="1"/>
  <c r="AG392" i="46"/>
  <c r="AJ392" i="46" s="1"/>
  <c r="O421" i="46"/>
  <c r="I474" i="46"/>
  <c r="X481" i="46"/>
  <c r="I573" i="46"/>
  <c r="X61" i="46"/>
  <c r="I122" i="46"/>
  <c r="AI139" i="46"/>
  <c r="AJ139" i="46" s="1"/>
  <c r="I155" i="46"/>
  <c r="AG160" i="46"/>
  <c r="AJ160" i="46" s="1"/>
  <c r="AD162" i="46"/>
  <c r="I203" i="46"/>
  <c r="AI228" i="46"/>
  <c r="AJ228" i="46" s="1"/>
  <c r="AD275" i="46"/>
  <c r="O290" i="46"/>
  <c r="AI323" i="46"/>
  <c r="AJ323" i="46" s="1"/>
  <c r="O328" i="46"/>
  <c r="X335" i="46"/>
  <c r="L354" i="46"/>
  <c r="O362" i="46"/>
  <c r="AI401" i="46"/>
  <c r="AJ401" i="46" s="1"/>
  <c r="I426" i="46"/>
  <c r="O472" i="46"/>
  <c r="AA486" i="46"/>
  <c r="AI560" i="46"/>
  <c r="AJ560" i="46" s="1"/>
  <c r="I88" i="46"/>
  <c r="AI89" i="46"/>
  <c r="AJ89" i="46" s="1"/>
  <c r="I130" i="46"/>
  <c r="AI130" i="46"/>
  <c r="AJ130" i="46" s="1"/>
  <c r="I160" i="46"/>
  <c r="I226" i="46"/>
  <c r="I257" i="46"/>
  <c r="AD280" i="46"/>
  <c r="AD299" i="46"/>
  <c r="AG351" i="46"/>
  <c r="AJ351" i="46" s="1"/>
  <c r="AG366" i="46"/>
  <c r="X371" i="46"/>
  <c r="X381" i="46"/>
  <c r="I393" i="46"/>
  <c r="AG395" i="46"/>
  <c r="AJ395" i="46" s="1"/>
  <c r="AG432" i="46"/>
  <c r="AJ432" i="46" s="1"/>
  <c r="X459" i="46"/>
  <c r="AI537" i="46"/>
  <c r="AJ537" i="46" s="1"/>
  <c r="O573" i="46"/>
  <c r="X69" i="46"/>
  <c r="X107" i="46"/>
  <c r="O157" i="46"/>
  <c r="X164" i="46"/>
  <c r="AI176" i="46"/>
  <c r="AJ176" i="46" s="1"/>
  <c r="AG231" i="46"/>
  <c r="AJ231" i="46" s="1"/>
  <c r="O256" i="46"/>
  <c r="O307" i="46"/>
  <c r="O321" i="46"/>
  <c r="X375" i="46"/>
  <c r="O392" i="46"/>
  <c r="X417" i="46"/>
  <c r="X441" i="46"/>
  <c r="I480" i="46"/>
  <c r="AI503" i="46"/>
  <c r="AC538" i="46"/>
  <c r="AG40" i="46"/>
  <c r="AI103" i="46"/>
  <c r="AJ103" i="46" s="1"/>
  <c r="O139" i="46"/>
  <c r="AI162" i="46"/>
  <c r="AJ162" i="46" s="1"/>
  <c r="X49" i="46"/>
  <c r="AG96" i="46"/>
  <c r="AJ96" i="46" s="1"/>
  <c r="AD123" i="46"/>
  <c r="I134" i="46"/>
  <c r="AD136" i="46"/>
  <c r="O164" i="46"/>
  <c r="I207" i="46"/>
  <c r="I249" i="46"/>
  <c r="I268" i="46"/>
  <c r="I286" i="46"/>
  <c r="O375" i="46"/>
  <c r="AG400" i="46"/>
  <c r="AJ400" i="46" s="1"/>
  <c r="AD431" i="46"/>
  <c r="AI446" i="46"/>
  <c r="AJ446" i="46" s="1"/>
  <c r="AD98" i="46"/>
  <c r="AD126" i="46"/>
  <c r="O199" i="46"/>
  <c r="AD225" i="46"/>
  <c r="I251" i="46"/>
  <c r="N343" i="46"/>
  <c r="AI125" i="46"/>
  <c r="AJ125" i="46" s="1"/>
  <c r="X148" i="46"/>
  <c r="AD185" i="46"/>
  <c r="AI215" i="46"/>
  <c r="AJ215" i="46" s="1"/>
  <c r="AI240" i="46"/>
  <c r="AJ240" i="46" s="1"/>
  <c r="AD243" i="46"/>
  <c r="O249" i="46"/>
  <c r="I255" i="46"/>
  <c r="AI256" i="46"/>
  <c r="AJ256" i="46" s="1"/>
  <c r="X278" i="46"/>
  <c r="AI321" i="46"/>
  <c r="AJ321" i="46" s="1"/>
  <c r="X352" i="46"/>
  <c r="AD365" i="46"/>
  <c r="AG431" i="46"/>
  <c r="AJ431" i="46" s="1"/>
  <c r="I475" i="46"/>
  <c r="AD478" i="46"/>
  <c r="I497" i="46"/>
  <c r="AG502" i="46"/>
  <c r="AJ502" i="46" s="1"/>
  <c r="X504" i="46"/>
  <c r="AI548" i="46"/>
  <c r="AJ548" i="46" s="1"/>
  <c r="AD52" i="46"/>
  <c r="AD60" i="46"/>
  <c r="AD81" i="46"/>
  <c r="AG98" i="46"/>
  <c r="AJ98" i="46" s="1"/>
  <c r="O115" i="46"/>
  <c r="I121" i="46"/>
  <c r="I153" i="46"/>
  <c r="AD161" i="46"/>
  <c r="X163" i="46"/>
  <c r="AD176" i="46"/>
  <c r="O292" i="46"/>
  <c r="I309" i="46"/>
  <c r="L327" i="46"/>
  <c r="O355" i="46"/>
  <c r="O391" i="46"/>
  <c r="I401" i="46"/>
  <c r="AG453" i="46"/>
  <c r="AJ453" i="46" s="1"/>
  <c r="AI477" i="46"/>
  <c r="AJ477" i="46" s="1"/>
  <c r="X488" i="46"/>
  <c r="X489" i="46"/>
  <c r="X63" i="46"/>
  <c r="AI141" i="46"/>
  <c r="AJ141" i="46" s="1"/>
  <c r="AI174" i="46"/>
  <c r="AJ174" i="46" s="1"/>
  <c r="I225" i="46"/>
  <c r="I258" i="46"/>
  <c r="I322" i="46"/>
  <c r="AG325" i="46"/>
  <c r="AJ325" i="46" s="1"/>
  <c r="AD367" i="46"/>
  <c r="I395" i="46"/>
  <c r="AD433" i="46"/>
  <c r="O447" i="46"/>
  <c r="AD482" i="46"/>
  <c r="AG60" i="46"/>
  <c r="AJ60" i="46" s="1"/>
  <c r="AD61" i="46"/>
  <c r="I141" i="46"/>
  <c r="O215" i="46"/>
  <c r="AD301" i="46"/>
  <c r="I60" i="46"/>
  <c r="I82" i="46"/>
  <c r="X112" i="46"/>
  <c r="O130" i="46"/>
  <c r="X212" i="46"/>
  <c r="O224" i="46"/>
  <c r="X236" i="46"/>
  <c r="O258" i="46"/>
  <c r="U266" i="46"/>
  <c r="I275" i="46"/>
  <c r="I277" i="46"/>
  <c r="AG280" i="46"/>
  <c r="AJ280" i="46" s="1"/>
  <c r="AG299" i="46"/>
  <c r="AJ299" i="46" s="1"/>
  <c r="AE313" i="46"/>
  <c r="AD318" i="46"/>
  <c r="N327" i="46"/>
  <c r="X337" i="46"/>
  <c r="X347" i="46"/>
  <c r="AI353" i="46"/>
  <c r="AI350" i="46" s="1"/>
  <c r="O395" i="46"/>
  <c r="X418" i="46"/>
  <c r="O451" i="46"/>
  <c r="AG163" i="46"/>
  <c r="AJ163" i="46" s="1"/>
  <c r="X269" i="46"/>
  <c r="I280" i="46"/>
  <c r="X282" i="46"/>
  <c r="O366" i="46"/>
  <c r="X398" i="46"/>
  <c r="X443" i="46"/>
  <c r="AI336" i="46"/>
  <c r="AJ336" i="46" s="1"/>
  <c r="AD346" i="46"/>
  <c r="AI371" i="46"/>
  <c r="AJ371" i="46" s="1"/>
  <c r="X390" i="46"/>
  <c r="AG396" i="46"/>
  <c r="AJ396" i="46" s="1"/>
  <c r="X400" i="46"/>
  <c r="AI416" i="46"/>
  <c r="AJ416" i="46" s="1"/>
  <c r="AD419" i="46"/>
  <c r="I457" i="46"/>
  <c r="I458" i="46"/>
  <c r="AI459" i="46"/>
  <c r="AJ459" i="46" s="1"/>
  <c r="AD470" i="46"/>
  <c r="I577" i="46"/>
  <c r="X37" i="46"/>
  <c r="I41" i="46"/>
  <c r="O48" i="46"/>
  <c r="X50" i="46"/>
  <c r="O61" i="46"/>
  <c r="I64" i="46"/>
  <c r="AG70" i="46"/>
  <c r="AJ70" i="46" s="1"/>
  <c r="X79" i="46"/>
  <c r="X78" i="46" s="1"/>
  <c r="AD96" i="46"/>
  <c r="O103" i="46"/>
  <c r="AJ112" i="46"/>
  <c r="AD114" i="46"/>
  <c r="AG133" i="46"/>
  <c r="AJ133" i="46" s="1"/>
  <c r="I172" i="46"/>
  <c r="AG172" i="46"/>
  <c r="AJ172" i="46" s="1"/>
  <c r="I179" i="46"/>
  <c r="AI179" i="46"/>
  <c r="AJ179" i="46" s="1"/>
  <c r="AD180" i="46"/>
  <c r="AI198" i="46"/>
  <c r="AJ198" i="46" s="1"/>
  <c r="AD213" i="46"/>
  <c r="AD214" i="46"/>
  <c r="X218" i="46"/>
  <c r="X219" i="46"/>
  <c r="I234" i="46"/>
  <c r="AI234" i="46"/>
  <c r="AJ234" i="46" s="1"/>
  <c r="AD237" i="46"/>
  <c r="AD250" i="46"/>
  <c r="AD268" i="46"/>
  <c r="X296" i="46"/>
  <c r="AI303" i="46"/>
  <c r="AJ303" i="46" s="1"/>
  <c r="AI319" i="46"/>
  <c r="AJ319" i="46" s="1"/>
  <c r="X329" i="46"/>
  <c r="O334" i="46"/>
  <c r="I344" i="46"/>
  <c r="AI345" i="46"/>
  <c r="AJ345" i="46" s="1"/>
  <c r="N350" i="46"/>
  <c r="AD361" i="46"/>
  <c r="I369" i="46"/>
  <c r="AI375" i="46"/>
  <c r="AJ375" i="46" s="1"/>
  <c r="AD398" i="46"/>
  <c r="AD405" i="46"/>
  <c r="AI417" i="46"/>
  <c r="AJ417" i="46" s="1"/>
  <c r="X423" i="46"/>
  <c r="O434" i="46"/>
  <c r="I438" i="46"/>
  <c r="I439" i="46"/>
  <c r="AG441" i="46"/>
  <c r="AJ441" i="46" s="1"/>
  <c r="AD442" i="46"/>
  <c r="AD443" i="46"/>
  <c r="X449" i="46"/>
  <c r="O457" i="46"/>
  <c r="AD471" i="46"/>
  <c r="O487" i="46"/>
  <c r="O505" i="46"/>
  <c r="AI532" i="46"/>
  <c r="AJ532" i="46" s="1"/>
  <c r="AI546" i="46"/>
  <c r="AJ546" i="46" s="1"/>
  <c r="AA304" i="46"/>
  <c r="I405" i="46"/>
  <c r="W87" i="46"/>
  <c r="O95" i="46"/>
  <c r="O110" i="46"/>
  <c r="AJ118" i="46"/>
  <c r="AI134" i="46"/>
  <c r="AJ134" i="46" s="1"/>
  <c r="AD157" i="46"/>
  <c r="X259" i="46"/>
  <c r="X324" i="46"/>
  <c r="O372" i="46"/>
  <c r="X402" i="46"/>
  <c r="AD430" i="46"/>
  <c r="AD449" i="46"/>
  <c r="AD330" i="46"/>
  <c r="I391" i="46"/>
  <c r="AD393" i="46"/>
  <c r="I422" i="46"/>
  <c r="X575" i="46"/>
  <c r="I452" i="46"/>
  <c r="X492" i="46"/>
  <c r="AD177" i="46"/>
  <c r="O222" i="46"/>
  <c r="AD232" i="46"/>
  <c r="AD300" i="46"/>
  <c r="O306" i="46"/>
  <c r="O308" i="46"/>
  <c r="I366" i="46"/>
  <c r="X373" i="46"/>
  <c r="I478" i="46"/>
  <c r="AI480" i="46"/>
  <c r="AJ480" i="46" s="1"/>
  <c r="I503" i="46"/>
  <c r="AG83" i="46"/>
  <c r="AJ83" i="46" s="1"/>
  <c r="I170" i="46"/>
  <c r="I176" i="46"/>
  <c r="AI247" i="46"/>
  <c r="AJ247" i="46" s="1"/>
  <c r="X311" i="46"/>
  <c r="X310" i="46" s="1"/>
  <c r="AD326" i="46"/>
  <c r="X346" i="46"/>
  <c r="AD369" i="46"/>
  <c r="X419" i="46"/>
  <c r="AI433" i="46"/>
  <c r="AJ433" i="46" s="1"/>
  <c r="I455" i="46"/>
  <c r="O477" i="46"/>
  <c r="AI487" i="46"/>
  <c r="AJ487" i="46" s="1"/>
  <c r="AG505" i="46"/>
  <c r="AJ505" i="46" s="1"/>
  <c r="O523" i="46"/>
  <c r="F528" i="46"/>
  <c r="I528" i="46" s="1"/>
  <c r="AD44" i="46"/>
  <c r="O89" i="46"/>
  <c r="AI132" i="46"/>
  <c r="AJ132" i="46" s="1"/>
  <c r="AD164" i="46"/>
  <c r="O183" i="46"/>
  <c r="W189" i="46"/>
  <c r="X249" i="46"/>
  <c r="X267" i="46"/>
  <c r="I271" i="46"/>
  <c r="I279" i="46"/>
  <c r="AI317" i="46"/>
  <c r="AJ317" i="46" s="1"/>
  <c r="I367" i="46"/>
  <c r="AI368" i="46"/>
  <c r="AJ368" i="46" s="1"/>
  <c r="AD375" i="46"/>
  <c r="X397" i="46"/>
  <c r="O402" i="46"/>
  <c r="X420" i="46"/>
  <c r="X429" i="46"/>
  <c r="O432" i="46"/>
  <c r="O478" i="46"/>
  <c r="O479" i="46"/>
  <c r="O480" i="46"/>
  <c r="I482" i="46"/>
  <c r="O503" i="46"/>
  <c r="AA510" i="46"/>
  <c r="AI530" i="46"/>
  <c r="AJ530" i="46" s="1"/>
  <c r="AI544" i="46"/>
  <c r="AJ544" i="46" s="1"/>
  <c r="X573" i="46"/>
  <c r="AG64" i="46"/>
  <c r="AJ64" i="46" s="1"/>
  <c r="AC94" i="46"/>
  <c r="U94" i="46"/>
  <c r="AG104" i="46"/>
  <c r="AJ104" i="46" s="1"/>
  <c r="O161" i="46"/>
  <c r="X253" i="46"/>
  <c r="O277" i="46"/>
  <c r="AA281" i="46"/>
  <c r="X289" i="46"/>
  <c r="U295" i="46"/>
  <c r="I303" i="46"/>
  <c r="I316" i="46"/>
  <c r="AD38" i="46"/>
  <c r="O41" i="46"/>
  <c r="U87" i="46"/>
  <c r="H90" i="46"/>
  <c r="H94" i="46"/>
  <c r="AD97" i="46"/>
  <c r="X98" i="46"/>
  <c r="O104" i="46"/>
  <c r="X124" i="46"/>
  <c r="X128" i="46"/>
  <c r="X129" i="46"/>
  <c r="X158" i="46"/>
  <c r="X160" i="46"/>
  <c r="O178" i="46"/>
  <c r="I180" i="46"/>
  <c r="AI199" i="46"/>
  <c r="AJ199" i="46" s="1"/>
  <c r="I210" i="46"/>
  <c r="I212" i="46"/>
  <c r="I213" i="46"/>
  <c r="AD219" i="46"/>
  <c r="X221" i="46"/>
  <c r="X226" i="46"/>
  <c r="X227" i="46"/>
  <c r="O234" i="46"/>
  <c r="AD255" i="46"/>
  <c r="O265" i="46"/>
  <c r="AD291" i="46"/>
  <c r="X309" i="46"/>
  <c r="AI311" i="46"/>
  <c r="AI310" i="46" s="1"/>
  <c r="I340" i="46"/>
  <c r="I375" i="46"/>
  <c r="AD377" i="46"/>
  <c r="X393" i="46"/>
  <c r="O436" i="46"/>
  <c r="O438" i="46"/>
  <c r="O440" i="46"/>
  <c r="X451" i="46"/>
  <c r="X452" i="46"/>
  <c r="I471" i="46"/>
  <c r="O483" i="46"/>
  <c r="X516" i="46"/>
  <c r="X517" i="46"/>
  <c r="R528" i="46"/>
  <c r="O532" i="46"/>
  <c r="O546" i="46"/>
  <c r="X548" i="46"/>
  <c r="I551" i="46"/>
  <c r="AD558" i="46"/>
  <c r="AD559" i="46"/>
  <c r="X560" i="46"/>
  <c r="O562" i="46"/>
  <c r="O576" i="46"/>
  <c r="AG258" i="46"/>
  <c r="AI258" i="46"/>
  <c r="AJ258" i="46" s="1"/>
  <c r="AG346" i="46"/>
  <c r="AI346" i="46"/>
  <c r="AA80" i="46"/>
  <c r="AD82" i="46"/>
  <c r="AG131" i="46"/>
  <c r="AJ131" i="46" s="1"/>
  <c r="AI224" i="46"/>
  <c r="AJ224" i="46" s="1"/>
  <c r="AI226" i="46"/>
  <c r="AG226" i="46"/>
  <c r="AI237" i="46"/>
  <c r="AJ237" i="46" s="1"/>
  <c r="I392" i="46"/>
  <c r="I492" i="46"/>
  <c r="AG492" i="46"/>
  <c r="AJ492" i="46" s="1"/>
  <c r="AG44" i="46"/>
  <c r="AJ44" i="46" s="1"/>
  <c r="F99" i="46"/>
  <c r="X102" i="46"/>
  <c r="AI110" i="46"/>
  <c r="AJ110" i="46" s="1"/>
  <c r="X113" i="46"/>
  <c r="X159" i="46"/>
  <c r="AG165" i="46"/>
  <c r="AI165" i="46"/>
  <c r="I185" i="46"/>
  <c r="AG186" i="46"/>
  <c r="AJ186" i="46" s="1"/>
  <c r="O267" i="46"/>
  <c r="I270" i="46"/>
  <c r="X285" i="46"/>
  <c r="AG318" i="46"/>
  <c r="AJ318" i="46" s="1"/>
  <c r="X351" i="46"/>
  <c r="U350" i="46"/>
  <c r="U354" i="46"/>
  <c r="AI394" i="46"/>
  <c r="AJ394" i="46" s="1"/>
  <c r="X445" i="46"/>
  <c r="AI565" i="46"/>
  <c r="AG565" i="46"/>
  <c r="AI38" i="46"/>
  <c r="AG38" i="46"/>
  <c r="AD54" i="46"/>
  <c r="AI66" i="46"/>
  <c r="AJ66" i="46" s="1"/>
  <c r="F80" i="46"/>
  <c r="I81" i="46"/>
  <c r="O86" i="46"/>
  <c r="O85" i="46" s="1"/>
  <c r="L85" i="46"/>
  <c r="X125" i="46"/>
  <c r="AG142" i="46"/>
  <c r="AJ142" i="46" s="1"/>
  <c r="AI156" i="46"/>
  <c r="AJ156" i="46" s="1"/>
  <c r="AD158" i="46"/>
  <c r="O163" i="46"/>
  <c r="AG190" i="46"/>
  <c r="AI190" i="46"/>
  <c r="AD211" i="46"/>
  <c r="I261" i="46"/>
  <c r="AG283" i="46"/>
  <c r="AJ283" i="46" s="1"/>
  <c r="AD306" i="46"/>
  <c r="I318" i="46"/>
  <c r="O324" i="46"/>
  <c r="AI455" i="46"/>
  <c r="AJ455" i="46" s="1"/>
  <c r="AD456" i="46"/>
  <c r="AD457" i="46"/>
  <c r="X501" i="46"/>
  <c r="U33" i="46"/>
  <c r="AG101" i="46"/>
  <c r="AI101" i="46"/>
  <c r="AD160" i="46"/>
  <c r="AI209" i="46"/>
  <c r="AJ209" i="46" s="1"/>
  <c r="AG211" i="46"/>
  <c r="AI211" i="46"/>
  <c r="AG306" i="46"/>
  <c r="AI306" i="46"/>
  <c r="O317" i="46"/>
  <c r="U327" i="46"/>
  <c r="X328" i="46"/>
  <c r="AI355" i="46"/>
  <c r="AJ355" i="46" s="1"/>
  <c r="AI372" i="46"/>
  <c r="AJ372" i="46" s="1"/>
  <c r="O393" i="46"/>
  <c r="AA496" i="46"/>
  <c r="X97" i="46"/>
  <c r="X94" i="46" s="1"/>
  <c r="X234" i="46"/>
  <c r="AG264" i="46"/>
  <c r="AJ264" i="46" s="1"/>
  <c r="AD276" i="46"/>
  <c r="O318" i="46"/>
  <c r="O422" i="46"/>
  <c r="O429" i="46"/>
  <c r="O441" i="46"/>
  <c r="I57" i="46"/>
  <c r="I58" i="46"/>
  <c r="I59" i="46"/>
  <c r="AI84" i="46"/>
  <c r="AG84" i="46"/>
  <c r="AJ84" i="46" s="1"/>
  <c r="O91" i="46"/>
  <c r="O111" i="46"/>
  <c r="AI113" i="46"/>
  <c r="AJ113" i="46" s="1"/>
  <c r="O142" i="46"/>
  <c r="AI144" i="46"/>
  <c r="AJ144" i="46" s="1"/>
  <c r="O155" i="46"/>
  <c r="O151" i="46" s="1"/>
  <c r="AG205" i="46"/>
  <c r="AJ205" i="46" s="1"/>
  <c r="AD217" i="46"/>
  <c r="AD233" i="46"/>
  <c r="AI252" i="46"/>
  <c r="AJ252" i="46" s="1"/>
  <c r="AI272" i="46"/>
  <c r="AG272" i="46"/>
  <c r="O283" i="46"/>
  <c r="X300" i="46"/>
  <c r="O311" i="46"/>
  <c r="O310" i="46" s="1"/>
  <c r="N310" i="46"/>
  <c r="O369" i="46"/>
  <c r="O401" i="46"/>
  <c r="AG481" i="46"/>
  <c r="AJ481" i="46" s="1"/>
  <c r="O79" i="46"/>
  <c r="O78" i="46" s="1"/>
  <c r="L78" i="46"/>
  <c r="AI331" i="46"/>
  <c r="AG331" i="46"/>
  <c r="AG440" i="46"/>
  <c r="AI440" i="46"/>
  <c r="AG46" i="46"/>
  <c r="AJ46" i="46" s="1"/>
  <c r="O162" i="46"/>
  <c r="AI164" i="46"/>
  <c r="AG164" i="46"/>
  <c r="I237" i="46"/>
  <c r="AI493" i="46"/>
  <c r="AG493" i="46"/>
  <c r="AG491" i="46" s="1"/>
  <c r="AG545" i="46"/>
  <c r="AI545" i="46"/>
  <c r="AG88" i="46"/>
  <c r="AJ88" i="46" s="1"/>
  <c r="X93" i="46"/>
  <c r="X109" i="46"/>
  <c r="AD127" i="46"/>
  <c r="AD128" i="46"/>
  <c r="AD129" i="46"/>
  <c r="O158" i="46"/>
  <c r="AI217" i="46"/>
  <c r="AG217" i="46"/>
  <c r="AJ217" i="46" s="1"/>
  <c r="AG242" i="46"/>
  <c r="AJ242" i="46" s="1"/>
  <c r="O284" i="46"/>
  <c r="I288" i="46"/>
  <c r="I299" i="46"/>
  <c r="AG328" i="46"/>
  <c r="AI328" i="46"/>
  <c r="O374" i="46"/>
  <c r="AA415" i="46"/>
  <c r="X435" i="46"/>
  <c r="AD447" i="46"/>
  <c r="AG489" i="46"/>
  <c r="AI489" i="46"/>
  <c r="AJ489" i="46" s="1"/>
  <c r="O58" i="46"/>
  <c r="AG106" i="46"/>
  <c r="AJ106" i="46" s="1"/>
  <c r="O160" i="46"/>
  <c r="AG197" i="46"/>
  <c r="AI197" i="46"/>
  <c r="I241" i="46"/>
  <c r="AI243" i="46"/>
  <c r="AG243" i="46"/>
  <c r="AJ243" i="46" s="1"/>
  <c r="O252" i="46"/>
  <c r="O286" i="46"/>
  <c r="AG289" i="46"/>
  <c r="AJ289" i="46" s="1"/>
  <c r="AI291" i="46"/>
  <c r="AG291" i="46"/>
  <c r="F327" i="46"/>
  <c r="O336" i="46"/>
  <c r="AD338" i="46"/>
  <c r="X341" i="46"/>
  <c r="O445" i="46"/>
  <c r="R542" i="46"/>
  <c r="AE542" i="46"/>
  <c r="AG542" i="46" s="1"/>
  <c r="AJ542" i="46" s="1"/>
  <c r="F542" i="46"/>
  <c r="F538" i="46" s="1"/>
  <c r="X47" i="46"/>
  <c r="I61" i="46"/>
  <c r="AI62" i="46"/>
  <c r="AG62" i="46"/>
  <c r="AJ62" i="46" s="1"/>
  <c r="O72" i="46"/>
  <c r="U85" i="46"/>
  <c r="I105" i="46"/>
  <c r="O181" i="46"/>
  <c r="O446" i="46"/>
  <c r="N524" i="46"/>
  <c r="AD47" i="46"/>
  <c r="AD48" i="46"/>
  <c r="AE50" i="46"/>
  <c r="H50" i="46"/>
  <c r="F50" i="46"/>
  <c r="AI63" i="46"/>
  <c r="AG63" i="46"/>
  <c r="N94" i="46"/>
  <c r="I117" i="46"/>
  <c r="X122" i="46"/>
  <c r="N99" i="46"/>
  <c r="AD139" i="46"/>
  <c r="N167" i="46"/>
  <c r="I175" i="46"/>
  <c r="X178" i="46"/>
  <c r="X179" i="46"/>
  <c r="AG193" i="46"/>
  <c r="AJ193" i="46" s="1"/>
  <c r="AD194" i="46"/>
  <c r="AG222" i="46"/>
  <c r="AI222" i="46"/>
  <c r="O280" i="46"/>
  <c r="X283" i="46"/>
  <c r="AD314" i="46"/>
  <c r="AG338" i="46"/>
  <c r="AJ338" i="46" s="1"/>
  <c r="AD347" i="46"/>
  <c r="AD348" i="46"/>
  <c r="AG397" i="46"/>
  <c r="AJ397" i="46" s="1"/>
  <c r="AI398" i="46"/>
  <c r="AG398" i="46"/>
  <c r="X406" i="46"/>
  <c r="AG418" i="46"/>
  <c r="AI418" i="46"/>
  <c r="AG434" i="46"/>
  <c r="AI434" i="46"/>
  <c r="AD523" i="46"/>
  <c r="X372" i="46"/>
  <c r="I430" i="46"/>
  <c r="O455" i="46"/>
  <c r="I476" i="46"/>
  <c r="AD498" i="46"/>
  <c r="H538" i="46"/>
  <c r="I37" i="46"/>
  <c r="I44" i="46"/>
  <c r="AG48" i="46"/>
  <c r="AI48" i="46"/>
  <c r="H87" i="46"/>
  <c r="O118" i="46"/>
  <c r="X136" i="46"/>
  <c r="O153" i="46"/>
  <c r="I157" i="46"/>
  <c r="AG183" i="46"/>
  <c r="AI183" i="46"/>
  <c r="O235" i="46"/>
  <c r="AI238" i="46"/>
  <c r="AG238" i="46"/>
  <c r="I253" i="46"/>
  <c r="I287" i="46"/>
  <c r="O325" i="46"/>
  <c r="O329" i="46"/>
  <c r="I330" i="46"/>
  <c r="I338" i="46"/>
  <c r="AG354" i="46"/>
  <c r="O394" i="46"/>
  <c r="AI406" i="46"/>
  <c r="AG406" i="46"/>
  <c r="AG419" i="46"/>
  <c r="AJ419" i="46" s="1"/>
  <c r="AD420" i="46"/>
  <c r="I440" i="46"/>
  <c r="AD441" i="46"/>
  <c r="AI447" i="46"/>
  <c r="AJ447" i="46" s="1"/>
  <c r="AG448" i="46"/>
  <c r="AI448" i="46"/>
  <c r="AJ448" i="46" s="1"/>
  <c r="AI458" i="46"/>
  <c r="AJ458" i="46" s="1"/>
  <c r="AD459" i="46"/>
  <c r="O474" i="46"/>
  <c r="AG476" i="46"/>
  <c r="AJ476" i="46" s="1"/>
  <c r="X478" i="46"/>
  <c r="AG497" i="46"/>
  <c r="AJ497" i="46" s="1"/>
  <c r="X503" i="46"/>
  <c r="X40" i="46"/>
  <c r="X54" i="46"/>
  <c r="X55" i="46"/>
  <c r="O62" i="46"/>
  <c r="O76" i="46"/>
  <c r="O75" i="46" s="1"/>
  <c r="U90" i="46"/>
  <c r="X91" i="46"/>
  <c r="AD92" i="46"/>
  <c r="AA90" i="46"/>
  <c r="I103" i="46"/>
  <c r="I111" i="46"/>
  <c r="I112" i="46"/>
  <c r="AD135" i="46"/>
  <c r="X137" i="46"/>
  <c r="X139" i="46"/>
  <c r="O156" i="46"/>
  <c r="X162" i="46"/>
  <c r="AD218" i="46"/>
  <c r="AD220" i="46"/>
  <c r="O228" i="46"/>
  <c r="I254" i="46"/>
  <c r="O264" i="46"/>
  <c r="AI263" i="46"/>
  <c r="AI288" i="46"/>
  <c r="AJ288" i="46" s="1"/>
  <c r="X307" i="46"/>
  <c r="O319" i="46"/>
  <c r="O330" i="46"/>
  <c r="I331" i="46"/>
  <c r="O337" i="46"/>
  <c r="AG344" i="46"/>
  <c r="AI344" i="46"/>
  <c r="F350" i="46"/>
  <c r="AD352" i="46"/>
  <c r="AG361" i="46"/>
  <c r="AJ361" i="46" s="1"/>
  <c r="AD362" i="46"/>
  <c r="I371" i="46"/>
  <c r="AD372" i="46"/>
  <c r="X374" i="46"/>
  <c r="I377" i="46"/>
  <c r="AG377" i="46"/>
  <c r="AJ377" i="46" s="1"/>
  <c r="AD389" i="46"/>
  <c r="X391" i="46"/>
  <c r="O400" i="46"/>
  <c r="I419" i="46"/>
  <c r="O456" i="46"/>
  <c r="U467" i="46"/>
  <c r="X470" i="46"/>
  <c r="O475" i="46"/>
  <c r="AI500" i="46"/>
  <c r="AJ500" i="46" s="1"/>
  <c r="AI501" i="46"/>
  <c r="AG501" i="46"/>
  <c r="AG534" i="46"/>
  <c r="AJ534" i="46" s="1"/>
  <c r="I562" i="46"/>
  <c r="AI567" i="46"/>
  <c r="AC313" i="46"/>
  <c r="AC320" i="46"/>
  <c r="AG333" i="46"/>
  <c r="AI333" i="46"/>
  <c r="H357" i="46"/>
  <c r="X366" i="46"/>
  <c r="O370" i="46"/>
  <c r="O371" i="46"/>
  <c r="X434" i="46"/>
  <c r="AI442" i="46"/>
  <c r="AG442" i="46"/>
  <c r="O499" i="46"/>
  <c r="O500" i="46"/>
  <c r="AD504" i="46"/>
  <c r="AI558" i="46"/>
  <c r="AG558" i="46"/>
  <c r="L94" i="46"/>
  <c r="O120" i="46"/>
  <c r="X126" i="46"/>
  <c r="O131" i="46"/>
  <c r="W151" i="46"/>
  <c r="X175" i="46"/>
  <c r="X225" i="46"/>
  <c r="AJ249" i="46"/>
  <c r="AD259" i="46"/>
  <c r="AD277" i="46"/>
  <c r="H313" i="46"/>
  <c r="AD316" i="46"/>
  <c r="O345" i="46"/>
  <c r="AG374" i="46"/>
  <c r="AJ374" i="46" s="1"/>
  <c r="X436" i="46"/>
  <c r="AC567" i="46"/>
  <c r="AD41" i="46"/>
  <c r="I65" i="46"/>
  <c r="AG65" i="46"/>
  <c r="AJ65" i="46" s="1"/>
  <c r="X68" i="46"/>
  <c r="X70" i="46"/>
  <c r="X77" i="46"/>
  <c r="U75" i="46"/>
  <c r="I84" i="46"/>
  <c r="X101" i="46"/>
  <c r="O106" i="46"/>
  <c r="I107" i="46"/>
  <c r="AG108" i="46"/>
  <c r="AI108" i="46"/>
  <c r="AD118" i="46"/>
  <c r="O123" i="46"/>
  <c r="I124" i="46"/>
  <c r="I125" i="46"/>
  <c r="X127" i="46"/>
  <c r="AA151" i="46"/>
  <c r="X155" i="46"/>
  <c r="I162" i="46"/>
  <c r="AJ181" i="46"/>
  <c r="I199" i="46"/>
  <c r="O210" i="46"/>
  <c r="O221" i="46"/>
  <c r="AD226" i="46"/>
  <c r="X228" i="46"/>
  <c r="O231" i="46"/>
  <c r="AD235" i="46"/>
  <c r="X237" i="46"/>
  <c r="X245" i="46"/>
  <c r="AG249" i="46"/>
  <c r="AC248" i="46"/>
  <c r="AD260" i="46"/>
  <c r="F266" i="46"/>
  <c r="AD269" i="46"/>
  <c r="O272" i="46"/>
  <c r="O266" i="46" s="1"/>
  <c r="AI277" i="46"/>
  <c r="AG277" i="46"/>
  <c r="AG284" i="46"/>
  <c r="AJ284" i="46" s="1"/>
  <c r="AA295" i="46"/>
  <c r="X297" i="46"/>
  <c r="X295" i="46" s="1"/>
  <c r="X302" i="46"/>
  <c r="I314" i="46"/>
  <c r="AG315" i="46"/>
  <c r="AJ315" i="46" s="1"/>
  <c r="AI316" i="46"/>
  <c r="AG316" i="46"/>
  <c r="F320" i="46"/>
  <c r="I323" i="46"/>
  <c r="I320" i="46" s="1"/>
  <c r="AD325" i="46"/>
  <c r="AC327" i="46"/>
  <c r="AI422" i="46"/>
  <c r="AJ422" i="46" s="1"/>
  <c r="AD424" i="46"/>
  <c r="X431" i="46"/>
  <c r="I433" i="46"/>
  <c r="AD481" i="46"/>
  <c r="X483" i="46"/>
  <c r="U486" i="46"/>
  <c r="AD516" i="46"/>
  <c r="AD510" i="46" s="1"/>
  <c r="AD544" i="46"/>
  <c r="AD568" i="46"/>
  <c r="AJ573" i="46"/>
  <c r="AD133" i="46"/>
  <c r="AG137" i="46"/>
  <c r="AI137" i="46"/>
  <c r="O146" i="46"/>
  <c r="O147" i="46"/>
  <c r="O148" i="46"/>
  <c r="I164" i="46"/>
  <c r="AD170" i="46"/>
  <c r="O180" i="46"/>
  <c r="I181" i="46"/>
  <c r="I190" i="46"/>
  <c r="AD205" i="46"/>
  <c r="AD209" i="46"/>
  <c r="X211" i="46"/>
  <c r="I215" i="46"/>
  <c r="AD241" i="46"/>
  <c r="AD249" i="46"/>
  <c r="X251" i="46"/>
  <c r="AD265" i="46"/>
  <c r="X271" i="46"/>
  <c r="O278" i="46"/>
  <c r="AD285" i="46"/>
  <c r="AA320" i="46"/>
  <c r="AD323" i="46"/>
  <c r="O326" i="46"/>
  <c r="O331" i="46"/>
  <c r="AD333" i="46"/>
  <c r="X336" i="46"/>
  <c r="O353" i="46"/>
  <c r="O399" i="46"/>
  <c r="I423" i="46"/>
  <c r="U428" i="46"/>
  <c r="AG468" i="46"/>
  <c r="AI468" i="46"/>
  <c r="X482" i="46"/>
  <c r="L491" i="46"/>
  <c r="O498" i="46"/>
  <c r="I523" i="46"/>
  <c r="X535" i="46"/>
  <c r="X536" i="46"/>
  <c r="AD143" i="46"/>
  <c r="AD144" i="46"/>
  <c r="X145" i="46"/>
  <c r="X147" i="46"/>
  <c r="AD153" i="46"/>
  <c r="I219" i="46"/>
  <c r="AI220" i="46"/>
  <c r="AG220" i="46"/>
  <c r="I252" i="46"/>
  <c r="X254" i="46"/>
  <c r="AC266" i="46"/>
  <c r="W274" i="46"/>
  <c r="AC281" i="46"/>
  <c r="F295" i="46"/>
  <c r="N298" i="46"/>
  <c r="F304" i="46"/>
  <c r="AD319" i="46"/>
  <c r="O322" i="46"/>
  <c r="X353" i="46"/>
  <c r="I368" i="46"/>
  <c r="O418" i="46"/>
  <c r="I420" i="46"/>
  <c r="X460" i="46"/>
  <c r="I481" i="46"/>
  <c r="AI483" i="46"/>
  <c r="AG483" i="46"/>
  <c r="I554" i="46"/>
  <c r="O560" i="46"/>
  <c r="O405" i="46"/>
  <c r="AD438" i="46"/>
  <c r="AD444" i="46"/>
  <c r="O448" i="46"/>
  <c r="O482" i="46"/>
  <c r="O572" i="46"/>
  <c r="O44" i="46"/>
  <c r="AD56" i="46"/>
  <c r="AD121" i="46"/>
  <c r="AD148" i="46"/>
  <c r="X156" i="46"/>
  <c r="X240" i="46"/>
  <c r="X246" i="46"/>
  <c r="X257" i="46"/>
  <c r="N274" i="46"/>
  <c r="X286" i="46"/>
  <c r="O289" i="46"/>
  <c r="AD308" i="46"/>
  <c r="AD334" i="46"/>
  <c r="I348" i="46"/>
  <c r="X367" i="46"/>
  <c r="I436" i="46"/>
  <c r="AI437" i="46"/>
  <c r="AJ437" i="46" s="1"/>
  <c r="X446" i="46"/>
  <c r="I489" i="46"/>
  <c r="X576" i="46"/>
  <c r="AG56" i="46"/>
  <c r="AI56" i="46"/>
  <c r="U80" i="46"/>
  <c r="O84" i="46"/>
  <c r="X416" i="46"/>
  <c r="AD425" i="46"/>
  <c r="X439" i="46"/>
  <c r="I449" i="46"/>
  <c r="AD452" i="46"/>
  <c r="O501" i="46"/>
  <c r="O570" i="46"/>
  <c r="AD72" i="46"/>
  <c r="AC75" i="46"/>
  <c r="AD141" i="46"/>
  <c r="X165" i="46"/>
  <c r="I177" i="46"/>
  <c r="AD178" i="46"/>
  <c r="AD228" i="46"/>
  <c r="AD245" i="46"/>
  <c r="AD256" i="46"/>
  <c r="F281" i="46"/>
  <c r="I290" i="46"/>
  <c r="AC298" i="46"/>
  <c r="AD317" i="46"/>
  <c r="AA332" i="46"/>
  <c r="AJ348" i="46"/>
  <c r="AD376" i="46"/>
  <c r="X421" i="46"/>
  <c r="I437" i="46"/>
  <c r="AG438" i="46"/>
  <c r="AI438" i="46"/>
  <c r="AJ438" i="46" s="1"/>
  <c r="AD445" i="46"/>
  <c r="I462" i="46"/>
  <c r="AG472" i="46"/>
  <c r="AJ472" i="46" s="1"/>
  <c r="O502" i="46"/>
  <c r="AD103" i="46"/>
  <c r="AG120" i="46"/>
  <c r="AJ120" i="46" s="1"/>
  <c r="AI129" i="46"/>
  <c r="AJ129" i="46" s="1"/>
  <c r="I139" i="46"/>
  <c r="X142" i="46"/>
  <c r="AD155" i="46"/>
  <c r="AG161" i="46"/>
  <c r="AJ161" i="46" s="1"/>
  <c r="AI168" i="46"/>
  <c r="AJ168" i="46" s="1"/>
  <c r="N189" i="46"/>
  <c r="I194" i="46"/>
  <c r="AG194" i="46"/>
  <c r="AJ194" i="46" s="1"/>
  <c r="X222" i="46"/>
  <c r="AI233" i="46"/>
  <c r="AJ233" i="46" s="1"/>
  <c r="U248" i="46"/>
  <c r="AG265" i="46"/>
  <c r="AJ265" i="46" s="1"/>
  <c r="X280" i="46"/>
  <c r="I282" i="46"/>
  <c r="AG282" i="46"/>
  <c r="AJ282" i="46" s="1"/>
  <c r="AG285" i="46"/>
  <c r="AI292" i="46"/>
  <c r="AJ292" i="46" s="1"/>
  <c r="F298" i="46"/>
  <c r="X318" i="46"/>
  <c r="AD321" i="46"/>
  <c r="W327" i="46"/>
  <c r="I333" i="46"/>
  <c r="O338" i="46"/>
  <c r="AG340" i="46"/>
  <c r="AJ340" i="46" s="1"/>
  <c r="O347" i="46"/>
  <c r="AI349" i="46"/>
  <c r="AG349" i="46"/>
  <c r="AC354" i="46"/>
  <c r="AG373" i="46"/>
  <c r="AJ373" i="46" s="1"/>
  <c r="I376" i="46"/>
  <c r="AG420" i="46"/>
  <c r="AJ420" i="46" s="1"/>
  <c r="AI425" i="46"/>
  <c r="AJ425" i="46" s="1"/>
  <c r="O431" i="46"/>
  <c r="O435" i="46"/>
  <c r="AG444" i="46"/>
  <c r="AJ444" i="46" s="1"/>
  <c r="X455" i="46"/>
  <c r="AI460" i="46"/>
  <c r="AJ460" i="46" s="1"/>
  <c r="O551" i="46"/>
  <c r="U567" i="46"/>
  <c r="AD575" i="46"/>
  <c r="I40" i="46"/>
  <c r="I54" i="46"/>
  <c r="O63" i="46"/>
  <c r="X65" i="46"/>
  <c r="I72" i="46"/>
  <c r="AD73" i="46"/>
  <c r="L75" i="46"/>
  <c r="H75" i="46"/>
  <c r="W80" i="46"/>
  <c r="AC90" i="46"/>
  <c r="O101" i="46"/>
  <c r="X105" i="46"/>
  <c r="I109" i="46"/>
  <c r="X111" i="46"/>
  <c r="AG114" i="46"/>
  <c r="AI114" i="46"/>
  <c r="O127" i="46"/>
  <c r="O138" i="46"/>
  <c r="I140" i="46"/>
  <c r="AD142" i="46"/>
  <c r="O145" i="46"/>
  <c r="I147" i="46"/>
  <c r="I148" i="46"/>
  <c r="AD156" i="46"/>
  <c r="X157" i="46"/>
  <c r="X170" i="46"/>
  <c r="O172" i="46"/>
  <c r="AD198" i="46"/>
  <c r="X207" i="46"/>
  <c r="X209" i="46"/>
  <c r="AD222" i="46"/>
  <c r="O227" i="46"/>
  <c r="I228" i="46"/>
  <c r="AI239" i="46"/>
  <c r="AJ239" i="46" s="1"/>
  <c r="AI245" i="46"/>
  <c r="AJ245" i="46" s="1"/>
  <c r="F248" i="46"/>
  <c r="AA248" i="46"/>
  <c r="O254" i="46"/>
  <c r="X258" i="46"/>
  <c r="O261" i="46"/>
  <c r="X272" i="46"/>
  <c r="AD278" i="46"/>
  <c r="AD279" i="46"/>
  <c r="O300" i="46"/>
  <c r="H298" i="46"/>
  <c r="I302" i="46"/>
  <c r="I308" i="46"/>
  <c r="AI308" i="46"/>
  <c r="AJ308" i="46" s="1"/>
  <c r="O316" i="46"/>
  <c r="I317" i="46"/>
  <c r="X323" i="46"/>
  <c r="X330" i="46"/>
  <c r="I334" i="46"/>
  <c r="O348" i="46"/>
  <c r="I349" i="46"/>
  <c r="O352" i="46"/>
  <c r="AD356" i="46"/>
  <c r="I365" i="46"/>
  <c r="AG376" i="46"/>
  <c r="AJ376" i="46" s="1"/>
  <c r="O390" i="46"/>
  <c r="AD392" i="46"/>
  <c r="O406" i="46"/>
  <c r="AD421" i="46"/>
  <c r="AD426" i="46"/>
  <c r="AI454" i="46"/>
  <c r="AG454" i="46"/>
  <c r="AJ454" i="46" s="1"/>
  <c r="O462" i="46"/>
  <c r="X476" i="46"/>
  <c r="AG479" i="46"/>
  <c r="AJ479" i="46" s="1"/>
  <c r="AA491" i="46"/>
  <c r="U491" i="46"/>
  <c r="X498" i="46"/>
  <c r="AG517" i="46"/>
  <c r="AJ517" i="46" s="1"/>
  <c r="I532" i="46"/>
  <c r="X544" i="46"/>
  <c r="I560" i="46"/>
  <c r="X572" i="46"/>
  <c r="X502" i="46"/>
  <c r="AD505" i="46"/>
  <c r="AI518" i="46"/>
  <c r="AG518" i="46"/>
  <c r="AJ518" i="46" s="1"/>
  <c r="AE556" i="46"/>
  <c r="AG556" i="46" s="1"/>
  <c r="AJ556" i="46" s="1"/>
  <c r="R556" i="46"/>
  <c r="X569" i="46"/>
  <c r="X571" i="46"/>
  <c r="AD576" i="46"/>
  <c r="X44" i="46"/>
  <c r="O49" i="46"/>
  <c r="O54" i="46"/>
  <c r="O55" i="46"/>
  <c r="X60" i="46"/>
  <c r="I67" i="46"/>
  <c r="O82" i="46"/>
  <c r="AD84" i="46"/>
  <c r="N87" i="46"/>
  <c r="AD105" i="46"/>
  <c r="AD106" i="46"/>
  <c r="X118" i="46"/>
  <c r="I127" i="46"/>
  <c r="AD130" i="46"/>
  <c r="O132" i="46"/>
  <c r="I133" i="46"/>
  <c r="O143" i="46"/>
  <c r="X146" i="46"/>
  <c r="X152" i="46"/>
  <c r="I158" i="46"/>
  <c r="L167" i="46"/>
  <c r="X172" i="46"/>
  <c r="O179" i="46"/>
  <c r="AD184" i="46"/>
  <c r="I197" i="46"/>
  <c r="X203" i="46"/>
  <c r="O212" i="46"/>
  <c r="I214" i="46"/>
  <c r="O218" i="46"/>
  <c r="O245" i="46"/>
  <c r="AD252" i="46"/>
  <c r="O255" i="46"/>
  <c r="U263" i="46"/>
  <c r="AD272" i="46"/>
  <c r="O282" i="46"/>
  <c r="AD283" i="46"/>
  <c r="AA298" i="46"/>
  <c r="X303" i="46"/>
  <c r="I306" i="46"/>
  <c r="AC304" i="46"/>
  <c r="X308" i="46"/>
  <c r="I315" i="46"/>
  <c r="O323" i="46"/>
  <c r="I324" i="46"/>
  <c r="I325" i="46"/>
  <c r="X338" i="46"/>
  <c r="O341" i="46"/>
  <c r="AD342" i="46"/>
  <c r="W350" i="46"/>
  <c r="O365" i="46"/>
  <c r="AJ366" i="46"/>
  <c r="X369" i="46"/>
  <c r="X370" i="46"/>
  <c r="AD386" i="46"/>
  <c r="I389" i="46"/>
  <c r="AC380" i="46"/>
  <c r="AG402" i="46"/>
  <c r="AI402" i="46"/>
  <c r="AD432" i="46"/>
  <c r="AD440" i="46"/>
  <c r="O443" i="46"/>
  <c r="I444" i="46"/>
  <c r="I450" i="46"/>
  <c r="I470" i="46"/>
  <c r="AD472" i="46"/>
  <c r="O481" i="46"/>
  <c r="AD487" i="46"/>
  <c r="I498" i="46"/>
  <c r="I504" i="46"/>
  <c r="F526" i="46"/>
  <c r="R526" i="46"/>
  <c r="I530" i="46"/>
  <c r="I535" i="46"/>
  <c r="L538" i="46"/>
  <c r="I545" i="46"/>
  <c r="F556" i="46"/>
  <c r="I556" i="46" s="1"/>
  <c r="AC552" i="46"/>
  <c r="AG567" i="46"/>
  <c r="AD341" i="46"/>
  <c r="O346" i="46"/>
  <c r="F343" i="46"/>
  <c r="N354" i="46"/>
  <c r="X362" i="46"/>
  <c r="I372" i="46"/>
  <c r="O377" i="46"/>
  <c r="O381" i="46"/>
  <c r="O389" i="46"/>
  <c r="I390" i="46"/>
  <c r="AD395" i="46"/>
  <c r="AD401" i="46"/>
  <c r="X405" i="46"/>
  <c r="AD418" i="46"/>
  <c r="I421" i="46"/>
  <c r="X442" i="46"/>
  <c r="O444" i="46"/>
  <c r="AD446" i="46"/>
  <c r="O449" i="46"/>
  <c r="I451" i="46"/>
  <c r="O471" i="46"/>
  <c r="I472" i="46"/>
  <c r="X479" i="46"/>
  <c r="AC491" i="46"/>
  <c r="O520" i="46"/>
  <c r="W538" i="46"/>
  <c r="N552" i="46"/>
  <c r="AD562" i="46"/>
  <c r="AD565" i="46"/>
  <c r="X568" i="46"/>
  <c r="X339" i="46"/>
  <c r="X340" i="46"/>
  <c r="AD345" i="46"/>
  <c r="O351" i="46"/>
  <c r="O361" i="46"/>
  <c r="X364" i="46"/>
  <c r="AD370" i="46"/>
  <c r="O373" i="46"/>
  <c r="AD399" i="46"/>
  <c r="AD416" i="46"/>
  <c r="AD422" i="46"/>
  <c r="I432" i="46"/>
  <c r="I442" i="46"/>
  <c r="X444" i="46"/>
  <c r="AD448" i="46"/>
  <c r="O453" i="46"/>
  <c r="I454" i="46"/>
  <c r="L467" i="46"/>
  <c r="O473" i="46"/>
  <c r="I479" i="46"/>
  <c r="AD488" i="46"/>
  <c r="AD499" i="46"/>
  <c r="O517" i="46"/>
  <c r="AD530" i="46"/>
  <c r="X531" i="46"/>
  <c r="I548" i="46"/>
  <c r="W552" i="46"/>
  <c r="O565" i="46"/>
  <c r="I569" i="46"/>
  <c r="AG41" i="46"/>
  <c r="AJ41" i="46" s="1"/>
  <c r="X325" i="46"/>
  <c r="O309" i="46"/>
  <c r="AC350" i="46"/>
  <c r="AD351" i="46"/>
  <c r="AA327" i="46"/>
  <c r="AI520" i="46"/>
  <c r="AG520" i="46"/>
  <c r="AG127" i="46"/>
  <c r="AJ127" i="46" s="1"/>
  <c r="O291" i="46"/>
  <c r="N281" i="46"/>
  <c r="H510" i="46"/>
  <c r="I520" i="46"/>
  <c r="AG143" i="46"/>
  <c r="AJ143" i="46" s="1"/>
  <c r="AI227" i="46"/>
  <c r="AG227" i="46"/>
  <c r="AJ227" i="46" s="1"/>
  <c r="AI177" i="46"/>
  <c r="AG177" i="46"/>
  <c r="AJ177" i="46" s="1"/>
  <c r="H304" i="46"/>
  <c r="I307" i="46"/>
  <c r="AI253" i="46"/>
  <c r="AG253" i="46"/>
  <c r="L87" i="46"/>
  <c r="O88" i="46"/>
  <c r="O107" i="46"/>
  <c r="L99" i="46"/>
  <c r="F332" i="46"/>
  <c r="AI370" i="46"/>
  <c r="AG370" i="46"/>
  <c r="AI61" i="46"/>
  <c r="AG61" i="46"/>
  <c r="AJ61" i="46" s="1"/>
  <c r="AI309" i="46"/>
  <c r="AG309" i="46"/>
  <c r="AA357" i="46"/>
  <c r="H380" i="46"/>
  <c r="I381" i="46"/>
  <c r="I161" i="46"/>
  <c r="AI324" i="46"/>
  <c r="AG324" i="46"/>
  <c r="AJ358" i="46"/>
  <c r="I341" i="46"/>
  <c r="N486" i="46"/>
  <c r="O489" i="46"/>
  <c r="X317" i="46"/>
  <c r="AD210" i="46"/>
  <c r="AA189" i="46"/>
  <c r="AI111" i="46"/>
  <c r="AG111" i="46"/>
  <c r="I264" i="46"/>
  <c r="I263" i="46" s="1"/>
  <c r="F263" i="46"/>
  <c r="X89" i="46"/>
  <c r="X35" i="46"/>
  <c r="X106" i="46"/>
  <c r="AG124" i="46"/>
  <c r="AJ124" i="46" s="1"/>
  <c r="AD174" i="46"/>
  <c r="AA167" i="46"/>
  <c r="AI326" i="46"/>
  <c r="AG326" i="46"/>
  <c r="AC332" i="46"/>
  <c r="X424" i="46"/>
  <c r="W415" i="46"/>
  <c r="I79" i="46"/>
  <c r="I78" i="46" s="1"/>
  <c r="F78" i="46"/>
  <c r="AI79" i="46"/>
  <c r="AI78" i="46" s="1"/>
  <c r="AG79" i="46"/>
  <c r="AC167" i="46"/>
  <c r="I218" i="46"/>
  <c r="O269" i="46"/>
  <c r="N266" i="46"/>
  <c r="X255" i="46"/>
  <c r="H327" i="46"/>
  <c r="AI330" i="46"/>
  <c r="AG330" i="46"/>
  <c r="X361" i="46"/>
  <c r="X368" i="46"/>
  <c r="AI381" i="46"/>
  <c r="AG381" i="46"/>
  <c r="AI58" i="46"/>
  <c r="AG58" i="46"/>
  <c r="AA94" i="46"/>
  <c r="AI218" i="46"/>
  <c r="AG218" i="46"/>
  <c r="AJ218" i="46" s="1"/>
  <c r="AG301" i="46"/>
  <c r="AJ301" i="46" s="1"/>
  <c r="AG307" i="46"/>
  <c r="AJ307" i="46" s="1"/>
  <c r="AD328" i="46"/>
  <c r="AD359" i="46"/>
  <c r="AA428" i="46"/>
  <c r="AE49" i="46"/>
  <c r="R49" i="46"/>
  <c r="I89" i="46"/>
  <c r="F87" i="46"/>
  <c r="AI116" i="46"/>
  <c r="AG116" i="46"/>
  <c r="AJ116" i="46" s="1"/>
  <c r="X154" i="46"/>
  <c r="AG158" i="46"/>
  <c r="AJ158" i="46" s="1"/>
  <c r="U189" i="46"/>
  <c r="X190" i="46"/>
  <c r="I250" i="46"/>
  <c r="H248" i="46"/>
  <c r="O253" i="46"/>
  <c r="X260" i="46"/>
  <c r="AG278" i="46"/>
  <c r="AJ278" i="46" s="1"/>
  <c r="H281" i="46"/>
  <c r="X305" i="46"/>
  <c r="AG367" i="46"/>
  <c r="AJ367" i="46" s="1"/>
  <c r="AI393" i="46"/>
  <c r="AG393" i="46"/>
  <c r="AI423" i="46"/>
  <c r="AG423" i="46"/>
  <c r="F49" i="46"/>
  <c r="AD95" i="46"/>
  <c r="AI148" i="46"/>
  <c r="AJ148" i="46" s="1"/>
  <c r="AI153" i="46"/>
  <c r="AJ153" i="46" s="1"/>
  <c r="AI185" i="46"/>
  <c r="AG185" i="46"/>
  <c r="X252" i="46"/>
  <c r="AG259" i="46"/>
  <c r="AJ259" i="46" s="1"/>
  <c r="AG275" i="46"/>
  <c r="AJ275" i="46" s="1"/>
  <c r="I296" i="46"/>
  <c r="U304" i="46"/>
  <c r="U313" i="46"/>
  <c r="H332" i="46"/>
  <c r="I358" i="46"/>
  <c r="F357" i="46"/>
  <c r="AD394" i="46"/>
  <c r="F428" i="46"/>
  <c r="AG535" i="46"/>
  <c r="AJ535" i="46" s="1"/>
  <c r="H49" i="46"/>
  <c r="AG54" i="46"/>
  <c r="AJ54" i="46" s="1"/>
  <c r="AG67" i="46"/>
  <c r="AJ67" i="46" s="1"/>
  <c r="L80" i="46"/>
  <c r="X82" i="46"/>
  <c r="AI136" i="46"/>
  <c r="AG136" i="46"/>
  <c r="AD154" i="46"/>
  <c r="W248" i="46"/>
  <c r="AD251" i="46"/>
  <c r="AD267" i="46"/>
  <c r="AD289" i="46"/>
  <c r="I335" i="46"/>
  <c r="O367" i="46"/>
  <c r="I394" i="46"/>
  <c r="I424" i="46"/>
  <c r="U510" i="46"/>
  <c r="AI536" i="46"/>
  <c r="AG536" i="46"/>
  <c r="N80" i="46"/>
  <c r="AI81" i="46"/>
  <c r="AJ81" i="46" s="1"/>
  <c r="O97" i="46"/>
  <c r="U99" i="46"/>
  <c r="U151" i="46"/>
  <c r="AD159" i="46"/>
  <c r="AI267" i="46"/>
  <c r="AG267" i="46"/>
  <c r="O275" i="46"/>
  <c r="L295" i="46"/>
  <c r="AI322" i="46"/>
  <c r="AJ322" i="46" s="1"/>
  <c r="AD339" i="46"/>
  <c r="H363" i="46"/>
  <c r="AD390" i="46"/>
  <c r="I447" i="46"/>
  <c r="L33" i="46"/>
  <c r="O81" i="46"/>
  <c r="AD86" i="46"/>
  <c r="AD85" i="46" s="1"/>
  <c r="AI102" i="46"/>
  <c r="AI260" i="46"/>
  <c r="AG260" i="46"/>
  <c r="H266" i="46"/>
  <c r="I267" i="46"/>
  <c r="AI279" i="46"/>
  <c r="AJ279" i="46" s="1"/>
  <c r="L298" i="46"/>
  <c r="I305" i="46"/>
  <c r="W320" i="46"/>
  <c r="AJ346" i="46"/>
  <c r="X355" i="46"/>
  <c r="X354" i="46" s="1"/>
  <c r="AI356" i="46"/>
  <c r="AG364" i="46"/>
  <c r="AJ364" i="46" s="1"/>
  <c r="AI390" i="46"/>
  <c r="AG390" i="46"/>
  <c r="AJ577" i="46"/>
  <c r="W33" i="46"/>
  <c r="AG76" i="46"/>
  <c r="AA99" i="46"/>
  <c r="AG145" i="46"/>
  <c r="AJ145" i="46" s="1"/>
  <c r="AG187" i="46"/>
  <c r="AJ187" i="46" s="1"/>
  <c r="AG229" i="46"/>
  <c r="AJ229" i="46" s="1"/>
  <c r="AG268" i="46"/>
  <c r="AI268" i="46"/>
  <c r="AJ268" i="46" s="1"/>
  <c r="X287" i="46"/>
  <c r="AG290" i="46"/>
  <c r="AJ290" i="46" s="1"/>
  <c r="U380" i="46"/>
  <c r="O442" i="46"/>
  <c r="AD477" i="46"/>
  <c r="I576" i="46"/>
  <c r="AI52" i="46"/>
  <c r="AJ52" i="46" s="1"/>
  <c r="AI82" i="46"/>
  <c r="AG82" i="46"/>
  <c r="AG86" i="46"/>
  <c r="AD100" i="46"/>
  <c r="W99" i="46"/>
  <c r="AG126" i="46"/>
  <c r="AJ126" i="46" s="1"/>
  <c r="I156" i="46"/>
  <c r="AI246" i="46"/>
  <c r="AG246" i="46"/>
  <c r="AD257" i="46"/>
  <c r="W281" i="46"/>
  <c r="L313" i="46"/>
  <c r="X345" i="46"/>
  <c r="I353" i="46"/>
  <c r="F354" i="46"/>
  <c r="I355" i="46"/>
  <c r="I354" i="46" s="1"/>
  <c r="X358" i="46"/>
  <c r="U357" i="46"/>
  <c r="O364" i="46"/>
  <c r="N363" i="46"/>
  <c r="AG369" i="46"/>
  <c r="AJ369" i="46" s="1"/>
  <c r="X387" i="46"/>
  <c r="X469" i="46"/>
  <c r="W467" i="46"/>
  <c r="I477" i="46"/>
  <c r="F567" i="46"/>
  <c r="X457" i="46"/>
  <c r="O459" i="46"/>
  <c r="F496" i="46"/>
  <c r="I500" i="46"/>
  <c r="AD282" i="46"/>
  <c r="X299" i="46"/>
  <c r="I301" i="46"/>
  <c r="AC310" i="46"/>
  <c r="AD311" i="46"/>
  <c r="AD310" i="46" s="1"/>
  <c r="N320" i="46"/>
  <c r="I328" i="46"/>
  <c r="AD402" i="46"/>
  <c r="W510" i="46"/>
  <c r="X518" i="46"/>
  <c r="I91" i="46"/>
  <c r="F90" i="46"/>
  <c r="F94" i="46"/>
  <c r="AI184" i="46"/>
  <c r="AG184" i="46"/>
  <c r="AG223" i="46"/>
  <c r="AJ223" i="46" s="1"/>
  <c r="AI254" i="46"/>
  <c r="AG254" i="46"/>
  <c r="AD271" i="46"/>
  <c r="I278" i="46"/>
  <c r="AD296" i="46"/>
  <c r="AD295" i="46" s="1"/>
  <c r="H320" i="46"/>
  <c r="N332" i="46"/>
  <c r="O333" i="46"/>
  <c r="H350" i="46"/>
  <c r="I351" i="46"/>
  <c r="I417" i="46"/>
  <c r="H415" i="46"/>
  <c r="AG424" i="46"/>
  <c r="AI424" i="46"/>
  <c r="AC428" i="46"/>
  <c r="O516" i="46"/>
  <c r="L510" i="46"/>
  <c r="AI71" i="46"/>
  <c r="AG71" i="46"/>
  <c r="AJ71" i="46" s="1"/>
  <c r="AI91" i="46"/>
  <c r="AI90" i="46" s="1"/>
  <c r="AG91" i="46"/>
  <c r="AG105" i="46"/>
  <c r="AJ105" i="46" s="1"/>
  <c r="X276" i="46"/>
  <c r="AD322" i="46"/>
  <c r="AD335" i="46"/>
  <c r="X365" i="46"/>
  <c r="U363" i="46"/>
  <c r="O417" i="46"/>
  <c r="L415" i="46"/>
  <c r="AD429" i="46"/>
  <c r="AG452" i="46"/>
  <c r="AJ452" i="46" s="1"/>
  <c r="I456" i="46"/>
  <c r="AJ503" i="46"/>
  <c r="AD76" i="46"/>
  <c r="AD75" i="46" s="1"/>
  <c r="AA75" i="46"/>
  <c r="I95" i="46"/>
  <c r="I94" i="46" s="1"/>
  <c r="AG117" i="46"/>
  <c r="AI117" i="46"/>
  <c r="AG121" i="46"/>
  <c r="AJ121" i="46" s="1"/>
  <c r="AG140" i="46"/>
  <c r="AJ140" i="46" s="1"/>
  <c r="AG232" i="46"/>
  <c r="AJ232" i="46" s="1"/>
  <c r="I259" i="46"/>
  <c r="X261" i="46"/>
  <c r="L281" i="46"/>
  <c r="X291" i="46"/>
  <c r="AI296" i="46"/>
  <c r="X306" i="46"/>
  <c r="W313" i="46"/>
  <c r="X315" i="46"/>
  <c r="L320" i="46"/>
  <c r="O349" i="46"/>
  <c r="I425" i="46"/>
  <c r="O531" i="46"/>
  <c r="L524" i="46"/>
  <c r="F33" i="46"/>
  <c r="AI59" i="46"/>
  <c r="AG59" i="46"/>
  <c r="AA87" i="46"/>
  <c r="AI251" i="46"/>
  <c r="AG251" i="46"/>
  <c r="AC274" i="46"/>
  <c r="AD305" i="46"/>
  <c r="AA313" i="46"/>
  <c r="X513" i="46"/>
  <c r="AC33" i="46"/>
  <c r="I86" i="46"/>
  <c r="I85" i="46" s="1"/>
  <c r="AI159" i="46"/>
  <c r="AG159" i="46"/>
  <c r="L248" i="46"/>
  <c r="O259" i="46"/>
  <c r="AG305" i="46"/>
  <c r="AI305" i="46"/>
  <c r="U320" i="46"/>
  <c r="X348" i="46"/>
  <c r="O356" i="46"/>
  <c r="O354" i="46" s="1"/>
  <c r="I364" i="46"/>
  <c r="H486" i="46"/>
  <c r="I487" i="46"/>
  <c r="I486" i="46" s="1"/>
  <c r="AJ576" i="46"/>
  <c r="O35" i="46"/>
  <c r="AD37" i="46"/>
  <c r="AI68" i="46"/>
  <c r="AJ68" i="46" s="1"/>
  <c r="L90" i="46"/>
  <c r="O92" i="46"/>
  <c r="F189" i="46"/>
  <c r="AG195" i="46"/>
  <c r="I276" i="46"/>
  <c r="AJ285" i="46"/>
  <c r="L304" i="46"/>
  <c r="AG314" i="46"/>
  <c r="I339" i="46"/>
  <c r="U343" i="46"/>
  <c r="AA354" i="46"/>
  <c r="AD355" i="46"/>
  <c r="L363" i="46"/>
  <c r="AD373" i="46"/>
  <c r="AI488" i="46"/>
  <c r="AI486" i="46" s="1"/>
  <c r="AG488" i="46"/>
  <c r="N491" i="46"/>
  <c r="O492" i="46"/>
  <c r="O491" i="46" s="1"/>
  <c r="AA524" i="46"/>
  <c r="AD526" i="46"/>
  <c r="AA33" i="46"/>
  <c r="O37" i="46"/>
  <c r="AG37" i="46"/>
  <c r="O47" i="46"/>
  <c r="AG47" i="46"/>
  <c r="AJ47" i="46" s="1"/>
  <c r="I70" i="46"/>
  <c r="I73" i="46"/>
  <c r="AI123" i="46"/>
  <c r="AG123" i="46"/>
  <c r="AJ123" i="46" s="1"/>
  <c r="X144" i="46"/>
  <c r="AD166" i="46"/>
  <c r="F167" i="46"/>
  <c r="O187" i="46"/>
  <c r="I193" i="46"/>
  <c r="AG203" i="46"/>
  <c r="AJ203" i="46" s="1"/>
  <c r="AG221" i="46"/>
  <c r="AI221" i="46"/>
  <c r="O226" i="46"/>
  <c r="AG241" i="46"/>
  <c r="AJ241" i="46" s="1"/>
  <c r="I247" i="46"/>
  <c r="X264" i="46"/>
  <c r="X263" i="46" s="1"/>
  <c r="L266" i="46"/>
  <c r="X284" i="46"/>
  <c r="AA343" i="46"/>
  <c r="AI347" i="46"/>
  <c r="AG347" i="46"/>
  <c r="I362" i="46"/>
  <c r="AG362" i="46"/>
  <c r="AJ362" i="46" s="1"/>
  <c r="AA380" i="46"/>
  <c r="I406" i="46"/>
  <c r="AI482" i="46"/>
  <c r="AG482" i="46"/>
  <c r="AJ512" i="46"/>
  <c r="N538" i="46"/>
  <c r="I570" i="46"/>
  <c r="N33" i="46"/>
  <c r="AD57" i="46"/>
  <c r="X64" i="46"/>
  <c r="I77" i="46"/>
  <c r="I75" i="46" s="1"/>
  <c r="F75" i="46"/>
  <c r="AD79" i="46"/>
  <c r="AD78" i="46" s="1"/>
  <c r="AA78" i="46"/>
  <c r="X84" i="46"/>
  <c r="AD112" i="46"/>
  <c r="H167" i="46"/>
  <c r="O193" i="46"/>
  <c r="O203" i="46"/>
  <c r="AD264" i="46"/>
  <c r="AA263" i="46"/>
  <c r="AI286" i="46"/>
  <c r="AG286" i="46"/>
  <c r="F313" i="46"/>
  <c r="W357" i="46"/>
  <c r="F380" i="46"/>
  <c r="N467" i="46"/>
  <c r="AA467" i="46"/>
  <c r="AI473" i="46"/>
  <c r="AG473" i="46"/>
  <c r="O279" i="46"/>
  <c r="AI297" i="46"/>
  <c r="AG297" i="46"/>
  <c r="AG295" i="46" s="1"/>
  <c r="N304" i="46"/>
  <c r="N313" i="46"/>
  <c r="AI357" i="46"/>
  <c r="AD435" i="46"/>
  <c r="AI523" i="46"/>
  <c r="AG523" i="46"/>
  <c r="AI109" i="46"/>
  <c r="AG109" i="46"/>
  <c r="AG244" i="46"/>
  <c r="AJ244" i="46" s="1"/>
  <c r="O251" i="46"/>
  <c r="X288" i="46"/>
  <c r="O301" i="46"/>
  <c r="AG335" i="46"/>
  <c r="AG337" i="46"/>
  <c r="AJ337" i="46" s="1"/>
  <c r="L357" i="46"/>
  <c r="AG359" i="46"/>
  <c r="AD374" i="46"/>
  <c r="I402" i="46"/>
  <c r="X433" i="46"/>
  <c r="I435" i="46"/>
  <c r="AG436" i="46"/>
  <c r="AI436" i="46"/>
  <c r="AD454" i="46"/>
  <c r="AJ526" i="46"/>
  <c r="W524" i="46"/>
  <c r="AA552" i="46"/>
  <c r="AD554" i="46"/>
  <c r="AG55" i="46"/>
  <c r="AJ55" i="46" s="1"/>
  <c r="AG93" i="46"/>
  <c r="AJ93" i="46" s="1"/>
  <c r="AG128" i="46"/>
  <c r="AJ128" i="46" s="1"/>
  <c r="AG138" i="46"/>
  <c r="AJ138" i="46" s="1"/>
  <c r="AG146" i="46"/>
  <c r="AJ146" i="46" s="1"/>
  <c r="H151" i="46"/>
  <c r="I152" i="46"/>
  <c r="AG157" i="46"/>
  <c r="AJ157" i="46" s="1"/>
  <c r="O169" i="46"/>
  <c r="AI175" i="46"/>
  <c r="AG175" i="46"/>
  <c r="AC189" i="46"/>
  <c r="AG219" i="46"/>
  <c r="AJ219" i="46" s="1"/>
  <c r="AI257" i="46"/>
  <c r="AJ257" i="46" s="1"/>
  <c r="AI271" i="46"/>
  <c r="AG271" i="46"/>
  <c r="AD302" i="46"/>
  <c r="O358" i="46"/>
  <c r="AI365" i="46"/>
  <c r="AJ365" i="46" s="1"/>
  <c r="I374" i="46"/>
  <c r="L380" i="46"/>
  <c r="AG504" i="46"/>
  <c r="AJ504" i="46" s="1"/>
  <c r="O568" i="46"/>
  <c r="N567" i="46"/>
  <c r="O571" i="46"/>
  <c r="X41" i="46"/>
  <c r="AI53" i="46"/>
  <c r="AJ53" i="46" s="1"/>
  <c r="AG57" i="46"/>
  <c r="AJ57" i="46" s="1"/>
  <c r="I113" i="46"/>
  <c r="AG115" i="46"/>
  <c r="AJ115" i="46" s="1"/>
  <c r="O122" i="46"/>
  <c r="AI122" i="46"/>
  <c r="AJ122" i="46" s="1"/>
  <c r="O128" i="46"/>
  <c r="AI135" i="46"/>
  <c r="AG135" i="46"/>
  <c r="L151" i="46"/>
  <c r="AG152" i="46"/>
  <c r="AJ152" i="46" s="1"/>
  <c r="X153" i="46"/>
  <c r="AG155" i="46"/>
  <c r="AJ155" i="46" s="1"/>
  <c r="AI178" i="46"/>
  <c r="AJ178" i="46" s="1"/>
  <c r="AG180" i="46"/>
  <c r="AJ180" i="46" s="1"/>
  <c r="I183" i="46"/>
  <c r="AG207" i="46"/>
  <c r="AJ207" i="46" s="1"/>
  <c r="AI210" i="46"/>
  <c r="AJ210" i="46" s="1"/>
  <c r="AG225" i="46"/>
  <c r="AJ225" i="46" s="1"/>
  <c r="W266" i="46"/>
  <c r="O287" i="46"/>
  <c r="W295" i="46"/>
  <c r="AI302" i="46"/>
  <c r="AG302" i="46"/>
  <c r="AD315" i="46"/>
  <c r="W332" i="46"/>
  <c r="O339" i="46"/>
  <c r="AG352" i="46"/>
  <c r="W363" i="46"/>
  <c r="N380" i="46"/>
  <c r="AG386" i="46"/>
  <c r="AJ386" i="46" s="1"/>
  <c r="AD397" i="46"/>
  <c r="AG449" i="46"/>
  <c r="AJ449" i="46" s="1"/>
  <c r="X450" i="46"/>
  <c r="W491" i="46"/>
  <c r="X493" i="46"/>
  <c r="U496" i="46"/>
  <c r="AG498" i="46"/>
  <c r="AJ498" i="46" s="1"/>
  <c r="I154" i="46"/>
  <c r="AG276" i="46"/>
  <c r="AI276" i="46"/>
  <c r="H310" i="46"/>
  <c r="I311" i="46"/>
  <c r="I310" i="46" s="1"/>
  <c r="O344" i="46"/>
  <c r="I370" i="46"/>
  <c r="I429" i="46"/>
  <c r="H428" i="46"/>
  <c r="AI456" i="46"/>
  <c r="AG456" i="46"/>
  <c r="AI469" i="46"/>
  <c r="AG469" i="46"/>
  <c r="L567" i="46"/>
  <c r="O575" i="46"/>
  <c r="AG119" i="46"/>
  <c r="AJ119" i="46" s="1"/>
  <c r="F151" i="46"/>
  <c r="AI166" i="46"/>
  <c r="AG166" i="46"/>
  <c r="U167" i="46"/>
  <c r="AG169" i="46"/>
  <c r="AG212" i="46"/>
  <c r="AJ212" i="46" s="1"/>
  <c r="AG236" i="46"/>
  <c r="AJ236" i="46" s="1"/>
  <c r="AG287" i="46"/>
  <c r="AJ287" i="46" s="1"/>
  <c r="O305" i="46"/>
  <c r="O314" i="46"/>
  <c r="X342" i="46"/>
  <c r="I359" i="46"/>
  <c r="AI399" i="46"/>
  <c r="AG399" i="46"/>
  <c r="AI435" i="46"/>
  <c r="AG435" i="46"/>
  <c r="X438" i="46"/>
  <c r="U538" i="46"/>
  <c r="X540" i="46"/>
  <c r="O569" i="46"/>
  <c r="O159" i="46"/>
  <c r="W167" i="46"/>
  <c r="H189" i="46"/>
  <c r="AG230" i="46"/>
  <c r="AJ230" i="46" s="1"/>
  <c r="O260" i="46"/>
  <c r="U332" i="46"/>
  <c r="AG339" i="46"/>
  <c r="AJ339" i="46" s="1"/>
  <c r="I399" i="46"/>
  <c r="AI562" i="46"/>
  <c r="AG562" i="46"/>
  <c r="AJ562" i="46" s="1"/>
  <c r="AJ40" i="46"/>
  <c r="AI69" i="46"/>
  <c r="AG69" i="46"/>
  <c r="AD70" i="46"/>
  <c r="X76" i="46"/>
  <c r="AI77" i="46"/>
  <c r="AJ77" i="46" s="1"/>
  <c r="W90" i="46"/>
  <c r="X121" i="46"/>
  <c r="X134" i="46"/>
  <c r="N151" i="46"/>
  <c r="AD168" i="46"/>
  <c r="AI213" i="46"/>
  <c r="AG213" i="46"/>
  <c r="AJ213" i="46" s="1"/>
  <c r="AD223" i="46"/>
  <c r="X224" i="46"/>
  <c r="AI261" i="46"/>
  <c r="AG261" i="46"/>
  <c r="AJ269" i="46"/>
  <c r="U281" i="46"/>
  <c r="X334" i="46"/>
  <c r="AD336" i="46"/>
  <c r="O386" i="46"/>
  <c r="I397" i="46"/>
  <c r="N415" i="46"/>
  <c r="AD417" i="46"/>
  <c r="AC415" i="46"/>
  <c r="W496" i="46"/>
  <c r="AI499" i="46"/>
  <c r="AG499" i="46"/>
  <c r="O504" i="46"/>
  <c r="AE514" i="46"/>
  <c r="AG514" i="46" s="1"/>
  <c r="AJ514" i="46" s="1"/>
  <c r="F514" i="46"/>
  <c r="I514" i="46" s="1"/>
  <c r="AD58" i="46"/>
  <c r="H80" i="46"/>
  <c r="AC80" i="46"/>
  <c r="AI107" i="46"/>
  <c r="AG107" i="46"/>
  <c r="AJ107" i="46" s="1"/>
  <c r="AI170" i="46"/>
  <c r="AG170" i="46"/>
  <c r="I220" i="46"/>
  <c r="AI255" i="46"/>
  <c r="AG255" i="46"/>
  <c r="AA266" i="46"/>
  <c r="L332" i="46"/>
  <c r="AJ333" i="46"/>
  <c r="X344" i="46"/>
  <c r="W343" i="46"/>
  <c r="F415" i="46"/>
  <c r="AI430" i="46"/>
  <c r="AG430" i="46"/>
  <c r="F486" i="46"/>
  <c r="AI491" i="46"/>
  <c r="AC99" i="46"/>
  <c r="AC151" i="46"/>
  <c r="L189" i="46"/>
  <c r="I235" i="46"/>
  <c r="AI235" i="46"/>
  <c r="AG235" i="46"/>
  <c r="AJ235" i="46" s="1"/>
  <c r="X268" i="46"/>
  <c r="X290" i="46"/>
  <c r="X314" i="46"/>
  <c r="X321" i="46"/>
  <c r="N357" i="46"/>
  <c r="X448" i="46"/>
  <c r="AA538" i="46"/>
  <c r="AD541" i="46"/>
  <c r="H552" i="46"/>
  <c r="AD572" i="46"/>
  <c r="O73" i="46"/>
  <c r="AG73" i="46"/>
  <c r="AJ73" i="46" s="1"/>
  <c r="X88" i="46"/>
  <c r="W94" i="46"/>
  <c r="H99" i="46"/>
  <c r="AI147" i="46"/>
  <c r="AG147" i="46"/>
  <c r="AJ147" i="46" s="1"/>
  <c r="AD152" i="46"/>
  <c r="AI154" i="46"/>
  <c r="AG154" i="46"/>
  <c r="I209" i="46"/>
  <c r="AD224" i="46"/>
  <c r="X244" i="46"/>
  <c r="F274" i="46"/>
  <c r="AA363" i="46"/>
  <c r="W380" i="46"/>
  <c r="AG443" i="46"/>
  <c r="AJ443" i="46" s="1"/>
  <c r="AI475" i="46"/>
  <c r="AG475" i="46"/>
  <c r="AD571" i="46"/>
  <c r="O238" i="46"/>
  <c r="N248" i="46"/>
  <c r="H274" i="46"/>
  <c r="AI300" i="46"/>
  <c r="AG300" i="46"/>
  <c r="F363" i="46"/>
  <c r="AC363" i="46"/>
  <c r="AI516" i="46"/>
  <c r="AG516" i="46"/>
  <c r="X523" i="46"/>
  <c r="AJ540" i="46"/>
  <c r="AD548" i="46"/>
  <c r="X232" i="46"/>
  <c r="X275" i="46"/>
  <c r="O315" i="46"/>
  <c r="I336" i="46"/>
  <c r="L428" i="46"/>
  <c r="AI462" i="46"/>
  <c r="AG462" i="46"/>
  <c r="AI478" i="46"/>
  <c r="AG478" i="46"/>
  <c r="X480" i="46"/>
  <c r="X520" i="46"/>
  <c r="AD551" i="46"/>
  <c r="AA567" i="46"/>
  <c r="X570" i="46"/>
  <c r="W428" i="46"/>
  <c r="N428" i="46"/>
  <c r="AI470" i="46"/>
  <c r="AG470" i="46"/>
  <c r="AI474" i="46"/>
  <c r="AG474" i="46"/>
  <c r="L496" i="46"/>
  <c r="AC524" i="46"/>
  <c r="AD531" i="46"/>
  <c r="U552" i="46"/>
  <c r="AD247" i="46"/>
  <c r="O250" i="46"/>
  <c r="L263" i="46"/>
  <c r="AD290" i="46"/>
  <c r="X333" i="46"/>
  <c r="AI334" i="46"/>
  <c r="H343" i="46"/>
  <c r="AC343" i="46"/>
  <c r="F491" i="46"/>
  <c r="N496" i="46"/>
  <c r="X554" i="46"/>
  <c r="O433" i="46"/>
  <c r="AI451" i="46"/>
  <c r="AG451" i="46"/>
  <c r="R512" i="46"/>
  <c r="F512" i="46"/>
  <c r="I518" i="46"/>
  <c r="O530" i="46"/>
  <c r="L486" i="46"/>
  <c r="O488" i="46"/>
  <c r="H524" i="46"/>
  <c r="H567" i="46"/>
  <c r="AD437" i="46"/>
  <c r="AG439" i="46"/>
  <c r="AJ439" i="46" s="1"/>
  <c r="O454" i="46"/>
  <c r="AG457" i="46"/>
  <c r="AJ457" i="46" s="1"/>
  <c r="O460" i="46"/>
  <c r="X505" i="46"/>
  <c r="U524" i="46"/>
  <c r="I531" i="46"/>
  <c r="AG531" i="46"/>
  <c r="AJ531" i="46" s="1"/>
  <c r="W567" i="46"/>
  <c r="I571" i="46"/>
  <c r="AG426" i="46"/>
  <c r="AI426" i="46"/>
  <c r="AD436" i="46"/>
  <c r="O452" i="46"/>
  <c r="AD453" i="46"/>
  <c r="AD460" i="46"/>
  <c r="F467" i="46"/>
  <c r="AD501" i="46"/>
  <c r="I505" i="46"/>
  <c r="N510" i="46"/>
  <c r="AD537" i="46"/>
  <c r="L552" i="46"/>
  <c r="AD569" i="46"/>
  <c r="H467" i="46"/>
  <c r="AC467" i="46"/>
  <c r="W486" i="46"/>
  <c r="AJ568" i="46"/>
  <c r="I448" i="46"/>
  <c r="AI450" i="46"/>
  <c r="AJ450" i="46" s="1"/>
  <c r="I453" i="46"/>
  <c r="I460" i="46"/>
  <c r="I468" i="46"/>
  <c r="AD468" i="46"/>
  <c r="O470" i="46"/>
  <c r="X472" i="46"/>
  <c r="AD479" i="46"/>
  <c r="X487" i="46"/>
  <c r="AD489" i="46"/>
  <c r="AD493" i="46"/>
  <c r="I568" i="46"/>
  <c r="X425" i="46"/>
  <c r="I493" i="46"/>
  <c r="I501" i="46"/>
  <c r="I572" i="46"/>
  <c r="H496" i="46"/>
  <c r="AC496" i="46"/>
  <c r="I526" i="46"/>
  <c r="O558" i="46"/>
  <c r="AB577" i="45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W566" i="45"/>
  <c r="U566" i="45"/>
  <c r="R566" i="45"/>
  <c r="N566" i="45"/>
  <c r="L566" i="45"/>
  <c r="H566" i="45"/>
  <c r="F566" i="45"/>
  <c r="AE565" i="45"/>
  <c r="AG565" i="45" s="1"/>
  <c r="AJ565" i="45" s="1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E553" i="45"/>
  <c r="AI553" i="45" s="1"/>
  <c r="AC553" i="45"/>
  <c r="AA553" i="45"/>
  <c r="W553" i="45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U545" i="45"/>
  <c r="X545" i="45" s="1"/>
  <c r="R545" i="45"/>
  <c r="Q545" i="45"/>
  <c r="P545" i="45"/>
  <c r="L545" i="45"/>
  <c r="O545" i="45" s="1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A537" i="45"/>
  <c r="AD537" i="45" s="1"/>
  <c r="U537" i="45"/>
  <c r="X537" i="45" s="1"/>
  <c r="Q537" i="45"/>
  <c r="P537" i="45"/>
  <c r="L537" i="45"/>
  <c r="O537" i="45" s="1"/>
  <c r="D537" i="45"/>
  <c r="AE537" i="45" s="1"/>
  <c r="AG537" i="45" s="1"/>
  <c r="AJ537" i="45" s="1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F535" i="45"/>
  <c r="I535" i="45" s="1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AE526" i="45"/>
  <c r="AC526" i="45"/>
  <c r="AA526" i="45"/>
  <c r="W526" i="45"/>
  <c r="U526" i="45"/>
  <c r="R526" i="45"/>
  <c r="Q526" i="45"/>
  <c r="P526" i="45"/>
  <c r="N526" i="45"/>
  <c r="L526" i="45"/>
  <c r="H526" i="45"/>
  <c r="F526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W511" i="45"/>
  <c r="U511" i="45"/>
  <c r="X511" i="45" s="1"/>
  <c r="R511" i="45"/>
  <c r="Q511" i="45"/>
  <c r="P511" i="45"/>
  <c r="N511" i="45"/>
  <c r="L511" i="45"/>
  <c r="O511" i="45" s="1"/>
  <c r="H511" i="45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A502" i="45"/>
  <c r="AD502" i="45" s="1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H493" i="45"/>
  <c r="F493" i="45"/>
  <c r="AE492" i="45"/>
  <c r="AC492" i="45"/>
  <c r="AA492" i="45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L488" i="45"/>
  <c r="H488" i="45"/>
  <c r="F488" i="45"/>
  <c r="AE487" i="45"/>
  <c r="AC487" i="45"/>
  <c r="AA487" i="45"/>
  <c r="W487" i="45"/>
  <c r="U487" i="45"/>
  <c r="R487" i="45"/>
  <c r="Q487" i="45"/>
  <c r="P487" i="45"/>
  <c r="N487" i="45"/>
  <c r="N486" i="45" s="1"/>
  <c r="L487" i="45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U485" i="45"/>
  <c r="X485" i="45" s="1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E483" i="45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U473" i="45"/>
  <c r="R473" i="45"/>
  <c r="Q473" i="45"/>
  <c r="P473" i="45"/>
  <c r="N473" i="45"/>
  <c r="L473" i="45"/>
  <c r="H473" i="45"/>
  <c r="AE472" i="45"/>
  <c r="AC472" i="45"/>
  <c r="AA472" i="45"/>
  <c r="W472" i="45"/>
  <c r="U472" i="45"/>
  <c r="R472" i="45"/>
  <c r="Q472" i="45"/>
  <c r="P472" i="45"/>
  <c r="N472" i="45"/>
  <c r="L472" i="45"/>
  <c r="H472" i="45"/>
  <c r="F472" i="45"/>
  <c r="AE471" i="45"/>
  <c r="AG471" i="45" s="1"/>
  <c r="AC471" i="45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A470" i="45"/>
  <c r="W470" i="45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AE468" i="45"/>
  <c r="AC468" i="45"/>
  <c r="AA468" i="45"/>
  <c r="W468" i="45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F456" i="45"/>
  <c r="I456" i="45" s="1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W447" i="45"/>
  <c r="U447" i="45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H442" i="45"/>
  <c r="I442" i="45" s="1"/>
  <c r="F442" i="45"/>
  <c r="AI441" i="45"/>
  <c r="AE441" i="45"/>
  <c r="AG441" i="45" s="1"/>
  <c r="AC441" i="45"/>
  <c r="AA441" i="45"/>
  <c r="W441" i="45"/>
  <c r="U441" i="45"/>
  <c r="R441" i="45"/>
  <c r="Q441" i="45"/>
  <c r="P441" i="45"/>
  <c r="N441" i="45"/>
  <c r="L441" i="45"/>
  <c r="H441" i="45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F440" i="45"/>
  <c r="AE439" i="45"/>
  <c r="AC439" i="45"/>
  <c r="AA439" i="45"/>
  <c r="W439" i="45"/>
  <c r="U439" i="45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C429" i="45"/>
  <c r="AA429" i="45"/>
  <c r="AD429" i="45" s="1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H418" i="45"/>
  <c r="F418" i="45"/>
  <c r="AE417" i="45"/>
  <c r="AC417" i="45"/>
  <c r="AA417" i="45"/>
  <c r="W417" i="45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N414" i="45"/>
  <c r="L414" i="45"/>
  <c r="O414" i="45" s="1"/>
  <c r="H414" i="45"/>
  <c r="F414" i="45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R389" i="45"/>
  <c r="Q389" i="45"/>
  <c r="P389" i="45"/>
  <c r="N389" i="45"/>
  <c r="L389" i="45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A385" i="45"/>
  <c r="W385" i="45"/>
  <c r="U385" i="45"/>
  <c r="R385" i="45"/>
  <c r="Q385" i="45"/>
  <c r="P385" i="45"/>
  <c r="N385" i="45"/>
  <c r="O385" i="45" s="1"/>
  <c r="L385" i="45"/>
  <c r="H385" i="45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F383" i="45"/>
  <c r="I383" i="45" s="1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W373" i="45"/>
  <c r="X373" i="45" s="1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W369" i="45"/>
  <c r="X369" i="45" s="1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A363" i="45"/>
  <c r="W363" i="45"/>
  <c r="U363" i="45"/>
  <c r="R363" i="45"/>
  <c r="Q363" i="45"/>
  <c r="P363" i="45"/>
  <c r="N363" i="45"/>
  <c r="L363" i="45"/>
  <c r="H363" i="45"/>
  <c r="F363" i="45"/>
  <c r="AE362" i="45"/>
  <c r="AI362" i="45" s="1"/>
  <c r="AC362" i="45"/>
  <c r="AA362" i="45"/>
  <c r="W362" i="45"/>
  <c r="U362" i="45"/>
  <c r="R362" i="45"/>
  <c r="Q362" i="45"/>
  <c r="P362" i="45"/>
  <c r="N362" i="45"/>
  <c r="L362" i="45"/>
  <c r="H362" i="45"/>
  <c r="F362" i="45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H351" i="45"/>
  <c r="F351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H336" i="45"/>
  <c r="F336" i="45"/>
  <c r="AE335" i="45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W316" i="45"/>
  <c r="X316" i="45" s="1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U310" i="45"/>
  <c r="R310" i="45"/>
  <c r="Q310" i="45"/>
  <c r="P310" i="45"/>
  <c r="N310" i="45"/>
  <c r="L310" i="45"/>
  <c r="H310" i="45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A304" i="45"/>
  <c r="W304" i="45"/>
  <c r="U304" i="45"/>
  <c r="R304" i="45"/>
  <c r="Q304" i="45"/>
  <c r="P304" i="45"/>
  <c r="N304" i="45"/>
  <c r="L304" i="45"/>
  <c r="H304" i="45"/>
  <c r="F304" i="45"/>
  <c r="AE303" i="45"/>
  <c r="AI303" i="45" s="1"/>
  <c r="AC303" i="45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AE295" i="45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E286" i="45"/>
  <c r="AC286" i="45"/>
  <c r="AA286" i="45"/>
  <c r="W286" i="45"/>
  <c r="U286" i="45"/>
  <c r="R286" i="45"/>
  <c r="Q286" i="45"/>
  <c r="P286" i="45"/>
  <c r="N286" i="45"/>
  <c r="L286" i="45"/>
  <c r="H286" i="45"/>
  <c r="F286" i="45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A271" i="45"/>
  <c r="W271" i="45"/>
  <c r="U271" i="45"/>
  <c r="R271" i="45"/>
  <c r="Q271" i="45"/>
  <c r="P271" i="45"/>
  <c r="N271" i="45"/>
  <c r="L271" i="45"/>
  <c r="H271" i="45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W240" i="45"/>
  <c r="U240" i="45"/>
  <c r="R240" i="45"/>
  <c r="Q240" i="45"/>
  <c r="P240" i="45"/>
  <c r="N240" i="45"/>
  <c r="L240" i="45"/>
  <c r="H240" i="45"/>
  <c r="F240" i="45"/>
  <c r="AE239" i="45"/>
  <c r="AI239" i="45" s="1"/>
  <c r="AC239" i="45"/>
  <c r="AA239" i="45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W235" i="45"/>
  <c r="U235" i="45"/>
  <c r="R235" i="45"/>
  <c r="Q235" i="45"/>
  <c r="P235" i="45"/>
  <c r="N235" i="45"/>
  <c r="L235" i="45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H233" i="45"/>
  <c r="F233" i="45"/>
  <c r="AE232" i="45"/>
  <c r="AG232" i="45" s="1"/>
  <c r="AC232" i="45"/>
  <c r="AA232" i="45"/>
  <c r="W232" i="45"/>
  <c r="U232" i="45"/>
  <c r="R232" i="45"/>
  <c r="Q232" i="45"/>
  <c r="P232" i="45"/>
  <c r="N232" i="45"/>
  <c r="L232" i="45"/>
  <c r="H232" i="45"/>
  <c r="F232" i="45"/>
  <c r="I232" i="45" s="1"/>
  <c r="AE231" i="45"/>
  <c r="AC231" i="45"/>
  <c r="AA231" i="45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W230" i="45"/>
  <c r="U230" i="45"/>
  <c r="R230" i="45"/>
  <c r="Q230" i="45"/>
  <c r="P230" i="45"/>
  <c r="N230" i="45"/>
  <c r="L230" i="45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H228" i="45"/>
  <c r="F228" i="45"/>
  <c r="I228" i="45" s="1"/>
  <c r="AE227" i="45"/>
  <c r="AC227" i="45"/>
  <c r="AA227" i="45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AE220" i="45"/>
  <c r="AC220" i="45"/>
  <c r="AA220" i="45"/>
  <c r="W220" i="45"/>
  <c r="U220" i="45"/>
  <c r="X220" i="45" s="1"/>
  <c r="R220" i="45"/>
  <c r="Q220" i="45"/>
  <c r="P220" i="45"/>
  <c r="N220" i="45"/>
  <c r="L220" i="45"/>
  <c r="H220" i="45"/>
  <c r="F220" i="45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AE217" i="45"/>
  <c r="AC217" i="45"/>
  <c r="AA217" i="45"/>
  <c r="AD217" i="45" s="1"/>
  <c r="W217" i="45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L215" i="45"/>
  <c r="H215" i="45"/>
  <c r="F215" i="45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R209" i="45"/>
  <c r="Q209" i="45"/>
  <c r="P209" i="45"/>
  <c r="N209" i="45"/>
  <c r="L209" i="45"/>
  <c r="H209" i="45"/>
  <c r="F209" i="45"/>
  <c r="AE208" i="45"/>
  <c r="AG208" i="45" s="1"/>
  <c r="AC208" i="45"/>
  <c r="AA208" i="45"/>
  <c r="W208" i="45"/>
  <c r="U208" i="45"/>
  <c r="R208" i="45"/>
  <c r="Q208" i="45"/>
  <c r="P208" i="45"/>
  <c r="N208" i="45"/>
  <c r="L208" i="45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H207" i="45"/>
  <c r="F207" i="45"/>
  <c r="AE206" i="45"/>
  <c r="AG206" i="45" s="1"/>
  <c r="AC206" i="45"/>
  <c r="AA206" i="45"/>
  <c r="W206" i="45"/>
  <c r="U206" i="45"/>
  <c r="R206" i="45"/>
  <c r="Q206" i="45"/>
  <c r="P206" i="45"/>
  <c r="N206" i="45"/>
  <c r="L206" i="45"/>
  <c r="H206" i="45"/>
  <c r="F206" i="45"/>
  <c r="AE205" i="45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W190" i="45"/>
  <c r="U190" i="45"/>
  <c r="R190" i="45"/>
  <c r="Q190" i="45"/>
  <c r="P190" i="45"/>
  <c r="N190" i="45"/>
  <c r="L190" i="45"/>
  <c r="H190" i="45"/>
  <c r="F190" i="45"/>
  <c r="AE189" i="45"/>
  <c r="AI189" i="45" s="1"/>
  <c r="AC189" i="45"/>
  <c r="AA189" i="45"/>
  <c r="W189" i="45"/>
  <c r="U189" i="45"/>
  <c r="R189" i="45"/>
  <c r="Q189" i="45"/>
  <c r="P189" i="45"/>
  <c r="N189" i="45"/>
  <c r="L189" i="45"/>
  <c r="H189" i="45"/>
  <c r="F189" i="45"/>
  <c r="AE188" i="45"/>
  <c r="AC188" i="45"/>
  <c r="AA188" i="45"/>
  <c r="W188" i="45"/>
  <c r="U188" i="45"/>
  <c r="R188" i="45"/>
  <c r="Q188" i="45"/>
  <c r="P188" i="45"/>
  <c r="N188" i="45"/>
  <c r="L188" i="45"/>
  <c r="H188" i="45"/>
  <c r="F188" i="45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AE175" i="45"/>
  <c r="AG175" i="45" s="1"/>
  <c r="AC175" i="45"/>
  <c r="AA175" i="45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AE173" i="45"/>
  <c r="AC173" i="45"/>
  <c r="AA173" i="45"/>
  <c r="W173" i="45"/>
  <c r="U173" i="45"/>
  <c r="X173" i="45" s="1"/>
  <c r="R173" i="45"/>
  <c r="Q173" i="45"/>
  <c r="P173" i="45"/>
  <c r="N173" i="45"/>
  <c r="L173" i="45"/>
  <c r="H173" i="45"/>
  <c r="F173" i="45"/>
  <c r="AE172" i="45"/>
  <c r="AI172" i="45" s="1"/>
  <c r="AC172" i="45"/>
  <c r="AA172" i="45"/>
  <c r="W172" i="45"/>
  <c r="U172" i="45"/>
  <c r="R172" i="45"/>
  <c r="Q172" i="45"/>
  <c r="P172" i="45"/>
  <c r="N172" i="45"/>
  <c r="L172" i="45"/>
  <c r="H172" i="45"/>
  <c r="F172" i="45"/>
  <c r="AE171" i="45"/>
  <c r="AG171" i="45" s="1"/>
  <c r="AC171" i="45"/>
  <c r="AA171" i="45"/>
  <c r="W171" i="45"/>
  <c r="U171" i="45"/>
  <c r="R171" i="45"/>
  <c r="Q171" i="45"/>
  <c r="P171" i="45"/>
  <c r="N171" i="45"/>
  <c r="L171" i="45"/>
  <c r="H171" i="45"/>
  <c r="F171" i="45"/>
  <c r="AE170" i="45"/>
  <c r="AI170" i="45" s="1"/>
  <c r="AC170" i="45"/>
  <c r="AA170" i="45"/>
  <c r="W170" i="45"/>
  <c r="U170" i="45"/>
  <c r="R170" i="45"/>
  <c r="Q170" i="45"/>
  <c r="P170" i="45"/>
  <c r="N170" i="45"/>
  <c r="L170" i="45"/>
  <c r="H170" i="45"/>
  <c r="F170" i="45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H165" i="45"/>
  <c r="F165" i="45"/>
  <c r="AE164" i="45"/>
  <c r="AI164" i="45" s="1"/>
  <c r="AC164" i="45"/>
  <c r="AA164" i="45"/>
  <c r="W164" i="45"/>
  <c r="U164" i="45"/>
  <c r="R164" i="45"/>
  <c r="Q164" i="45"/>
  <c r="P164" i="45"/>
  <c r="N164" i="45"/>
  <c r="L164" i="45"/>
  <c r="H164" i="45"/>
  <c r="F164" i="45"/>
  <c r="AI163" i="45"/>
  <c r="AE163" i="45"/>
  <c r="AG163" i="45" s="1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H160" i="45"/>
  <c r="I160" i="45" s="1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C153" i="45"/>
  <c r="AD153" i="45" s="1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N148" i="45"/>
  <c r="O148" i="45" s="1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L121" i="45"/>
  <c r="H121" i="45"/>
  <c r="F121" i="45"/>
  <c r="AE120" i="45"/>
  <c r="AC120" i="45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W105" i="45"/>
  <c r="U105" i="45"/>
  <c r="R105" i="45"/>
  <c r="Q105" i="45"/>
  <c r="P105" i="45"/>
  <c r="N105" i="45"/>
  <c r="L105" i="45"/>
  <c r="H105" i="45"/>
  <c r="F105" i="45"/>
  <c r="AE104" i="45"/>
  <c r="AI104" i="45" s="1"/>
  <c r="AC104" i="45"/>
  <c r="AA104" i="45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W100" i="45"/>
  <c r="U100" i="45"/>
  <c r="R100" i="45"/>
  <c r="Q100" i="45"/>
  <c r="P100" i="45"/>
  <c r="N100" i="45"/>
  <c r="L100" i="45"/>
  <c r="H100" i="45"/>
  <c r="F100" i="45"/>
  <c r="AE99" i="45"/>
  <c r="AC99" i="45"/>
  <c r="AA99" i="45"/>
  <c r="W99" i="45"/>
  <c r="U99" i="45"/>
  <c r="R99" i="45"/>
  <c r="Q99" i="45"/>
  <c r="P99" i="45"/>
  <c r="N99" i="45"/>
  <c r="L99" i="45"/>
  <c r="H99" i="45"/>
  <c r="F99" i="45"/>
  <c r="AE98" i="45"/>
  <c r="AI98" i="45" s="1"/>
  <c r="AC98" i="45"/>
  <c r="AA98" i="45"/>
  <c r="W98" i="45"/>
  <c r="U98" i="45"/>
  <c r="R98" i="45"/>
  <c r="Q98" i="45"/>
  <c r="P98" i="45"/>
  <c r="N98" i="45"/>
  <c r="L98" i="45"/>
  <c r="H98" i="45"/>
  <c r="F98" i="45"/>
  <c r="AE97" i="45"/>
  <c r="AC97" i="45"/>
  <c r="AA97" i="45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U86" i="45"/>
  <c r="X86" i="45" s="1"/>
  <c r="R86" i="45"/>
  <c r="Q86" i="45"/>
  <c r="P86" i="45"/>
  <c r="N86" i="45"/>
  <c r="L86" i="45"/>
  <c r="H86" i="45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R79" i="45"/>
  <c r="Q79" i="45"/>
  <c r="P79" i="45"/>
  <c r="N79" i="45"/>
  <c r="L79" i="45"/>
  <c r="H79" i="45"/>
  <c r="F79" i="45"/>
  <c r="AE78" i="45"/>
  <c r="AC78" i="45"/>
  <c r="AA78" i="45"/>
  <c r="W78" i="45"/>
  <c r="U78" i="45"/>
  <c r="R78" i="45"/>
  <c r="Q78" i="45"/>
  <c r="P78" i="45"/>
  <c r="N78" i="45"/>
  <c r="L78" i="45"/>
  <c r="H78" i="45"/>
  <c r="F78" i="45"/>
  <c r="AE77" i="45"/>
  <c r="AI77" i="45" s="1"/>
  <c r="AC77" i="45"/>
  <c r="AA77" i="45"/>
  <c r="W77" i="45"/>
  <c r="U77" i="45"/>
  <c r="R77" i="45"/>
  <c r="Q77" i="45"/>
  <c r="P77" i="45"/>
  <c r="N77" i="45"/>
  <c r="L77" i="45"/>
  <c r="H77" i="45"/>
  <c r="F77" i="45"/>
  <c r="AE76" i="45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AE56" i="45"/>
  <c r="AI56" i="45" s="1"/>
  <c r="AC56" i="45"/>
  <c r="AA56" i="45"/>
  <c r="W56" i="45"/>
  <c r="U56" i="45"/>
  <c r="R56" i="45"/>
  <c r="Q56" i="45"/>
  <c r="P56" i="45"/>
  <c r="N56" i="45"/>
  <c r="L56" i="45"/>
  <c r="H56" i="45"/>
  <c r="F56" i="45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AE53" i="45"/>
  <c r="AI53" i="45" s="1"/>
  <c r="AC53" i="45"/>
  <c r="AA53" i="45"/>
  <c r="W53" i="45"/>
  <c r="U53" i="45"/>
  <c r="R53" i="45"/>
  <c r="Q53" i="45"/>
  <c r="P53" i="45"/>
  <c r="N53" i="45"/>
  <c r="L53" i="45"/>
  <c r="O53" i="45" s="1"/>
  <c r="H53" i="45"/>
  <c r="F53" i="45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AE51" i="45"/>
  <c r="AI51" i="45" s="1"/>
  <c r="AC51" i="45"/>
  <c r="AA51" i="45"/>
  <c r="W51" i="45"/>
  <c r="U51" i="45"/>
  <c r="R51" i="45"/>
  <c r="Q51" i="45"/>
  <c r="P51" i="45"/>
  <c r="N51" i="45"/>
  <c r="L51" i="45"/>
  <c r="O51" i="45" s="1"/>
  <c r="H51" i="45"/>
  <c r="F51" i="45"/>
  <c r="AE50" i="45"/>
  <c r="AG50" i="45" s="1"/>
  <c r="AC50" i="45"/>
  <c r="AA50" i="45"/>
  <c r="AD50" i="45" s="1"/>
  <c r="W50" i="45"/>
  <c r="U50" i="45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E580" i="44"/>
  <c r="AG580" i="44" s="1"/>
  <c r="AJ580" i="44" s="1"/>
  <c r="AE564" i="44"/>
  <c r="AI564" i="44" s="1"/>
  <c r="AE565" i="44"/>
  <c r="AE566" i="44"/>
  <c r="AE567" i="44"/>
  <c r="AE568" i="44"/>
  <c r="AE569" i="44"/>
  <c r="AG569" i="44" s="1"/>
  <c r="AJ569" i="44" s="1"/>
  <c r="AE570" i="44"/>
  <c r="AG570" i="44" s="1"/>
  <c r="AE571" i="44"/>
  <c r="AE572" i="44"/>
  <c r="AI572" i="44" s="1"/>
  <c r="AE573" i="44"/>
  <c r="AG573" i="44" s="1"/>
  <c r="AJ573" i="44" s="1"/>
  <c r="AE574" i="44"/>
  <c r="AE575" i="44"/>
  <c r="AE576" i="44"/>
  <c r="AE577" i="44"/>
  <c r="AG577" i="44" s="1"/>
  <c r="AJ577" i="44" s="1"/>
  <c r="AE578" i="44"/>
  <c r="AG578" i="44" s="1"/>
  <c r="AJ578" i="44" s="1"/>
  <c r="AE579" i="44"/>
  <c r="AG579" i="44" s="1"/>
  <c r="AJ579" i="44" s="1"/>
  <c r="AE33" i="44"/>
  <c r="AE34" i="44"/>
  <c r="AG34" i="44" s="1"/>
  <c r="AJ34" i="44" s="1"/>
  <c r="AE35" i="44"/>
  <c r="AG35" i="44" s="1"/>
  <c r="AJ35" i="44" s="1"/>
  <c r="AE36" i="44"/>
  <c r="AG36" i="44" s="1"/>
  <c r="AE37" i="44"/>
  <c r="AG37" i="44" s="1"/>
  <c r="AE38" i="44"/>
  <c r="AE39" i="44"/>
  <c r="AE40" i="44"/>
  <c r="AG40" i="44" s="1"/>
  <c r="AE41" i="44"/>
  <c r="AE42" i="44"/>
  <c r="AG42" i="44" s="1"/>
  <c r="AJ42" i="44" s="1"/>
  <c r="AE43" i="44"/>
  <c r="AE44" i="44"/>
  <c r="AG44" i="44" s="1"/>
  <c r="AJ44" i="44" s="1"/>
  <c r="AE45" i="44"/>
  <c r="AE46" i="44"/>
  <c r="AI46" i="44" s="1"/>
  <c r="AE47" i="44"/>
  <c r="AI47" i="44" s="1"/>
  <c r="AE50" i="44"/>
  <c r="AE51" i="44"/>
  <c r="AG51" i="44" s="1"/>
  <c r="AE52" i="44"/>
  <c r="AE53" i="44"/>
  <c r="AG53" i="44" s="1"/>
  <c r="AE54" i="44"/>
  <c r="AE55" i="44"/>
  <c r="AI55" i="44" s="1"/>
  <c r="AE56" i="44"/>
  <c r="AE57" i="44"/>
  <c r="AE58" i="44"/>
  <c r="AG58" i="44" s="1"/>
  <c r="AE59" i="44"/>
  <c r="AG59" i="44" s="1"/>
  <c r="AE60" i="44"/>
  <c r="AE61" i="44"/>
  <c r="AI61" i="44" s="1"/>
  <c r="AE62" i="44"/>
  <c r="AE63" i="44"/>
  <c r="AG63" i="44" s="1"/>
  <c r="AE64" i="44"/>
  <c r="AE65" i="44"/>
  <c r="AG65" i="44" s="1"/>
  <c r="AE66" i="44"/>
  <c r="AE67" i="44"/>
  <c r="AG67" i="44" s="1"/>
  <c r="AE68" i="44"/>
  <c r="AG68" i="44" s="1"/>
  <c r="AE69" i="44"/>
  <c r="AI69" i="44" s="1"/>
  <c r="AE70" i="44"/>
  <c r="AG70" i="44" s="1"/>
  <c r="AE71" i="44"/>
  <c r="AI71" i="44" s="1"/>
  <c r="AE72" i="44"/>
  <c r="AE73" i="44"/>
  <c r="AE74" i="44"/>
  <c r="AE75" i="44"/>
  <c r="AE76" i="44"/>
  <c r="AE77" i="44"/>
  <c r="AE78" i="44"/>
  <c r="AE79" i="44"/>
  <c r="AE80" i="44"/>
  <c r="AE81" i="44"/>
  <c r="AE82" i="44"/>
  <c r="AI82" i="44" s="1"/>
  <c r="AE83" i="44"/>
  <c r="AG83" i="44" s="1"/>
  <c r="AE84" i="44"/>
  <c r="AE85" i="44"/>
  <c r="AE86" i="44"/>
  <c r="AE87" i="44"/>
  <c r="AI87" i="44" s="1"/>
  <c r="AE88" i="44"/>
  <c r="AE89" i="44"/>
  <c r="AE90" i="44"/>
  <c r="AI90" i="44" s="1"/>
  <c r="AE91" i="44"/>
  <c r="AG91" i="44" s="1"/>
  <c r="AJ91" i="44" s="1"/>
  <c r="AE92" i="44"/>
  <c r="AI92" i="44" s="1"/>
  <c r="AE93" i="44"/>
  <c r="AE94" i="44"/>
  <c r="AG94" i="44" s="1"/>
  <c r="AE95" i="44"/>
  <c r="AI95" i="44" s="1"/>
  <c r="AE96" i="44"/>
  <c r="AG96" i="44" s="1"/>
  <c r="AE97" i="44"/>
  <c r="AI97" i="44" s="1"/>
  <c r="AE98" i="44"/>
  <c r="AE99" i="44"/>
  <c r="AG99" i="44" s="1"/>
  <c r="AJ99" i="44" s="1"/>
  <c r="AE100" i="44"/>
  <c r="AE101" i="44"/>
  <c r="AG101" i="44" s="1"/>
  <c r="AE102" i="44"/>
  <c r="AE103" i="44"/>
  <c r="AE104" i="44"/>
  <c r="AE105" i="44"/>
  <c r="AI105" i="44" s="1"/>
  <c r="AE106" i="44"/>
  <c r="AI106" i="44" s="1"/>
  <c r="AE107" i="44"/>
  <c r="AI107" i="44" s="1"/>
  <c r="AE108" i="44"/>
  <c r="AE109" i="44"/>
  <c r="AE110" i="44"/>
  <c r="AI110" i="44" s="1"/>
  <c r="AE111" i="44"/>
  <c r="AG111" i="44" s="1"/>
  <c r="AE112" i="44"/>
  <c r="AE113" i="44"/>
  <c r="AG113" i="44" s="1"/>
  <c r="AE114" i="44"/>
  <c r="AE115" i="44"/>
  <c r="AI115" i="44" s="1"/>
  <c r="AE116" i="44"/>
  <c r="AG116" i="44" s="1"/>
  <c r="AE117" i="44"/>
  <c r="AE118" i="44"/>
  <c r="AI118" i="44" s="1"/>
  <c r="AE119" i="44"/>
  <c r="AE120" i="44"/>
  <c r="AI120" i="44" s="1"/>
  <c r="AE121" i="44"/>
  <c r="AE122" i="44"/>
  <c r="AE123" i="44"/>
  <c r="AI123" i="44" s="1"/>
  <c r="AE124" i="44"/>
  <c r="AE125" i="44"/>
  <c r="AE126" i="44"/>
  <c r="AG126" i="44" s="1"/>
  <c r="AE127" i="44"/>
  <c r="AI127" i="44" s="1"/>
  <c r="AE128" i="44"/>
  <c r="AE129" i="44"/>
  <c r="AE130" i="44"/>
  <c r="AI130" i="44" s="1"/>
  <c r="AE131" i="44"/>
  <c r="AE132" i="44"/>
  <c r="AG132" i="44" s="1"/>
  <c r="AE133" i="44"/>
  <c r="AG133" i="44" s="1"/>
  <c r="AE134" i="44"/>
  <c r="AE135" i="44"/>
  <c r="AG135" i="44" s="1"/>
  <c r="AE136" i="44"/>
  <c r="AE137" i="44"/>
  <c r="AI137" i="44" s="1"/>
  <c r="AE138" i="44"/>
  <c r="AI138" i="44" s="1"/>
  <c r="AE139" i="44"/>
  <c r="AI139" i="44" s="1"/>
  <c r="AE140" i="44"/>
  <c r="AE141" i="44"/>
  <c r="AE142" i="44"/>
  <c r="AE143" i="44"/>
  <c r="AI143" i="44" s="1"/>
  <c r="AE144" i="44"/>
  <c r="AI144" i="44" s="1"/>
  <c r="AE145" i="44"/>
  <c r="AI145" i="44" s="1"/>
  <c r="AE146" i="44"/>
  <c r="AI146" i="44" s="1"/>
  <c r="AE147" i="44"/>
  <c r="AE148" i="44"/>
  <c r="AI148" i="44" s="1"/>
  <c r="AJ148" i="44" s="1"/>
  <c r="AE149" i="44"/>
  <c r="AG149" i="44" s="1"/>
  <c r="AJ149" i="44" s="1"/>
  <c r="AE150" i="44"/>
  <c r="AE151" i="44"/>
  <c r="AI151" i="44" s="1"/>
  <c r="AE152" i="44"/>
  <c r="AE153" i="44"/>
  <c r="AE154" i="44"/>
  <c r="AE155" i="44"/>
  <c r="AI155" i="44" s="1"/>
  <c r="AE156" i="44"/>
  <c r="AI156" i="44" s="1"/>
  <c r="AE157" i="44"/>
  <c r="AI157" i="44" s="1"/>
  <c r="AE158" i="44"/>
  <c r="AE159" i="44"/>
  <c r="AI159" i="44" s="1"/>
  <c r="AE160" i="44"/>
  <c r="AE161" i="44"/>
  <c r="AG161" i="44" s="1"/>
  <c r="AE162" i="44"/>
  <c r="AE163" i="44"/>
  <c r="AG163" i="44" s="1"/>
  <c r="AE164" i="44"/>
  <c r="AE165" i="44"/>
  <c r="AI165" i="44" s="1"/>
  <c r="AE166" i="44"/>
  <c r="AE167" i="44"/>
  <c r="AG167" i="44" s="1"/>
  <c r="AE168" i="44"/>
  <c r="AI168" i="44" s="1"/>
  <c r="AE169" i="44"/>
  <c r="AE170" i="44"/>
  <c r="AE171" i="44"/>
  <c r="AE172" i="44"/>
  <c r="AE173" i="44"/>
  <c r="AI173" i="44" s="1"/>
  <c r="AE174" i="44"/>
  <c r="AE175" i="44"/>
  <c r="AE176" i="44"/>
  <c r="AE177" i="44"/>
  <c r="AE178" i="44"/>
  <c r="AE179" i="44"/>
  <c r="AI179" i="44" s="1"/>
  <c r="AE180" i="44"/>
  <c r="AI180" i="44" s="1"/>
  <c r="AE181" i="44"/>
  <c r="AE182" i="44"/>
  <c r="AI182" i="44" s="1"/>
  <c r="AE183" i="44"/>
  <c r="AI183" i="44" s="1"/>
  <c r="AE184" i="44"/>
  <c r="AE185" i="44"/>
  <c r="AI185" i="44" s="1"/>
  <c r="AE186" i="44"/>
  <c r="AE187" i="44"/>
  <c r="AG187" i="44" s="1"/>
  <c r="AJ187" i="44" s="1"/>
  <c r="AE188" i="44"/>
  <c r="AE189" i="44"/>
  <c r="AE190" i="44"/>
  <c r="AG190" i="44" s="1"/>
  <c r="AJ190" i="44" s="1"/>
  <c r="AE191" i="44"/>
  <c r="AG191" i="44" s="1"/>
  <c r="AE192" i="44"/>
  <c r="AG192" i="44" s="1"/>
  <c r="AE193" i="44"/>
  <c r="AG193" i="44" s="1"/>
  <c r="AE194" i="44"/>
  <c r="AI194" i="44" s="1"/>
  <c r="AE195" i="44"/>
  <c r="AG195" i="44" s="1"/>
  <c r="AJ195" i="44" s="1"/>
  <c r="AE196" i="44"/>
  <c r="AE197" i="44"/>
  <c r="AG197" i="44" s="1"/>
  <c r="AE198" i="44"/>
  <c r="AE199" i="44"/>
  <c r="AG199" i="44" s="1"/>
  <c r="AJ199" i="44" s="1"/>
  <c r="AE200" i="44"/>
  <c r="AG200" i="44" s="1"/>
  <c r="AJ200" i="44" s="1"/>
  <c r="AE201" i="44"/>
  <c r="AG201" i="44" s="1"/>
  <c r="AJ201" i="44" s="1"/>
  <c r="AE202" i="44"/>
  <c r="AG202" i="44" s="1"/>
  <c r="AE203" i="44"/>
  <c r="AG203" i="44" s="1"/>
  <c r="AJ203" i="44" s="1"/>
  <c r="AE204" i="44"/>
  <c r="AI204" i="44" s="1"/>
  <c r="AE205" i="44"/>
  <c r="AG205" i="44" s="1"/>
  <c r="AJ205" i="44" s="1"/>
  <c r="AE206" i="44"/>
  <c r="AI206" i="44" s="1"/>
  <c r="AE207" i="44"/>
  <c r="AG207" i="44" s="1"/>
  <c r="AJ207" i="44" s="1"/>
  <c r="AE208" i="44"/>
  <c r="AI208" i="44" s="1"/>
  <c r="AE209" i="44"/>
  <c r="AI209" i="44" s="1"/>
  <c r="AE210" i="44"/>
  <c r="AE211" i="44"/>
  <c r="AE212" i="44"/>
  <c r="AE213" i="44"/>
  <c r="AE214" i="44"/>
  <c r="AI214" i="44" s="1"/>
  <c r="AE215" i="44"/>
  <c r="AG215" i="44" s="1"/>
  <c r="AJ215" i="44" s="1"/>
  <c r="AE216" i="44"/>
  <c r="AG216" i="44" s="1"/>
  <c r="AE217" i="44"/>
  <c r="AG217" i="44" s="1"/>
  <c r="AE218" i="44"/>
  <c r="AI218" i="44" s="1"/>
  <c r="AE219" i="44"/>
  <c r="AI219" i="44" s="1"/>
  <c r="AE220" i="44"/>
  <c r="AE221" i="44"/>
  <c r="AG221" i="44" s="1"/>
  <c r="AE222" i="44"/>
  <c r="AE223" i="44"/>
  <c r="AI223" i="44" s="1"/>
  <c r="AE224" i="44"/>
  <c r="AE225" i="44"/>
  <c r="AG225" i="44" s="1"/>
  <c r="AE226" i="44"/>
  <c r="AI226" i="44" s="1"/>
  <c r="AE227" i="44"/>
  <c r="AE228" i="44"/>
  <c r="AG228" i="44" s="1"/>
  <c r="AE229" i="44"/>
  <c r="AE230" i="44"/>
  <c r="AG230" i="44" s="1"/>
  <c r="AE231" i="44"/>
  <c r="AI231" i="44" s="1"/>
  <c r="AE232" i="44"/>
  <c r="AE233" i="44"/>
  <c r="AI233" i="44" s="1"/>
  <c r="AE234" i="44"/>
  <c r="AE235" i="44"/>
  <c r="AI235" i="44" s="1"/>
  <c r="AE236" i="44"/>
  <c r="AE237" i="44"/>
  <c r="AE238" i="44"/>
  <c r="AE239" i="44"/>
  <c r="AG239" i="44" s="1"/>
  <c r="AE240" i="44"/>
  <c r="AI240" i="44" s="1"/>
  <c r="AE241" i="44"/>
  <c r="AI241" i="44" s="1"/>
  <c r="AE242" i="44"/>
  <c r="AE243" i="44"/>
  <c r="AI243" i="44" s="1"/>
  <c r="AE244" i="44"/>
  <c r="AE245" i="44"/>
  <c r="AE246" i="44"/>
  <c r="AE247" i="44"/>
  <c r="AE248" i="44"/>
  <c r="AE249" i="44"/>
  <c r="AE250" i="44"/>
  <c r="AE251" i="44"/>
  <c r="AE252" i="44"/>
  <c r="AG252" i="44" s="1"/>
  <c r="AE253" i="44"/>
  <c r="AI253" i="44" s="1"/>
  <c r="AE254" i="44"/>
  <c r="AG254" i="44" s="1"/>
  <c r="AE255" i="44"/>
  <c r="AI255" i="44" s="1"/>
  <c r="AE256" i="44"/>
  <c r="AE257" i="44"/>
  <c r="AG257" i="44" s="1"/>
  <c r="AE258" i="44"/>
  <c r="AE259" i="44"/>
  <c r="AI259" i="44" s="1"/>
  <c r="AE260" i="44"/>
  <c r="AG260" i="44" s="1"/>
  <c r="AE261" i="44"/>
  <c r="AG261" i="44" s="1"/>
  <c r="AJ261" i="44" s="1"/>
  <c r="AE262" i="44"/>
  <c r="AE263" i="44"/>
  <c r="AG263" i="44" s="1"/>
  <c r="AE264" i="44"/>
  <c r="AI264" i="44" s="1"/>
  <c r="AE265" i="44"/>
  <c r="AE266" i="44"/>
  <c r="AE267" i="44"/>
  <c r="AG267" i="44" s="1"/>
  <c r="AE268" i="44"/>
  <c r="AE269" i="44"/>
  <c r="AG269" i="44" s="1"/>
  <c r="AE270" i="44"/>
  <c r="AE271" i="44"/>
  <c r="AI271" i="44" s="1"/>
  <c r="AE272" i="44"/>
  <c r="AG272" i="44" s="1"/>
  <c r="AJ272" i="44" s="1"/>
  <c r="AE273" i="44"/>
  <c r="AE274" i="44"/>
  <c r="AE275" i="44"/>
  <c r="AI275" i="44" s="1"/>
  <c r="AE276" i="44"/>
  <c r="AI276" i="44" s="1"/>
  <c r="AE277" i="44"/>
  <c r="AG277" i="44" s="1"/>
  <c r="AE278" i="44"/>
  <c r="AG278" i="44" s="1"/>
  <c r="AE279" i="44"/>
  <c r="AE280" i="44"/>
  <c r="AE281" i="44"/>
  <c r="AI281" i="44" s="1"/>
  <c r="AE282" i="44"/>
  <c r="AE283" i="44"/>
  <c r="AE284" i="44"/>
  <c r="AE285" i="44"/>
  <c r="AE286" i="44"/>
  <c r="AG286" i="44" s="1"/>
  <c r="AE287" i="44"/>
  <c r="AI287" i="44" s="1"/>
  <c r="AE288" i="44"/>
  <c r="AI288" i="44" s="1"/>
  <c r="AE289" i="44"/>
  <c r="AI289" i="44" s="1"/>
  <c r="AE290" i="44"/>
  <c r="AI290" i="44" s="1"/>
  <c r="AE291" i="44"/>
  <c r="AE292" i="44"/>
  <c r="AG292" i="44" s="1"/>
  <c r="AJ292" i="44" s="1"/>
  <c r="AE293" i="44"/>
  <c r="AE294" i="44"/>
  <c r="AE295" i="44"/>
  <c r="AG295" i="44" s="1"/>
  <c r="AE296" i="44"/>
  <c r="AE297" i="44"/>
  <c r="AE298" i="44"/>
  <c r="AI298" i="44" s="1"/>
  <c r="AE299" i="44"/>
  <c r="AI299" i="44" s="1"/>
  <c r="AE300" i="44"/>
  <c r="AE301" i="44"/>
  <c r="AE302" i="44"/>
  <c r="AG302" i="44" s="1"/>
  <c r="AE303" i="44"/>
  <c r="AE304" i="44"/>
  <c r="AI304" i="44" s="1"/>
  <c r="AE305" i="44"/>
  <c r="AG305" i="44" s="1"/>
  <c r="AE306" i="44"/>
  <c r="AE307" i="44"/>
  <c r="AE308" i="44"/>
  <c r="AE309" i="44"/>
  <c r="AE310" i="44"/>
  <c r="AG310" i="44" s="1"/>
  <c r="AG309" i="44" s="1"/>
  <c r="AE311" i="44"/>
  <c r="AE313" i="44"/>
  <c r="AG313" i="44" s="1"/>
  <c r="AE314" i="44"/>
  <c r="AE315" i="44"/>
  <c r="AI315" i="44" s="1"/>
  <c r="AE316" i="44"/>
  <c r="AE317" i="44"/>
  <c r="AE318" i="44"/>
  <c r="AG318" i="44" s="1"/>
  <c r="AE319" i="44"/>
  <c r="AE320" i="44"/>
  <c r="AI320" i="44" s="1"/>
  <c r="AE321" i="44"/>
  <c r="AE322" i="44"/>
  <c r="AG322" i="44" s="1"/>
  <c r="AE323" i="44"/>
  <c r="AE324" i="44"/>
  <c r="AE325" i="44"/>
  <c r="AI325" i="44" s="1"/>
  <c r="AE326" i="44"/>
  <c r="AE327" i="44"/>
  <c r="AE328" i="44"/>
  <c r="AE329" i="44"/>
  <c r="AE330" i="44"/>
  <c r="AE331" i="44"/>
  <c r="AE332" i="44"/>
  <c r="AE333" i="44"/>
  <c r="AE334" i="44"/>
  <c r="AG334" i="44" s="1"/>
  <c r="AE335" i="44"/>
  <c r="AG335" i="44" s="1"/>
  <c r="AE336" i="44"/>
  <c r="AE337" i="44"/>
  <c r="AE338" i="44"/>
  <c r="AE339" i="44"/>
  <c r="AE340" i="44"/>
  <c r="AI340" i="44" s="1"/>
  <c r="AE341" i="44"/>
  <c r="AE342" i="44"/>
  <c r="AE343" i="44"/>
  <c r="AG343" i="44" s="1"/>
  <c r="AE344" i="44"/>
  <c r="AE345" i="44"/>
  <c r="AG345" i="44" s="1"/>
  <c r="AE346" i="44"/>
  <c r="AI346" i="44" s="1"/>
  <c r="AE347" i="44"/>
  <c r="AI347" i="44" s="1"/>
  <c r="AE348" i="44"/>
  <c r="AG348" i="44" s="1"/>
  <c r="AE349" i="44"/>
  <c r="AE350" i="44"/>
  <c r="AE351" i="44"/>
  <c r="AI351" i="44" s="1"/>
  <c r="AE352" i="44"/>
  <c r="AG352" i="44" s="1"/>
  <c r="AE353" i="44"/>
  <c r="AE354" i="44"/>
  <c r="AE355" i="44"/>
  <c r="AE356" i="44"/>
  <c r="AE357" i="44"/>
  <c r="AG357" i="44" s="1"/>
  <c r="AJ357" i="44" s="1"/>
  <c r="AE358" i="44"/>
  <c r="AE359" i="44"/>
  <c r="AG359" i="44" s="1"/>
  <c r="AJ359" i="44" s="1"/>
  <c r="AE360" i="44"/>
  <c r="AE361" i="44"/>
  <c r="AE362" i="44"/>
  <c r="AE363" i="44"/>
  <c r="AI363" i="44" s="1"/>
  <c r="AE364" i="44"/>
  <c r="AE365" i="44"/>
  <c r="AE366" i="44"/>
  <c r="AI366" i="44" s="1"/>
  <c r="AE367" i="44"/>
  <c r="AG367" i="44" s="1"/>
  <c r="AE368" i="44"/>
  <c r="AE369" i="44"/>
  <c r="AE370" i="44"/>
  <c r="AG370" i="44" s="1"/>
  <c r="AE371" i="44"/>
  <c r="AE372" i="44"/>
  <c r="AG372" i="44" s="1"/>
  <c r="AE373" i="44"/>
  <c r="AI373" i="44" s="1"/>
  <c r="AE374" i="44"/>
  <c r="AI374" i="44" s="1"/>
  <c r="AE375" i="44"/>
  <c r="AE376" i="44"/>
  <c r="AE377" i="44"/>
  <c r="AI377" i="44" s="1"/>
  <c r="AJ377" i="44" s="1"/>
  <c r="AE378" i="44"/>
  <c r="AG378" i="44" s="1"/>
  <c r="AJ378" i="44" s="1"/>
  <c r="AE379" i="44"/>
  <c r="AE380" i="44"/>
  <c r="AG380" i="44" s="1"/>
  <c r="AE381" i="44"/>
  <c r="AE382" i="44"/>
  <c r="AE383" i="44"/>
  <c r="AE384" i="44"/>
  <c r="AI384" i="44" s="1"/>
  <c r="AJ384" i="44" s="1"/>
  <c r="AE385" i="44"/>
  <c r="AE386" i="44"/>
  <c r="AG386" i="44" s="1"/>
  <c r="AJ386" i="44" s="1"/>
  <c r="AE387" i="44"/>
  <c r="AG387" i="44" s="1"/>
  <c r="AJ387" i="44" s="1"/>
  <c r="AE388" i="44"/>
  <c r="AE389" i="44"/>
  <c r="AE390" i="44"/>
  <c r="AE391" i="44"/>
  <c r="AE392" i="44"/>
  <c r="AE393" i="44"/>
  <c r="AE394" i="44"/>
  <c r="AI394" i="44" s="1"/>
  <c r="AE395" i="44"/>
  <c r="AG395" i="44" s="1"/>
  <c r="AE396" i="44"/>
  <c r="AE397" i="44"/>
  <c r="AE398" i="44"/>
  <c r="AG398" i="44" s="1"/>
  <c r="AE399" i="44"/>
  <c r="AG399" i="44" s="1"/>
  <c r="AE400" i="44"/>
  <c r="AE401" i="44"/>
  <c r="AE402" i="44"/>
  <c r="AG402" i="44" s="1"/>
  <c r="AJ402" i="44" s="1"/>
  <c r="AE403" i="44"/>
  <c r="AG403" i="44" s="1"/>
  <c r="AJ403" i="44" s="1"/>
  <c r="AE404" i="44"/>
  <c r="AE405" i="44"/>
  <c r="AE406" i="44"/>
  <c r="AG406" i="44" s="1"/>
  <c r="AJ406" i="44" s="1"/>
  <c r="AE407" i="44"/>
  <c r="AG407" i="44" s="1"/>
  <c r="AJ407" i="44" s="1"/>
  <c r="AE408" i="44"/>
  <c r="AG408" i="44" s="1"/>
  <c r="AJ408" i="44" s="1"/>
  <c r="AE409" i="44"/>
  <c r="AG409" i="44" s="1"/>
  <c r="AJ409" i="44" s="1"/>
  <c r="AE410" i="44"/>
  <c r="AG410" i="44" s="1"/>
  <c r="AJ410" i="44" s="1"/>
  <c r="AE411" i="44"/>
  <c r="AG411" i="44" s="1"/>
  <c r="AJ411" i="44" s="1"/>
  <c r="AE412" i="44"/>
  <c r="AG412" i="44" s="1"/>
  <c r="AJ412" i="44" s="1"/>
  <c r="AE413" i="44"/>
  <c r="AG413" i="44" s="1"/>
  <c r="AJ413" i="44" s="1"/>
  <c r="AE414" i="44"/>
  <c r="AE415" i="44"/>
  <c r="AI415" i="44" s="1"/>
  <c r="AE416" i="44"/>
  <c r="AE417" i="44"/>
  <c r="AE418" i="44"/>
  <c r="AE419" i="44"/>
  <c r="AI419" i="44" s="1"/>
  <c r="AE420" i="44"/>
  <c r="AE421" i="44"/>
  <c r="AI421" i="44" s="1"/>
  <c r="AE422" i="44"/>
  <c r="AI422" i="44" s="1"/>
  <c r="AE423" i="44"/>
  <c r="AE424" i="44"/>
  <c r="AI424" i="44" s="1"/>
  <c r="AE425" i="44"/>
  <c r="AE426" i="44"/>
  <c r="AG426" i="44" s="1"/>
  <c r="AJ426" i="44" s="1"/>
  <c r="AE427" i="44"/>
  <c r="AE428" i="44"/>
  <c r="AE429" i="44"/>
  <c r="AI429" i="44" s="1"/>
  <c r="AE430" i="44"/>
  <c r="AE431" i="44"/>
  <c r="AG431" i="44" s="1"/>
  <c r="AE432" i="44"/>
  <c r="AG432" i="44" s="1"/>
  <c r="AE433" i="44"/>
  <c r="AE434" i="44"/>
  <c r="AE435" i="44"/>
  <c r="AE436" i="44"/>
  <c r="AE437" i="44"/>
  <c r="AI437" i="44" s="1"/>
  <c r="AE438" i="44"/>
  <c r="AE439" i="44"/>
  <c r="AI439" i="44" s="1"/>
  <c r="AE440" i="44"/>
  <c r="AE441" i="44"/>
  <c r="AE442" i="44"/>
  <c r="AE443" i="44"/>
  <c r="AI443" i="44" s="1"/>
  <c r="AE444" i="44"/>
  <c r="AE445" i="44"/>
  <c r="AE446" i="44"/>
  <c r="AI446" i="44" s="1"/>
  <c r="AE447" i="44"/>
  <c r="AE448" i="44"/>
  <c r="AE449" i="44"/>
  <c r="AE450" i="44"/>
  <c r="AI450" i="44" s="1"/>
  <c r="AE451" i="44"/>
  <c r="AE452" i="44"/>
  <c r="AE453" i="44"/>
  <c r="AE454" i="44"/>
  <c r="AE455" i="44"/>
  <c r="AG455" i="44" s="1"/>
  <c r="AE456" i="44"/>
  <c r="AI456" i="44" s="1"/>
  <c r="AE457" i="44"/>
  <c r="AE458" i="44"/>
  <c r="AE459" i="44"/>
  <c r="AI459" i="44" s="1"/>
  <c r="AE460" i="44"/>
  <c r="AG460" i="44" s="1"/>
  <c r="AJ460" i="44" s="1"/>
  <c r="AE461" i="44"/>
  <c r="AE462" i="44"/>
  <c r="AG462" i="44" s="1"/>
  <c r="AJ462" i="44" s="1"/>
  <c r="AE463" i="44"/>
  <c r="AG463" i="44" s="1"/>
  <c r="AJ463" i="44" s="1"/>
  <c r="AE464" i="44"/>
  <c r="AI464" i="44" s="1"/>
  <c r="AJ464" i="44" s="1"/>
  <c r="AE465" i="44"/>
  <c r="AG465" i="44" s="1"/>
  <c r="AJ465" i="44" s="1"/>
  <c r="AE466" i="44"/>
  <c r="AE467" i="44"/>
  <c r="AI467" i="44" s="1"/>
  <c r="AE468" i="44"/>
  <c r="AI468" i="44" s="1"/>
  <c r="AE469" i="44"/>
  <c r="AE470" i="44"/>
  <c r="AE471" i="44"/>
  <c r="AE472" i="44"/>
  <c r="AE473" i="44"/>
  <c r="AI473" i="44" s="1"/>
  <c r="AE474" i="44"/>
  <c r="AE475" i="44"/>
  <c r="AE476" i="44"/>
  <c r="AE477" i="44"/>
  <c r="AE478" i="44"/>
  <c r="AE479" i="44"/>
  <c r="AG479" i="44" s="1"/>
  <c r="AE480" i="44"/>
  <c r="AG480" i="44" s="1"/>
  <c r="AE481" i="44"/>
  <c r="AE482" i="44"/>
  <c r="AG482" i="44" s="1"/>
  <c r="AE483" i="44"/>
  <c r="AI483" i="44" s="1"/>
  <c r="AJ483" i="44" s="1"/>
  <c r="AE484" i="44"/>
  <c r="AG484" i="44" s="1"/>
  <c r="AJ484" i="44" s="1"/>
  <c r="AE485" i="44"/>
  <c r="AE486" i="44"/>
  <c r="AE487" i="44"/>
  <c r="AI487" i="44" s="1"/>
  <c r="AE488" i="44"/>
  <c r="AE489" i="44"/>
  <c r="AG489" i="44" s="1"/>
  <c r="AJ489" i="44" s="1"/>
  <c r="AE490" i="44"/>
  <c r="AE491" i="44"/>
  <c r="AE492" i="44"/>
  <c r="AG492" i="44" s="1"/>
  <c r="AE493" i="44"/>
  <c r="AG493" i="44" s="1"/>
  <c r="AJ493" i="44" s="1"/>
  <c r="AE494" i="44"/>
  <c r="AE495" i="44"/>
  <c r="AE496" i="44"/>
  <c r="AE497" i="44"/>
  <c r="AE498" i="44"/>
  <c r="AE499" i="44"/>
  <c r="AE500" i="44"/>
  <c r="AE501" i="44"/>
  <c r="AE502" i="44"/>
  <c r="AE503" i="44"/>
  <c r="AE504" i="44"/>
  <c r="AI504" i="44" s="1"/>
  <c r="AE505" i="44"/>
  <c r="AI505" i="44" s="1"/>
  <c r="AJ505" i="44" s="1"/>
  <c r="AE506" i="44"/>
  <c r="AG506" i="44" s="1"/>
  <c r="AJ506" i="44" s="1"/>
  <c r="AE507" i="44"/>
  <c r="AE508" i="44"/>
  <c r="AE509" i="44"/>
  <c r="AE510" i="44"/>
  <c r="AE511" i="44"/>
  <c r="AG511" i="44" s="1"/>
  <c r="AE512" i="44"/>
  <c r="AG512" i="44" s="1"/>
  <c r="AJ512" i="44" s="1"/>
  <c r="AE514" i="44"/>
  <c r="AE515" i="44"/>
  <c r="AE516" i="44"/>
  <c r="AE517" i="44"/>
  <c r="AE518" i="44"/>
  <c r="AE519" i="44"/>
  <c r="AE520" i="44"/>
  <c r="AG520" i="44" s="1"/>
  <c r="AJ520" i="44" s="1"/>
  <c r="AE521" i="44"/>
  <c r="AG521" i="44" s="1"/>
  <c r="AJ521" i="44" s="1"/>
  <c r="AE522" i="44"/>
  <c r="AE523" i="44"/>
  <c r="AE524" i="44"/>
  <c r="AE525" i="44"/>
  <c r="AG525" i="44" s="1"/>
  <c r="AJ525" i="44" s="1"/>
  <c r="AE526" i="44"/>
  <c r="AG526" i="44" s="1"/>
  <c r="AE528" i="44"/>
  <c r="AE529" i="44"/>
  <c r="AE530" i="44"/>
  <c r="AG530" i="44" s="1"/>
  <c r="AE531" i="44"/>
  <c r="AE532" i="44"/>
  <c r="AE533" i="44"/>
  <c r="AE534" i="44"/>
  <c r="AE535" i="44"/>
  <c r="AE536" i="44"/>
  <c r="AI536" i="44" s="1"/>
  <c r="AE537" i="44"/>
  <c r="AE538" i="44"/>
  <c r="AE539" i="44"/>
  <c r="AG539" i="44" s="1"/>
  <c r="AJ539" i="44" s="1"/>
  <c r="AE540" i="44"/>
  <c r="AG540" i="44" s="1"/>
  <c r="AE541" i="44"/>
  <c r="AG541" i="44" s="1"/>
  <c r="AJ541" i="44" s="1"/>
  <c r="AE542" i="44"/>
  <c r="AE543" i="44"/>
  <c r="AE544" i="44"/>
  <c r="AG544" i="44" s="1"/>
  <c r="AE545" i="44"/>
  <c r="AI545" i="44" s="1"/>
  <c r="AE546" i="44"/>
  <c r="AE547" i="44"/>
  <c r="AG547" i="44" s="1"/>
  <c r="AE548" i="44"/>
  <c r="AG548" i="44" s="1"/>
  <c r="AJ548" i="44" s="1"/>
  <c r="AE549" i="44"/>
  <c r="AG549" i="44" s="1"/>
  <c r="AJ549" i="44" s="1"/>
  <c r="AE550" i="44"/>
  <c r="AE551" i="44"/>
  <c r="AE552" i="44"/>
  <c r="AE553" i="44"/>
  <c r="AG553" i="44" s="1"/>
  <c r="AJ553" i="44" s="1"/>
  <c r="AE554" i="44"/>
  <c r="AG554" i="44" s="1"/>
  <c r="AJ554" i="44" s="1"/>
  <c r="AE555" i="44"/>
  <c r="AG555" i="44" s="1"/>
  <c r="AJ555" i="44" s="1"/>
  <c r="AE556" i="44"/>
  <c r="AE557" i="44"/>
  <c r="AI557" i="44" s="1"/>
  <c r="AE558" i="44"/>
  <c r="AE559" i="44"/>
  <c r="AE560" i="44"/>
  <c r="AE561" i="44"/>
  <c r="AE562" i="44"/>
  <c r="AG562" i="44" s="1"/>
  <c r="AJ562" i="44" s="1"/>
  <c r="AE563" i="44"/>
  <c r="AG563" i="44" s="1"/>
  <c r="AJ563" i="44" s="1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A579" i="44"/>
  <c r="AD579" i="44" s="1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L578" i="44"/>
  <c r="O578" i="44" s="1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L576" i="44"/>
  <c r="H576" i="44"/>
  <c r="F576" i="44"/>
  <c r="AC575" i="44"/>
  <c r="AA575" i="44"/>
  <c r="W575" i="44"/>
  <c r="U575" i="44"/>
  <c r="R575" i="44"/>
  <c r="N575" i="44"/>
  <c r="L575" i="44"/>
  <c r="H575" i="44"/>
  <c r="F575" i="44"/>
  <c r="AC574" i="44"/>
  <c r="AA574" i="44"/>
  <c r="W574" i="44"/>
  <c r="U574" i="44"/>
  <c r="R574" i="44"/>
  <c r="N574" i="44"/>
  <c r="L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U572" i="44"/>
  <c r="R572" i="44"/>
  <c r="N572" i="44"/>
  <c r="L572" i="44"/>
  <c r="O572" i="44" s="1"/>
  <c r="H572" i="44"/>
  <c r="F572" i="44"/>
  <c r="AC571" i="44"/>
  <c r="AA571" i="44"/>
  <c r="W571" i="44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L570" i="44"/>
  <c r="H570" i="44"/>
  <c r="F570" i="44"/>
  <c r="AC569" i="44"/>
  <c r="AA569" i="44"/>
  <c r="W569" i="44"/>
  <c r="U569" i="44"/>
  <c r="X569" i="44" s="1"/>
  <c r="R569" i="44"/>
  <c r="N569" i="44"/>
  <c r="L569" i="44"/>
  <c r="F569" i="44"/>
  <c r="I569" i="44" s="1"/>
  <c r="AC568" i="44"/>
  <c r="AA568" i="44"/>
  <c r="W568" i="44"/>
  <c r="U568" i="44"/>
  <c r="R568" i="44"/>
  <c r="N568" i="44"/>
  <c r="L568" i="44"/>
  <c r="H568" i="44"/>
  <c r="F568" i="44"/>
  <c r="AC567" i="44"/>
  <c r="AA567" i="44"/>
  <c r="W567" i="44"/>
  <c r="U567" i="44"/>
  <c r="R567" i="44"/>
  <c r="N567" i="44"/>
  <c r="L567" i="44"/>
  <c r="H567" i="44"/>
  <c r="F567" i="44"/>
  <c r="R566" i="44"/>
  <c r="R565" i="44"/>
  <c r="AC564" i="44"/>
  <c r="AA564" i="44"/>
  <c r="AD564" i="44" s="1"/>
  <c r="W564" i="44"/>
  <c r="U564" i="44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F562" i="44"/>
  <c r="I562" i="44" s="1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W559" i="44"/>
  <c r="U559" i="44"/>
  <c r="R559" i="44"/>
  <c r="Q559" i="44"/>
  <c r="P559" i="44"/>
  <c r="N559" i="44"/>
  <c r="L559" i="44"/>
  <c r="H559" i="44"/>
  <c r="F559" i="44"/>
  <c r="AC558" i="44"/>
  <c r="AA558" i="44"/>
  <c r="W558" i="44"/>
  <c r="U558" i="44"/>
  <c r="R558" i="44"/>
  <c r="Q558" i="44"/>
  <c r="P558" i="44"/>
  <c r="N558" i="44"/>
  <c r="L558" i="44"/>
  <c r="H558" i="44"/>
  <c r="F558" i="44"/>
  <c r="AC557" i="44"/>
  <c r="AA557" i="44"/>
  <c r="AD557" i="44" s="1"/>
  <c r="W557" i="44"/>
  <c r="U557" i="44"/>
  <c r="R557" i="44"/>
  <c r="Q557" i="44"/>
  <c r="P557" i="44"/>
  <c r="N557" i="44"/>
  <c r="L557" i="44"/>
  <c r="H557" i="44"/>
  <c r="F557" i="44"/>
  <c r="R556" i="44"/>
  <c r="Q556" i="44"/>
  <c r="P556" i="44"/>
  <c r="AA555" i="44"/>
  <c r="AD555" i="44" s="1"/>
  <c r="U555" i="44"/>
  <c r="X555" i="44" s="1"/>
  <c r="Q555" i="44"/>
  <c r="P555" i="44"/>
  <c r="L555" i="44"/>
  <c r="O555" i="44" s="1"/>
  <c r="D555" i="44"/>
  <c r="AA554" i="44"/>
  <c r="AD554" i="44" s="1"/>
  <c r="U554" i="44"/>
  <c r="X554" i="44" s="1"/>
  <c r="R554" i="44"/>
  <c r="Q554" i="44"/>
  <c r="P554" i="44"/>
  <c r="L554" i="44"/>
  <c r="O554" i="44" s="1"/>
  <c r="F554" i="44"/>
  <c r="I554" i="44" s="1"/>
  <c r="AA553" i="44"/>
  <c r="U553" i="44"/>
  <c r="X553" i="44" s="1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W550" i="44"/>
  <c r="U550" i="44"/>
  <c r="R550" i="44"/>
  <c r="Q550" i="44"/>
  <c r="P550" i="44"/>
  <c r="N550" i="44"/>
  <c r="L550" i="44"/>
  <c r="O550" i="44" s="1"/>
  <c r="H550" i="44"/>
  <c r="F550" i="44"/>
  <c r="AA549" i="44"/>
  <c r="AD549" i="44" s="1"/>
  <c r="U549" i="44"/>
  <c r="X549" i="44" s="1"/>
  <c r="R549" i="44"/>
  <c r="Q549" i="44"/>
  <c r="P549" i="44"/>
  <c r="L549" i="44"/>
  <c r="O549" i="44" s="1"/>
  <c r="F549" i="44"/>
  <c r="I549" i="44" s="1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W547" i="44"/>
  <c r="U547" i="44"/>
  <c r="R547" i="44"/>
  <c r="Q547" i="44"/>
  <c r="P547" i="44"/>
  <c r="N547" i="44"/>
  <c r="L547" i="44"/>
  <c r="H547" i="44"/>
  <c r="F547" i="44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H545" i="44"/>
  <c r="F545" i="44"/>
  <c r="AC544" i="44"/>
  <c r="AA544" i="44"/>
  <c r="W544" i="44"/>
  <c r="U544" i="44"/>
  <c r="R544" i="44"/>
  <c r="Q544" i="44"/>
  <c r="P544" i="44"/>
  <c r="N544" i="44"/>
  <c r="L544" i="44"/>
  <c r="H544" i="44"/>
  <c r="F544" i="44"/>
  <c r="AC543" i="44"/>
  <c r="AA543" i="44"/>
  <c r="W543" i="44"/>
  <c r="U543" i="44"/>
  <c r="R543" i="44"/>
  <c r="Q543" i="44"/>
  <c r="P543" i="44"/>
  <c r="N543" i="44"/>
  <c r="L543" i="44"/>
  <c r="O543" i="44" s="1"/>
  <c r="H543" i="44"/>
  <c r="F543" i="44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A539" i="44"/>
  <c r="AD539" i="44" s="1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W536" i="44"/>
  <c r="U536" i="44"/>
  <c r="X536" i="44" s="1"/>
  <c r="R536" i="44"/>
  <c r="Q536" i="44"/>
  <c r="P536" i="44"/>
  <c r="N536" i="44"/>
  <c r="L536" i="44"/>
  <c r="H536" i="44"/>
  <c r="F536" i="44"/>
  <c r="AC535" i="44"/>
  <c r="AA535" i="44"/>
  <c r="W535" i="44"/>
  <c r="U535" i="44"/>
  <c r="R535" i="44"/>
  <c r="Q535" i="44"/>
  <c r="P535" i="44"/>
  <c r="N535" i="44"/>
  <c r="L535" i="44"/>
  <c r="H535" i="44"/>
  <c r="F535" i="44"/>
  <c r="AC534" i="44"/>
  <c r="AA534" i="44"/>
  <c r="W534" i="44"/>
  <c r="U534" i="44"/>
  <c r="R534" i="44"/>
  <c r="Q534" i="44"/>
  <c r="P534" i="44"/>
  <c r="N534" i="44"/>
  <c r="L534" i="44"/>
  <c r="H534" i="44"/>
  <c r="F534" i="44"/>
  <c r="AC533" i="44"/>
  <c r="AA533" i="44"/>
  <c r="W533" i="44"/>
  <c r="U533" i="44"/>
  <c r="R533" i="44"/>
  <c r="Q533" i="44"/>
  <c r="P533" i="44"/>
  <c r="N533" i="44"/>
  <c r="L533" i="44"/>
  <c r="H533" i="44"/>
  <c r="F533" i="44"/>
  <c r="R532" i="44"/>
  <c r="Q532" i="44"/>
  <c r="P532" i="44"/>
  <c r="AC531" i="44"/>
  <c r="AA531" i="44"/>
  <c r="W531" i="44"/>
  <c r="U531" i="44"/>
  <c r="R531" i="44"/>
  <c r="Q531" i="44"/>
  <c r="P531" i="44"/>
  <c r="N531" i="44"/>
  <c r="L531" i="44"/>
  <c r="H531" i="44"/>
  <c r="F531" i="44"/>
  <c r="AC530" i="44"/>
  <c r="AA530" i="44"/>
  <c r="W530" i="44"/>
  <c r="U530" i="44"/>
  <c r="R530" i="44"/>
  <c r="Q530" i="44"/>
  <c r="P530" i="44"/>
  <c r="N530" i="44"/>
  <c r="L530" i="44"/>
  <c r="H530" i="44"/>
  <c r="F530" i="44"/>
  <c r="AC529" i="44"/>
  <c r="AA529" i="44"/>
  <c r="W529" i="44"/>
  <c r="U529" i="44"/>
  <c r="R529" i="44"/>
  <c r="Q529" i="44"/>
  <c r="P529" i="44"/>
  <c r="N529" i="44"/>
  <c r="L529" i="44"/>
  <c r="H529" i="44"/>
  <c r="F529" i="44"/>
  <c r="R528" i="44"/>
  <c r="Q528" i="44"/>
  <c r="P528" i="44"/>
  <c r="AA527" i="44"/>
  <c r="AD527" i="44" s="1"/>
  <c r="U527" i="44"/>
  <c r="X527" i="44" s="1"/>
  <c r="Q527" i="44"/>
  <c r="P527" i="44"/>
  <c r="L527" i="44"/>
  <c r="O527" i="44" s="1"/>
  <c r="D527" i="44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F525" i="44"/>
  <c r="I525" i="44" s="1"/>
  <c r="D525" i="44"/>
  <c r="R524" i="44"/>
  <c r="Q524" i="44"/>
  <c r="P524" i="44"/>
  <c r="R523" i="44"/>
  <c r="Q523" i="44"/>
  <c r="P523" i="44"/>
  <c r="AC522" i="44"/>
  <c r="AA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A521" i="44"/>
  <c r="AD521" i="44" s="1"/>
  <c r="U521" i="44"/>
  <c r="X521" i="44" s="1"/>
  <c r="R521" i="44"/>
  <c r="Q521" i="44"/>
  <c r="P521" i="44"/>
  <c r="L521" i="44"/>
  <c r="O521" i="44" s="1"/>
  <c r="F521" i="44"/>
  <c r="I521" i="44" s="1"/>
  <c r="AA520" i="44"/>
  <c r="AD520" i="44" s="1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H519" i="44"/>
  <c r="F519" i="44"/>
  <c r="R518" i="44"/>
  <c r="Q518" i="44"/>
  <c r="P518" i="44"/>
  <c r="AC517" i="44"/>
  <c r="AA517" i="44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H516" i="44"/>
  <c r="F516" i="44"/>
  <c r="AC515" i="44"/>
  <c r="AA515" i="44"/>
  <c r="W515" i="44"/>
  <c r="U515" i="44"/>
  <c r="X515" i="44" s="1"/>
  <c r="R515" i="44"/>
  <c r="Q515" i="44"/>
  <c r="P515" i="44"/>
  <c r="N515" i="44"/>
  <c r="L515" i="44"/>
  <c r="H515" i="44"/>
  <c r="F515" i="44"/>
  <c r="I515" i="44" s="1"/>
  <c r="R514" i="44"/>
  <c r="Q514" i="44"/>
  <c r="P514" i="44"/>
  <c r="AA513" i="44"/>
  <c r="AD513" i="44" s="1"/>
  <c r="U513" i="44"/>
  <c r="X513" i="44" s="1"/>
  <c r="Q513" i="44"/>
  <c r="P513" i="44"/>
  <c r="L513" i="44"/>
  <c r="O513" i="44" s="1"/>
  <c r="D513" i="44"/>
  <c r="R513" i="44" s="1"/>
  <c r="AA512" i="44"/>
  <c r="U512" i="44"/>
  <c r="X512" i="44" s="1"/>
  <c r="R512" i="44"/>
  <c r="Q512" i="44"/>
  <c r="P512" i="44"/>
  <c r="L512" i="44"/>
  <c r="O512" i="44" s="1"/>
  <c r="F512" i="44"/>
  <c r="I512" i="44" s="1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A506" i="44"/>
  <c r="AD506" i="44" s="1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W505" i="44"/>
  <c r="X505" i="44" s="1"/>
  <c r="R505" i="44"/>
  <c r="Q505" i="44"/>
  <c r="P505" i="44"/>
  <c r="N505" i="44"/>
  <c r="O505" i="44" s="1"/>
  <c r="H505" i="44"/>
  <c r="I505" i="44" s="1"/>
  <c r="AC504" i="44"/>
  <c r="AA504" i="44"/>
  <c r="W504" i="44"/>
  <c r="U504" i="44"/>
  <c r="R504" i="44"/>
  <c r="Q504" i="44"/>
  <c r="P504" i="44"/>
  <c r="N504" i="44"/>
  <c r="L504" i="44"/>
  <c r="H504" i="44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AC502" i="44"/>
  <c r="AA502" i="44"/>
  <c r="W502" i="44"/>
  <c r="U502" i="44"/>
  <c r="R502" i="44"/>
  <c r="Q502" i="44"/>
  <c r="P502" i="44"/>
  <c r="N502" i="44"/>
  <c r="L502" i="44"/>
  <c r="H502" i="44"/>
  <c r="F502" i="44"/>
  <c r="AC501" i="44"/>
  <c r="AA501" i="44"/>
  <c r="W501" i="44"/>
  <c r="U501" i="44"/>
  <c r="R501" i="44"/>
  <c r="Q501" i="44"/>
  <c r="P501" i="44"/>
  <c r="N501" i="44"/>
  <c r="L501" i="44"/>
  <c r="H501" i="44"/>
  <c r="F501" i="44"/>
  <c r="AC500" i="44"/>
  <c r="AA500" i="44"/>
  <c r="W500" i="44"/>
  <c r="U500" i="44"/>
  <c r="R500" i="44"/>
  <c r="Q500" i="44"/>
  <c r="P500" i="44"/>
  <c r="N500" i="44"/>
  <c r="L500" i="44"/>
  <c r="H500" i="44"/>
  <c r="F500" i="44"/>
  <c r="AC499" i="44"/>
  <c r="AA499" i="44"/>
  <c r="W499" i="44"/>
  <c r="U499" i="44"/>
  <c r="R499" i="44"/>
  <c r="Q499" i="44"/>
  <c r="P499" i="44"/>
  <c r="N499" i="44"/>
  <c r="L499" i="44"/>
  <c r="O499" i="44" s="1"/>
  <c r="H499" i="44"/>
  <c r="F499" i="44"/>
  <c r="AC498" i="44"/>
  <c r="AA498" i="44"/>
  <c r="W498" i="44"/>
  <c r="U498" i="44"/>
  <c r="R498" i="44"/>
  <c r="Q498" i="44"/>
  <c r="P498" i="44"/>
  <c r="N498" i="44"/>
  <c r="L498" i="44"/>
  <c r="H498" i="44"/>
  <c r="F498" i="44"/>
  <c r="AC497" i="44"/>
  <c r="AA497" i="44"/>
  <c r="W497" i="44"/>
  <c r="U497" i="44"/>
  <c r="R497" i="44"/>
  <c r="Q497" i="44"/>
  <c r="P497" i="44"/>
  <c r="N497" i="44"/>
  <c r="L497" i="44"/>
  <c r="H497" i="44"/>
  <c r="F497" i="44"/>
  <c r="I497" i="44" s="1"/>
  <c r="AC496" i="44"/>
  <c r="AA496" i="44"/>
  <c r="W496" i="44"/>
  <c r="U496" i="44"/>
  <c r="R496" i="44"/>
  <c r="Q496" i="44"/>
  <c r="P496" i="44"/>
  <c r="N496" i="44"/>
  <c r="L496" i="44"/>
  <c r="H496" i="44"/>
  <c r="F496" i="44"/>
  <c r="R495" i="44"/>
  <c r="Q495" i="44"/>
  <c r="P495" i="44"/>
  <c r="R494" i="44"/>
  <c r="Q494" i="44"/>
  <c r="P494" i="44"/>
  <c r="AA493" i="44"/>
  <c r="AD493" i="44" s="1"/>
  <c r="U493" i="44"/>
  <c r="X493" i="44" s="1"/>
  <c r="R493" i="44"/>
  <c r="Q493" i="44"/>
  <c r="P493" i="44"/>
  <c r="L493" i="44"/>
  <c r="O493" i="44" s="1"/>
  <c r="F493" i="44"/>
  <c r="AC492" i="44"/>
  <c r="AA492" i="44"/>
  <c r="W492" i="44"/>
  <c r="U492" i="44"/>
  <c r="R492" i="44"/>
  <c r="Q492" i="44"/>
  <c r="P492" i="44"/>
  <c r="N492" i="44"/>
  <c r="L492" i="44"/>
  <c r="H492" i="44"/>
  <c r="F492" i="44"/>
  <c r="AC491" i="44"/>
  <c r="AA491" i="44"/>
  <c r="W491" i="44"/>
  <c r="U491" i="44"/>
  <c r="R491" i="44"/>
  <c r="Q491" i="44"/>
  <c r="P491" i="44"/>
  <c r="N491" i="44"/>
  <c r="L491" i="44"/>
  <c r="H491" i="44"/>
  <c r="F491" i="44"/>
  <c r="R490" i="44"/>
  <c r="Q490" i="44"/>
  <c r="P490" i="44"/>
  <c r="AA489" i="44"/>
  <c r="AD489" i="44" s="1"/>
  <c r="U489" i="44"/>
  <c r="X489" i="44" s="1"/>
  <c r="R489" i="44"/>
  <c r="Q489" i="44"/>
  <c r="P489" i="44"/>
  <c r="L489" i="44"/>
  <c r="O489" i="44" s="1"/>
  <c r="F489" i="44"/>
  <c r="I489" i="44" s="1"/>
  <c r="AC488" i="44"/>
  <c r="AA488" i="44"/>
  <c r="W488" i="44"/>
  <c r="U488" i="44"/>
  <c r="R488" i="44"/>
  <c r="Q488" i="44"/>
  <c r="P488" i="44"/>
  <c r="N488" i="44"/>
  <c r="L488" i="44"/>
  <c r="H488" i="44"/>
  <c r="F488" i="44"/>
  <c r="AC487" i="44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W486" i="44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U484" i="44"/>
  <c r="X484" i="44" s="1"/>
  <c r="R484" i="44"/>
  <c r="Q484" i="44"/>
  <c r="P484" i="44"/>
  <c r="L484" i="44"/>
  <c r="O484" i="44" s="1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L482" i="44"/>
  <c r="H482" i="44"/>
  <c r="F482" i="44"/>
  <c r="AC481" i="44"/>
  <c r="AA481" i="44"/>
  <c r="W481" i="44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H480" i="44"/>
  <c r="F480" i="44"/>
  <c r="AC479" i="44"/>
  <c r="AA479" i="44"/>
  <c r="W479" i="44"/>
  <c r="U479" i="44"/>
  <c r="R479" i="44"/>
  <c r="Q479" i="44"/>
  <c r="P479" i="44"/>
  <c r="N479" i="44"/>
  <c r="L479" i="44"/>
  <c r="H479" i="44"/>
  <c r="F479" i="44"/>
  <c r="AC478" i="44"/>
  <c r="AA478" i="44"/>
  <c r="W478" i="44"/>
  <c r="U478" i="44"/>
  <c r="R478" i="44"/>
  <c r="Q478" i="44"/>
  <c r="P478" i="44"/>
  <c r="N478" i="44"/>
  <c r="L478" i="44"/>
  <c r="H478" i="44"/>
  <c r="F478" i="44"/>
  <c r="AC477" i="44"/>
  <c r="AA477" i="44"/>
  <c r="W477" i="44"/>
  <c r="U477" i="44"/>
  <c r="R477" i="44"/>
  <c r="Q477" i="44"/>
  <c r="P477" i="44"/>
  <c r="N477" i="44"/>
  <c r="L477" i="44"/>
  <c r="H477" i="44"/>
  <c r="F477" i="44"/>
  <c r="AC476" i="44"/>
  <c r="AA476" i="44"/>
  <c r="W476" i="44"/>
  <c r="U476" i="44"/>
  <c r="R476" i="44"/>
  <c r="Q476" i="44"/>
  <c r="P476" i="44"/>
  <c r="N476" i="44"/>
  <c r="L476" i="44"/>
  <c r="H476" i="44"/>
  <c r="F476" i="44"/>
  <c r="AC475" i="44"/>
  <c r="AA475" i="44"/>
  <c r="W475" i="44"/>
  <c r="U475" i="44"/>
  <c r="R475" i="44"/>
  <c r="Q475" i="44"/>
  <c r="P475" i="44"/>
  <c r="N475" i="44"/>
  <c r="L475" i="44"/>
  <c r="H475" i="44"/>
  <c r="F475" i="44"/>
  <c r="AC474" i="44"/>
  <c r="AA474" i="44"/>
  <c r="W474" i="44"/>
  <c r="U474" i="44"/>
  <c r="R474" i="44"/>
  <c r="Q474" i="44"/>
  <c r="P474" i="44"/>
  <c r="N474" i="44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A472" i="44"/>
  <c r="W472" i="44"/>
  <c r="U472" i="44"/>
  <c r="R472" i="44"/>
  <c r="Q472" i="44"/>
  <c r="P472" i="44"/>
  <c r="N472" i="44"/>
  <c r="L472" i="44"/>
  <c r="H472" i="44"/>
  <c r="F472" i="44"/>
  <c r="AC471" i="44"/>
  <c r="AA471" i="44"/>
  <c r="W471" i="44"/>
  <c r="U471" i="44"/>
  <c r="R471" i="44"/>
  <c r="Q471" i="44"/>
  <c r="P471" i="44"/>
  <c r="N471" i="44"/>
  <c r="L471" i="44"/>
  <c r="H471" i="44"/>
  <c r="F471" i="44"/>
  <c r="AC470" i="44"/>
  <c r="AA470" i="44"/>
  <c r="W470" i="44"/>
  <c r="U470" i="44"/>
  <c r="R470" i="44"/>
  <c r="Q470" i="44"/>
  <c r="P470" i="44"/>
  <c r="N470" i="44"/>
  <c r="L470" i="44"/>
  <c r="H470" i="44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H468" i="44"/>
  <c r="F468" i="44"/>
  <c r="AC467" i="44"/>
  <c r="AA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W464" i="44"/>
  <c r="X464" i="44" s="1"/>
  <c r="R464" i="44"/>
  <c r="Q464" i="44"/>
  <c r="P464" i="44"/>
  <c r="N464" i="44"/>
  <c r="O464" i="44" s="1"/>
  <c r="H464" i="44"/>
  <c r="I464" i="44" s="1"/>
  <c r="AA463" i="44"/>
  <c r="AD463" i="44" s="1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A460" i="44"/>
  <c r="AD460" i="44" s="1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L459" i="44"/>
  <c r="H459" i="44"/>
  <c r="F459" i="44"/>
  <c r="AC458" i="44"/>
  <c r="AA458" i="44"/>
  <c r="W458" i="44"/>
  <c r="U458" i="44"/>
  <c r="R458" i="44"/>
  <c r="Q458" i="44"/>
  <c r="P458" i="44"/>
  <c r="N458" i="44"/>
  <c r="L458" i="44"/>
  <c r="H458" i="44"/>
  <c r="F458" i="44"/>
  <c r="AC457" i="44"/>
  <c r="AA457" i="44"/>
  <c r="W457" i="44"/>
  <c r="U457" i="44"/>
  <c r="R457" i="44"/>
  <c r="Q457" i="44"/>
  <c r="P457" i="44"/>
  <c r="N457" i="44"/>
  <c r="L457" i="44"/>
  <c r="H457" i="44"/>
  <c r="F457" i="44"/>
  <c r="AC456" i="44"/>
  <c r="AA456" i="44"/>
  <c r="W456" i="44"/>
  <c r="U456" i="44"/>
  <c r="R456" i="44"/>
  <c r="Q456" i="44"/>
  <c r="P456" i="44"/>
  <c r="N456" i="44"/>
  <c r="L456" i="44"/>
  <c r="H456" i="44"/>
  <c r="F456" i="44"/>
  <c r="AC455" i="44"/>
  <c r="AA455" i="44"/>
  <c r="W455" i="44"/>
  <c r="U455" i="44"/>
  <c r="R455" i="44"/>
  <c r="Q455" i="44"/>
  <c r="P455" i="44"/>
  <c r="N455" i="44"/>
  <c r="L455" i="44"/>
  <c r="H455" i="44"/>
  <c r="F455" i="44"/>
  <c r="AC454" i="44"/>
  <c r="AA454" i="44"/>
  <c r="W454" i="44"/>
  <c r="U454" i="44"/>
  <c r="R454" i="44"/>
  <c r="Q454" i="44"/>
  <c r="P454" i="44"/>
  <c r="N454" i="44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H452" i="44"/>
  <c r="F452" i="44"/>
  <c r="AC451" i="44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H450" i="44"/>
  <c r="F450" i="44"/>
  <c r="AC449" i="44"/>
  <c r="AA449" i="44"/>
  <c r="W449" i="44"/>
  <c r="U449" i="44"/>
  <c r="R449" i="44"/>
  <c r="Q449" i="44"/>
  <c r="P449" i="44"/>
  <c r="N449" i="44"/>
  <c r="L449" i="44"/>
  <c r="H449" i="44"/>
  <c r="F449" i="44"/>
  <c r="AC448" i="44"/>
  <c r="AA448" i="44"/>
  <c r="W448" i="44"/>
  <c r="U448" i="44"/>
  <c r="R448" i="44"/>
  <c r="Q448" i="44"/>
  <c r="P448" i="44"/>
  <c r="N448" i="44"/>
  <c r="L448" i="44"/>
  <c r="H448" i="44"/>
  <c r="F448" i="44"/>
  <c r="AC447" i="44"/>
  <c r="AA447" i="44"/>
  <c r="W447" i="44"/>
  <c r="U447" i="44"/>
  <c r="R447" i="44"/>
  <c r="Q447" i="44"/>
  <c r="P447" i="44"/>
  <c r="N447" i="44"/>
  <c r="L447" i="44"/>
  <c r="H447" i="44"/>
  <c r="F447" i="44"/>
  <c r="AC446" i="44"/>
  <c r="AA446" i="44"/>
  <c r="W446" i="44"/>
  <c r="U446" i="44"/>
  <c r="R446" i="44"/>
  <c r="Q446" i="44"/>
  <c r="P446" i="44"/>
  <c r="N446" i="44"/>
  <c r="L446" i="44"/>
  <c r="H446" i="44"/>
  <c r="F446" i="44"/>
  <c r="AC445" i="44"/>
  <c r="AA445" i="44"/>
  <c r="W445" i="44"/>
  <c r="U445" i="44"/>
  <c r="R445" i="44"/>
  <c r="Q445" i="44"/>
  <c r="P445" i="44"/>
  <c r="N445" i="44"/>
  <c r="L445" i="44"/>
  <c r="H445" i="44"/>
  <c r="F445" i="44"/>
  <c r="AC444" i="44"/>
  <c r="AA444" i="44"/>
  <c r="W444" i="44"/>
  <c r="U444" i="44"/>
  <c r="R444" i="44"/>
  <c r="Q444" i="44"/>
  <c r="P444" i="44"/>
  <c r="N444" i="44"/>
  <c r="L444" i="44"/>
  <c r="H444" i="44"/>
  <c r="F444" i="44"/>
  <c r="AC443" i="44"/>
  <c r="AA443" i="44"/>
  <c r="W443" i="44"/>
  <c r="U443" i="44"/>
  <c r="R443" i="44"/>
  <c r="Q443" i="44"/>
  <c r="P443" i="44"/>
  <c r="N443" i="44"/>
  <c r="L443" i="44"/>
  <c r="H443" i="44"/>
  <c r="F443" i="44"/>
  <c r="AC442" i="44"/>
  <c r="AA442" i="44"/>
  <c r="W442" i="44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H440" i="44"/>
  <c r="F440" i="44"/>
  <c r="AC439" i="44"/>
  <c r="AA439" i="44"/>
  <c r="W439" i="44"/>
  <c r="U439" i="44"/>
  <c r="R439" i="44"/>
  <c r="Q439" i="44"/>
  <c r="P439" i="44"/>
  <c r="N439" i="44"/>
  <c r="L439" i="44"/>
  <c r="H439" i="44"/>
  <c r="F439" i="44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W437" i="44"/>
  <c r="U437" i="44"/>
  <c r="R437" i="44"/>
  <c r="Q437" i="44"/>
  <c r="P437" i="44"/>
  <c r="N437" i="44"/>
  <c r="L437" i="44"/>
  <c r="H437" i="44"/>
  <c r="F437" i="44"/>
  <c r="AC436" i="44"/>
  <c r="AA436" i="44"/>
  <c r="W436" i="44"/>
  <c r="U436" i="44"/>
  <c r="R436" i="44"/>
  <c r="Q436" i="44"/>
  <c r="P436" i="44"/>
  <c r="N436" i="44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H435" i="44"/>
  <c r="F435" i="44"/>
  <c r="AC434" i="44"/>
  <c r="AA434" i="44"/>
  <c r="W434" i="44"/>
  <c r="U434" i="44"/>
  <c r="X434" i="44" s="1"/>
  <c r="R434" i="44"/>
  <c r="Q434" i="44"/>
  <c r="P434" i="44"/>
  <c r="N434" i="44"/>
  <c r="L434" i="44"/>
  <c r="H434" i="44"/>
  <c r="F434" i="44"/>
  <c r="AC433" i="44"/>
  <c r="AA433" i="44"/>
  <c r="W433" i="44"/>
  <c r="U433" i="44"/>
  <c r="R433" i="44"/>
  <c r="Q433" i="44"/>
  <c r="P433" i="44"/>
  <c r="N433" i="44"/>
  <c r="L433" i="44"/>
  <c r="H433" i="44"/>
  <c r="F433" i="44"/>
  <c r="AC432" i="44"/>
  <c r="AA432" i="44"/>
  <c r="W432" i="44"/>
  <c r="U432" i="44"/>
  <c r="R432" i="44"/>
  <c r="Q432" i="44"/>
  <c r="P432" i="44"/>
  <c r="N432" i="44"/>
  <c r="L432" i="44"/>
  <c r="H432" i="44"/>
  <c r="F432" i="44"/>
  <c r="AC431" i="44"/>
  <c r="AA431" i="44"/>
  <c r="W431" i="44"/>
  <c r="U431" i="44"/>
  <c r="R431" i="44"/>
  <c r="Q431" i="44"/>
  <c r="P431" i="44"/>
  <c r="N431" i="44"/>
  <c r="L431" i="44"/>
  <c r="H431" i="44"/>
  <c r="F431" i="44"/>
  <c r="AC430" i="44"/>
  <c r="AA430" i="44"/>
  <c r="W430" i="44"/>
  <c r="U430" i="44"/>
  <c r="R430" i="44"/>
  <c r="Q430" i="44"/>
  <c r="P430" i="44"/>
  <c r="N430" i="44"/>
  <c r="L430" i="44"/>
  <c r="H430" i="44"/>
  <c r="F430" i="44"/>
  <c r="AC429" i="44"/>
  <c r="AA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U426" i="44"/>
  <c r="X426" i="44" s="1"/>
  <c r="R426" i="44"/>
  <c r="Q426" i="44"/>
  <c r="P426" i="44"/>
  <c r="L426" i="44"/>
  <c r="O426" i="44" s="1"/>
  <c r="F426" i="44"/>
  <c r="I426" i="44" s="1"/>
  <c r="AC425" i="44"/>
  <c r="AA425" i="44"/>
  <c r="W425" i="44"/>
  <c r="U425" i="44"/>
  <c r="R425" i="44"/>
  <c r="Q425" i="44"/>
  <c r="P425" i="44"/>
  <c r="N425" i="44"/>
  <c r="L425" i="44"/>
  <c r="H425" i="44"/>
  <c r="F425" i="44"/>
  <c r="AC424" i="44"/>
  <c r="AA424" i="44"/>
  <c r="W424" i="44"/>
  <c r="U424" i="44"/>
  <c r="R424" i="44"/>
  <c r="Q424" i="44"/>
  <c r="P424" i="44"/>
  <c r="N424" i="44"/>
  <c r="L424" i="44"/>
  <c r="H424" i="44"/>
  <c r="F424" i="44"/>
  <c r="AC423" i="44"/>
  <c r="AA423" i="44"/>
  <c r="AD423" i="44" s="1"/>
  <c r="W423" i="44"/>
  <c r="U423" i="44"/>
  <c r="R423" i="44"/>
  <c r="Q423" i="44"/>
  <c r="P423" i="44"/>
  <c r="N423" i="44"/>
  <c r="L423" i="44"/>
  <c r="H423" i="44"/>
  <c r="F423" i="44"/>
  <c r="AC422" i="44"/>
  <c r="AA422" i="44"/>
  <c r="W422" i="44"/>
  <c r="U422" i="44"/>
  <c r="R422" i="44"/>
  <c r="Q422" i="44"/>
  <c r="P422" i="44"/>
  <c r="N422" i="44"/>
  <c r="L422" i="44"/>
  <c r="H422" i="44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L420" i="44"/>
  <c r="H420" i="44"/>
  <c r="F420" i="44"/>
  <c r="AC419" i="44"/>
  <c r="AA419" i="44"/>
  <c r="W419" i="44"/>
  <c r="U419" i="44"/>
  <c r="R419" i="44"/>
  <c r="Q419" i="44"/>
  <c r="P419" i="44"/>
  <c r="N419" i="44"/>
  <c r="L419" i="44"/>
  <c r="H419" i="44"/>
  <c r="F419" i="44"/>
  <c r="AC418" i="44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F417" i="44"/>
  <c r="AC416" i="44"/>
  <c r="AA416" i="44"/>
  <c r="W416" i="44"/>
  <c r="U416" i="44"/>
  <c r="R416" i="44"/>
  <c r="Q416" i="44"/>
  <c r="P416" i="44"/>
  <c r="N416" i="44"/>
  <c r="L416" i="44"/>
  <c r="H416" i="44"/>
  <c r="F416" i="44"/>
  <c r="AC415" i="44"/>
  <c r="AA415" i="44"/>
  <c r="W415" i="44"/>
  <c r="U415" i="44"/>
  <c r="R415" i="44"/>
  <c r="Q415" i="44"/>
  <c r="P415" i="44"/>
  <c r="N415" i="44"/>
  <c r="L415" i="44"/>
  <c r="H415" i="44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F411" i="44"/>
  <c r="I411" i="44" s="1"/>
  <c r="AA410" i="44"/>
  <c r="AD410" i="44" s="1"/>
  <c r="U410" i="44"/>
  <c r="X410" i="44" s="1"/>
  <c r="R410" i="44"/>
  <c r="Q410" i="44"/>
  <c r="P410" i="44"/>
  <c r="L410" i="44"/>
  <c r="O410" i="44" s="1"/>
  <c r="F410" i="44"/>
  <c r="I410" i="44" s="1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F408" i="44"/>
  <c r="I408" i="44" s="1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U406" i="44"/>
  <c r="X406" i="44" s="1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A404" i="44"/>
  <c r="W404" i="44"/>
  <c r="U404" i="44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F403" i="44"/>
  <c r="I403" i="44" s="1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F401" i="44"/>
  <c r="AC400" i="44"/>
  <c r="AA400" i="44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L399" i="44"/>
  <c r="H399" i="44"/>
  <c r="F399" i="44"/>
  <c r="AC398" i="44"/>
  <c r="AA398" i="44"/>
  <c r="W398" i="44"/>
  <c r="U398" i="44"/>
  <c r="R398" i="44"/>
  <c r="Q398" i="44"/>
  <c r="P398" i="44"/>
  <c r="N398" i="44"/>
  <c r="L398" i="44"/>
  <c r="H398" i="44"/>
  <c r="F398" i="44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F395" i="44"/>
  <c r="AC394" i="44"/>
  <c r="AA394" i="44"/>
  <c r="W394" i="44"/>
  <c r="U394" i="44"/>
  <c r="R394" i="44"/>
  <c r="Q394" i="44"/>
  <c r="P394" i="44"/>
  <c r="N394" i="44"/>
  <c r="L394" i="44"/>
  <c r="H394" i="44"/>
  <c r="F394" i="44"/>
  <c r="AC393" i="44"/>
  <c r="AA393" i="44"/>
  <c r="W393" i="44"/>
  <c r="U393" i="44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F391" i="44"/>
  <c r="AC390" i="44"/>
  <c r="AA390" i="44"/>
  <c r="W390" i="44"/>
  <c r="U390" i="44"/>
  <c r="R390" i="44"/>
  <c r="Q390" i="44"/>
  <c r="P390" i="44"/>
  <c r="N390" i="44"/>
  <c r="L390" i="44"/>
  <c r="H390" i="44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U388" i="44"/>
  <c r="R388" i="44"/>
  <c r="Q388" i="44"/>
  <c r="P388" i="44"/>
  <c r="N388" i="44"/>
  <c r="L388" i="44"/>
  <c r="H388" i="44"/>
  <c r="F388" i="44"/>
  <c r="AA387" i="44"/>
  <c r="AD387" i="44" s="1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L385" i="44"/>
  <c r="H385" i="44"/>
  <c r="F385" i="44"/>
  <c r="AC384" i="44"/>
  <c r="AD384" i="44" s="1"/>
  <c r="W384" i="44"/>
  <c r="X384" i="44" s="1"/>
  <c r="R384" i="44"/>
  <c r="Q384" i="44"/>
  <c r="P384" i="44"/>
  <c r="N384" i="44"/>
  <c r="O384" i="44" s="1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A378" i="44"/>
  <c r="AD378" i="44" s="1"/>
  <c r="U378" i="44"/>
  <c r="X378" i="44" s="1"/>
  <c r="R378" i="44"/>
  <c r="Q378" i="44"/>
  <c r="P378" i="44"/>
  <c r="L378" i="44"/>
  <c r="O378" i="44" s="1"/>
  <c r="F378" i="44"/>
  <c r="I378" i="44" s="1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N375" i="44"/>
  <c r="L375" i="44"/>
  <c r="H375" i="44"/>
  <c r="F375" i="44"/>
  <c r="AC374" i="44"/>
  <c r="AA374" i="44"/>
  <c r="W374" i="44"/>
  <c r="U374" i="44"/>
  <c r="R374" i="44"/>
  <c r="Q374" i="44"/>
  <c r="P374" i="44"/>
  <c r="N374" i="44"/>
  <c r="L374" i="44"/>
  <c r="H374" i="44"/>
  <c r="F374" i="44"/>
  <c r="AC373" i="44"/>
  <c r="AA373" i="44"/>
  <c r="W373" i="44"/>
  <c r="U373" i="44"/>
  <c r="R373" i="44"/>
  <c r="Q373" i="44"/>
  <c r="P373" i="44"/>
  <c r="N373" i="44"/>
  <c r="L373" i="44"/>
  <c r="H373" i="44"/>
  <c r="F373" i="44"/>
  <c r="AC372" i="44"/>
  <c r="AA372" i="44"/>
  <c r="W372" i="44"/>
  <c r="U372" i="44"/>
  <c r="R372" i="44"/>
  <c r="Q372" i="44"/>
  <c r="P372" i="44"/>
  <c r="N372" i="44"/>
  <c r="L372" i="44"/>
  <c r="H372" i="44"/>
  <c r="F372" i="44"/>
  <c r="AC371" i="44"/>
  <c r="AA371" i="44"/>
  <c r="W371" i="44"/>
  <c r="U371" i="44"/>
  <c r="R371" i="44"/>
  <c r="Q371" i="44"/>
  <c r="P371" i="44"/>
  <c r="N371" i="44"/>
  <c r="L371" i="44"/>
  <c r="H371" i="44"/>
  <c r="F371" i="44"/>
  <c r="AC370" i="44"/>
  <c r="AA370" i="44"/>
  <c r="W370" i="44"/>
  <c r="U370" i="44"/>
  <c r="R370" i="44"/>
  <c r="Q370" i="44"/>
  <c r="P370" i="44"/>
  <c r="N370" i="44"/>
  <c r="L370" i="44"/>
  <c r="H370" i="44"/>
  <c r="F370" i="44"/>
  <c r="AC369" i="44"/>
  <c r="AA369" i="44"/>
  <c r="W369" i="44"/>
  <c r="U369" i="44"/>
  <c r="R369" i="44"/>
  <c r="Q369" i="44"/>
  <c r="P369" i="44"/>
  <c r="N369" i="44"/>
  <c r="L369" i="44"/>
  <c r="H369" i="44"/>
  <c r="F369" i="44"/>
  <c r="AC368" i="44"/>
  <c r="AA368" i="44"/>
  <c r="W368" i="44"/>
  <c r="U368" i="44"/>
  <c r="R368" i="44"/>
  <c r="Q368" i="44"/>
  <c r="P368" i="44"/>
  <c r="N368" i="44"/>
  <c r="L368" i="44"/>
  <c r="H368" i="44"/>
  <c r="F368" i="44"/>
  <c r="AC367" i="44"/>
  <c r="AA367" i="44"/>
  <c r="W367" i="44"/>
  <c r="U367" i="44"/>
  <c r="R367" i="44"/>
  <c r="Q367" i="44"/>
  <c r="P367" i="44"/>
  <c r="N367" i="44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H365" i="44"/>
  <c r="F365" i="44"/>
  <c r="AC364" i="44"/>
  <c r="AA364" i="44"/>
  <c r="W364" i="44"/>
  <c r="U364" i="44"/>
  <c r="R364" i="44"/>
  <c r="Q364" i="44"/>
  <c r="P364" i="44"/>
  <c r="N364" i="44"/>
  <c r="L364" i="44"/>
  <c r="H364" i="44"/>
  <c r="F364" i="44"/>
  <c r="AC363" i="44"/>
  <c r="AA363" i="44"/>
  <c r="W363" i="44"/>
  <c r="U363" i="44"/>
  <c r="R363" i="44"/>
  <c r="Q363" i="44"/>
  <c r="P363" i="44"/>
  <c r="N363" i="44"/>
  <c r="L363" i="44"/>
  <c r="H363" i="44"/>
  <c r="F363" i="44"/>
  <c r="R362" i="44"/>
  <c r="Q362" i="44"/>
  <c r="P362" i="44"/>
  <c r="AC361" i="44"/>
  <c r="AA361" i="44"/>
  <c r="W361" i="44"/>
  <c r="U361" i="44"/>
  <c r="R361" i="44"/>
  <c r="Q361" i="44"/>
  <c r="P361" i="44"/>
  <c r="N361" i="44"/>
  <c r="L361" i="44"/>
  <c r="H361" i="44"/>
  <c r="F361" i="44"/>
  <c r="AC360" i="44"/>
  <c r="AA360" i="44"/>
  <c r="W360" i="44"/>
  <c r="U360" i="44"/>
  <c r="R360" i="44"/>
  <c r="Q360" i="44"/>
  <c r="P360" i="44"/>
  <c r="N360" i="44"/>
  <c r="L360" i="44"/>
  <c r="H360" i="44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U358" i="44"/>
  <c r="R358" i="44"/>
  <c r="Q358" i="44"/>
  <c r="P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AC355" i="44"/>
  <c r="AA355" i="44"/>
  <c r="W355" i="44"/>
  <c r="U355" i="44"/>
  <c r="R355" i="44"/>
  <c r="Q355" i="44"/>
  <c r="P355" i="44"/>
  <c r="N355" i="44"/>
  <c r="L355" i="44"/>
  <c r="H355" i="44"/>
  <c r="F355" i="44"/>
  <c r="AC354" i="44"/>
  <c r="AA354" i="44"/>
  <c r="W354" i="44"/>
  <c r="U354" i="44"/>
  <c r="R354" i="44"/>
  <c r="Q354" i="44"/>
  <c r="P354" i="44"/>
  <c r="N354" i="44"/>
  <c r="L354" i="44"/>
  <c r="H354" i="44"/>
  <c r="F354" i="44"/>
  <c r="R353" i="44"/>
  <c r="Q353" i="44"/>
  <c r="P353" i="44"/>
  <c r="AC352" i="44"/>
  <c r="AA352" i="44"/>
  <c r="W352" i="44"/>
  <c r="U352" i="44"/>
  <c r="R352" i="44"/>
  <c r="Q352" i="44"/>
  <c r="P352" i="44"/>
  <c r="N352" i="44"/>
  <c r="L352" i="44"/>
  <c r="H352" i="44"/>
  <c r="F352" i="44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W350" i="44"/>
  <c r="U350" i="44"/>
  <c r="R350" i="44"/>
  <c r="Q350" i="44"/>
  <c r="P350" i="44"/>
  <c r="N350" i="44"/>
  <c r="L350" i="44"/>
  <c r="H350" i="44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F348" i="44"/>
  <c r="AC347" i="44"/>
  <c r="AA347" i="44"/>
  <c r="W347" i="44"/>
  <c r="U347" i="44"/>
  <c r="R347" i="44"/>
  <c r="Q347" i="44"/>
  <c r="P347" i="44"/>
  <c r="N347" i="44"/>
  <c r="L347" i="44"/>
  <c r="H347" i="44"/>
  <c r="F347" i="44"/>
  <c r="AC346" i="44"/>
  <c r="AA346" i="44"/>
  <c r="W346" i="44"/>
  <c r="U346" i="44"/>
  <c r="R346" i="44"/>
  <c r="Q346" i="44"/>
  <c r="P346" i="44"/>
  <c r="N346" i="44"/>
  <c r="L346" i="44"/>
  <c r="H346" i="44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C344" i="44"/>
  <c r="AA344" i="44"/>
  <c r="W344" i="44"/>
  <c r="U344" i="44"/>
  <c r="R344" i="44"/>
  <c r="Q344" i="44"/>
  <c r="P344" i="44"/>
  <c r="N344" i="44"/>
  <c r="L344" i="44"/>
  <c r="H344" i="44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U341" i="44"/>
  <c r="R341" i="44"/>
  <c r="Q341" i="44"/>
  <c r="P341" i="44"/>
  <c r="N341" i="44"/>
  <c r="L341" i="44"/>
  <c r="H341" i="44"/>
  <c r="F341" i="44"/>
  <c r="I341" i="44" s="1"/>
  <c r="AC340" i="44"/>
  <c r="AA340" i="44"/>
  <c r="W340" i="44"/>
  <c r="U340" i="44"/>
  <c r="R340" i="44"/>
  <c r="Q340" i="44"/>
  <c r="P340" i="44"/>
  <c r="N340" i="44"/>
  <c r="L340" i="44"/>
  <c r="H340" i="44"/>
  <c r="F340" i="44"/>
  <c r="AC339" i="44"/>
  <c r="AA339" i="44"/>
  <c r="W339" i="44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W337" i="44"/>
  <c r="U337" i="44"/>
  <c r="R337" i="44"/>
  <c r="Q337" i="44"/>
  <c r="P337" i="44"/>
  <c r="N337" i="44"/>
  <c r="L337" i="44"/>
  <c r="H337" i="44"/>
  <c r="F337" i="44"/>
  <c r="AC336" i="44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A334" i="44"/>
  <c r="W334" i="44"/>
  <c r="U334" i="44"/>
  <c r="R334" i="44"/>
  <c r="Q334" i="44"/>
  <c r="P334" i="44"/>
  <c r="N334" i="44"/>
  <c r="L334" i="44"/>
  <c r="H334" i="44"/>
  <c r="F334" i="44"/>
  <c r="AC333" i="44"/>
  <c r="AA333" i="44"/>
  <c r="W333" i="44"/>
  <c r="U333" i="44"/>
  <c r="R333" i="44"/>
  <c r="Q333" i="44"/>
  <c r="P333" i="44"/>
  <c r="N333" i="44"/>
  <c r="L333" i="44"/>
  <c r="H333" i="44"/>
  <c r="F333" i="44"/>
  <c r="AC332" i="44"/>
  <c r="AA332" i="44"/>
  <c r="W332" i="44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A330" i="44"/>
  <c r="AD330" i="44" s="1"/>
  <c r="W330" i="44"/>
  <c r="U330" i="44"/>
  <c r="R330" i="44"/>
  <c r="Q330" i="44"/>
  <c r="P330" i="44"/>
  <c r="N330" i="44"/>
  <c r="L330" i="44"/>
  <c r="H330" i="44"/>
  <c r="F330" i="44"/>
  <c r="AC329" i="44"/>
  <c r="AA329" i="44"/>
  <c r="W329" i="44"/>
  <c r="U329" i="44"/>
  <c r="R329" i="44"/>
  <c r="Q329" i="44"/>
  <c r="P329" i="44"/>
  <c r="N329" i="44"/>
  <c r="L329" i="44"/>
  <c r="H329" i="44"/>
  <c r="F329" i="44"/>
  <c r="AC328" i="44"/>
  <c r="AA328" i="44"/>
  <c r="W328" i="44"/>
  <c r="U328" i="44"/>
  <c r="R328" i="44"/>
  <c r="Q328" i="44"/>
  <c r="P328" i="44"/>
  <c r="N328" i="44"/>
  <c r="L328" i="44"/>
  <c r="H328" i="44"/>
  <c r="F328" i="44"/>
  <c r="AC327" i="44"/>
  <c r="AA327" i="44"/>
  <c r="W327" i="44"/>
  <c r="U327" i="44"/>
  <c r="R327" i="44"/>
  <c r="Q327" i="44"/>
  <c r="P327" i="44"/>
  <c r="N327" i="44"/>
  <c r="L327" i="44"/>
  <c r="H327" i="44"/>
  <c r="F327" i="44"/>
  <c r="R326" i="44"/>
  <c r="Q326" i="44"/>
  <c r="P326" i="44"/>
  <c r="AC325" i="44"/>
  <c r="AA325" i="44"/>
  <c r="W325" i="44"/>
  <c r="U325" i="44"/>
  <c r="R325" i="44"/>
  <c r="Q325" i="44"/>
  <c r="P325" i="44"/>
  <c r="N325" i="44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U321" i="44"/>
  <c r="R321" i="44"/>
  <c r="Q321" i="44"/>
  <c r="P321" i="44"/>
  <c r="N321" i="44"/>
  <c r="L321" i="44"/>
  <c r="H321" i="44"/>
  <c r="F321" i="44"/>
  <c r="AC320" i="44"/>
  <c r="AA320" i="44"/>
  <c r="W320" i="44"/>
  <c r="U320" i="44"/>
  <c r="R320" i="44"/>
  <c r="Q320" i="44"/>
  <c r="P320" i="44"/>
  <c r="N320" i="44"/>
  <c r="L320" i="44"/>
  <c r="H320" i="44"/>
  <c r="F320" i="44"/>
  <c r="R319" i="44"/>
  <c r="Q319" i="44"/>
  <c r="P319" i="44"/>
  <c r="AC318" i="44"/>
  <c r="AA318" i="44"/>
  <c r="W318" i="44"/>
  <c r="U318" i="44"/>
  <c r="R318" i="44"/>
  <c r="Q318" i="44"/>
  <c r="P318" i="44"/>
  <c r="N318" i="44"/>
  <c r="L318" i="44"/>
  <c r="H318" i="44"/>
  <c r="F318" i="44"/>
  <c r="AC317" i="44"/>
  <c r="AA317" i="44"/>
  <c r="W317" i="44"/>
  <c r="U317" i="44"/>
  <c r="R317" i="44"/>
  <c r="Q317" i="44"/>
  <c r="P317" i="44"/>
  <c r="N317" i="44"/>
  <c r="L317" i="44"/>
  <c r="H317" i="44"/>
  <c r="F317" i="44"/>
  <c r="AC316" i="44"/>
  <c r="AA316" i="44"/>
  <c r="W316" i="44"/>
  <c r="U316" i="44"/>
  <c r="R316" i="44"/>
  <c r="Q316" i="44"/>
  <c r="P316" i="44"/>
  <c r="N316" i="44"/>
  <c r="L316" i="44"/>
  <c r="H316" i="44"/>
  <c r="F316" i="44"/>
  <c r="AC315" i="44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U314" i="44"/>
  <c r="R314" i="44"/>
  <c r="Q314" i="44"/>
  <c r="P314" i="44"/>
  <c r="N314" i="44"/>
  <c r="L314" i="44"/>
  <c r="H314" i="44"/>
  <c r="F314" i="44"/>
  <c r="AC313" i="44"/>
  <c r="AA313" i="44"/>
  <c r="W313" i="44"/>
  <c r="U313" i="44"/>
  <c r="R313" i="44"/>
  <c r="Q313" i="44"/>
  <c r="P313" i="44"/>
  <c r="N313" i="44"/>
  <c r="L313" i="44"/>
  <c r="H313" i="44"/>
  <c r="F313" i="44"/>
  <c r="Q312" i="44"/>
  <c r="P312" i="44"/>
  <c r="D312" i="44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U308" i="44"/>
  <c r="R308" i="44"/>
  <c r="Q308" i="44"/>
  <c r="P308" i="44"/>
  <c r="N308" i="44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A306" i="44"/>
  <c r="W306" i="44"/>
  <c r="U306" i="44"/>
  <c r="R306" i="44"/>
  <c r="Q306" i="44"/>
  <c r="P306" i="44"/>
  <c r="N306" i="44"/>
  <c r="L306" i="44"/>
  <c r="H306" i="44"/>
  <c r="F306" i="44"/>
  <c r="AC305" i="44"/>
  <c r="AA305" i="44"/>
  <c r="W305" i="44"/>
  <c r="U305" i="44"/>
  <c r="R305" i="44"/>
  <c r="Q305" i="44"/>
  <c r="P305" i="44"/>
  <c r="N305" i="44"/>
  <c r="L305" i="44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R303" i="44"/>
  <c r="Q303" i="44"/>
  <c r="P303" i="44"/>
  <c r="AC302" i="44"/>
  <c r="AA302" i="44"/>
  <c r="W302" i="44"/>
  <c r="U302" i="44"/>
  <c r="R302" i="44"/>
  <c r="Q302" i="44"/>
  <c r="P302" i="44"/>
  <c r="N302" i="44"/>
  <c r="L302" i="44"/>
  <c r="H302" i="44"/>
  <c r="F302" i="44"/>
  <c r="AC301" i="44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R300" i="44"/>
  <c r="Q300" i="44"/>
  <c r="P300" i="44"/>
  <c r="N300" i="44"/>
  <c r="L300" i="44"/>
  <c r="H300" i="44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A298" i="44"/>
  <c r="W298" i="44"/>
  <c r="U298" i="44"/>
  <c r="R298" i="44"/>
  <c r="Q298" i="44"/>
  <c r="P298" i="44"/>
  <c r="N298" i="44"/>
  <c r="L298" i="44"/>
  <c r="H298" i="44"/>
  <c r="F298" i="44"/>
  <c r="R297" i="44"/>
  <c r="Q297" i="44"/>
  <c r="P297" i="44"/>
  <c r="AC296" i="44"/>
  <c r="AA296" i="44"/>
  <c r="W296" i="44"/>
  <c r="U296" i="44"/>
  <c r="R296" i="44"/>
  <c r="Q296" i="44"/>
  <c r="P296" i="44"/>
  <c r="N296" i="44"/>
  <c r="L296" i="44"/>
  <c r="H296" i="44"/>
  <c r="F296" i="44"/>
  <c r="AC295" i="44"/>
  <c r="AA295" i="44"/>
  <c r="W295" i="44"/>
  <c r="U295" i="44"/>
  <c r="R295" i="44"/>
  <c r="Q295" i="44"/>
  <c r="P295" i="44"/>
  <c r="N295" i="44"/>
  <c r="L295" i="44"/>
  <c r="H295" i="44"/>
  <c r="F295" i="44"/>
  <c r="R294" i="44"/>
  <c r="Q294" i="44"/>
  <c r="P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U291" i="44"/>
  <c r="R291" i="44"/>
  <c r="Q291" i="44"/>
  <c r="P291" i="44"/>
  <c r="N291" i="44"/>
  <c r="L291" i="44"/>
  <c r="H291" i="44"/>
  <c r="F291" i="44"/>
  <c r="AC290" i="44"/>
  <c r="AA290" i="44"/>
  <c r="W290" i="44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U289" i="44"/>
  <c r="R289" i="44"/>
  <c r="Q289" i="44"/>
  <c r="P289" i="44"/>
  <c r="N289" i="44"/>
  <c r="L289" i="44"/>
  <c r="H289" i="44"/>
  <c r="F289" i="44"/>
  <c r="AC288" i="44"/>
  <c r="AA288" i="44"/>
  <c r="W288" i="44"/>
  <c r="U288" i="44"/>
  <c r="R288" i="44"/>
  <c r="Q288" i="44"/>
  <c r="P288" i="44"/>
  <c r="N288" i="44"/>
  <c r="L288" i="44"/>
  <c r="H288" i="44"/>
  <c r="F288" i="44"/>
  <c r="AC287" i="44"/>
  <c r="AA287" i="44"/>
  <c r="W287" i="44"/>
  <c r="U287" i="44"/>
  <c r="R287" i="44"/>
  <c r="Q287" i="44"/>
  <c r="P287" i="44"/>
  <c r="N287" i="44"/>
  <c r="L287" i="44"/>
  <c r="H287" i="44"/>
  <c r="F287" i="44"/>
  <c r="AC286" i="44"/>
  <c r="AA286" i="44"/>
  <c r="W286" i="44"/>
  <c r="U286" i="44"/>
  <c r="R286" i="44"/>
  <c r="Q286" i="44"/>
  <c r="P286" i="44"/>
  <c r="N286" i="44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F285" i="44"/>
  <c r="AC284" i="44"/>
  <c r="AA284" i="44"/>
  <c r="W284" i="44"/>
  <c r="U284" i="44"/>
  <c r="R284" i="44"/>
  <c r="Q284" i="44"/>
  <c r="P284" i="44"/>
  <c r="N284" i="44"/>
  <c r="L284" i="44"/>
  <c r="H284" i="44"/>
  <c r="F284" i="44"/>
  <c r="AC283" i="44"/>
  <c r="AA283" i="44"/>
  <c r="W283" i="44"/>
  <c r="U283" i="44"/>
  <c r="R283" i="44"/>
  <c r="Q283" i="44"/>
  <c r="P283" i="44"/>
  <c r="N283" i="44"/>
  <c r="L283" i="44"/>
  <c r="H283" i="44"/>
  <c r="F283" i="44"/>
  <c r="AC282" i="44"/>
  <c r="AA282" i="44"/>
  <c r="W282" i="44"/>
  <c r="U282" i="44"/>
  <c r="R282" i="44"/>
  <c r="Q282" i="44"/>
  <c r="P282" i="44"/>
  <c r="N282" i="44"/>
  <c r="L282" i="44"/>
  <c r="H282" i="44"/>
  <c r="F282" i="44"/>
  <c r="AC281" i="44"/>
  <c r="AA281" i="44"/>
  <c r="W281" i="44"/>
  <c r="U281" i="44"/>
  <c r="R281" i="44"/>
  <c r="Q281" i="44"/>
  <c r="P281" i="44"/>
  <c r="N281" i="44"/>
  <c r="L281" i="44"/>
  <c r="H281" i="44"/>
  <c r="F281" i="44"/>
  <c r="R280" i="44"/>
  <c r="Q280" i="44"/>
  <c r="P280" i="44"/>
  <c r="AC279" i="44"/>
  <c r="AA279" i="44"/>
  <c r="W279" i="44"/>
  <c r="U279" i="44"/>
  <c r="R279" i="44"/>
  <c r="Q279" i="44"/>
  <c r="P279" i="44"/>
  <c r="N279" i="44"/>
  <c r="L279" i="44"/>
  <c r="H279" i="44"/>
  <c r="F279" i="44"/>
  <c r="AC278" i="44"/>
  <c r="AA278" i="44"/>
  <c r="W278" i="44"/>
  <c r="U278" i="44"/>
  <c r="R278" i="44"/>
  <c r="Q278" i="44"/>
  <c r="P278" i="44"/>
  <c r="N278" i="44"/>
  <c r="L278" i="44"/>
  <c r="H278" i="44"/>
  <c r="F278" i="44"/>
  <c r="AC277" i="44"/>
  <c r="AA277" i="44"/>
  <c r="W277" i="44"/>
  <c r="U277" i="44"/>
  <c r="R277" i="44"/>
  <c r="Q277" i="44"/>
  <c r="P277" i="44"/>
  <c r="N277" i="44"/>
  <c r="L277" i="44"/>
  <c r="H277" i="44"/>
  <c r="F277" i="44"/>
  <c r="AC276" i="44"/>
  <c r="AA276" i="44"/>
  <c r="W276" i="44"/>
  <c r="U276" i="44"/>
  <c r="R276" i="44"/>
  <c r="Q276" i="44"/>
  <c r="P276" i="44"/>
  <c r="N276" i="44"/>
  <c r="L276" i="44"/>
  <c r="H276" i="44"/>
  <c r="F276" i="44"/>
  <c r="AC275" i="44"/>
  <c r="AA275" i="44"/>
  <c r="W275" i="44"/>
  <c r="U275" i="44"/>
  <c r="R275" i="44"/>
  <c r="Q275" i="44"/>
  <c r="P275" i="44"/>
  <c r="N275" i="44"/>
  <c r="L275" i="44"/>
  <c r="H275" i="44"/>
  <c r="F275" i="44"/>
  <c r="AC274" i="44"/>
  <c r="AA274" i="44"/>
  <c r="W274" i="44"/>
  <c r="U274" i="44"/>
  <c r="R274" i="44"/>
  <c r="Q274" i="44"/>
  <c r="P274" i="44"/>
  <c r="N274" i="44"/>
  <c r="L274" i="44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W271" i="44"/>
  <c r="U271" i="44"/>
  <c r="R271" i="44"/>
  <c r="Q271" i="44"/>
  <c r="P271" i="44"/>
  <c r="N271" i="44"/>
  <c r="L271" i="44"/>
  <c r="H271" i="44"/>
  <c r="F271" i="44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AC268" i="44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L267" i="44"/>
  <c r="H267" i="44"/>
  <c r="F267" i="44"/>
  <c r="AC266" i="44"/>
  <c r="AA266" i="44"/>
  <c r="W266" i="44"/>
  <c r="U266" i="44"/>
  <c r="R266" i="44"/>
  <c r="Q266" i="44"/>
  <c r="P266" i="44"/>
  <c r="N266" i="44"/>
  <c r="L266" i="44"/>
  <c r="H266" i="44"/>
  <c r="F266" i="44"/>
  <c r="R265" i="44"/>
  <c r="Q265" i="44"/>
  <c r="P265" i="44"/>
  <c r="AC264" i="44"/>
  <c r="AA264" i="44"/>
  <c r="AA262" i="44" s="1"/>
  <c r="W264" i="44"/>
  <c r="U264" i="44"/>
  <c r="R264" i="44"/>
  <c r="Q264" i="44"/>
  <c r="P264" i="44"/>
  <c r="N264" i="44"/>
  <c r="L264" i="44"/>
  <c r="H264" i="44"/>
  <c r="F264" i="44"/>
  <c r="AC263" i="44"/>
  <c r="AA263" i="44"/>
  <c r="W263" i="44"/>
  <c r="U263" i="44"/>
  <c r="R263" i="44"/>
  <c r="Q263" i="44"/>
  <c r="P263" i="44"/>
  <c r="N263" i="44"/>
  <c r="L263" i="44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A258" i="44"/>
  <c r="W258" i="44"/>
  <c r="U258" i="44"/>
  <c r="R258" i="44"/>
  <c r="Q258" i="44"/>
  <c r="P258" i="44"/>
  <c r="N258" i="44"/>
  <c r="L258" i="44"/>
  <c r="H258" i="44"/>
  <c r="F258" i="44"/>
  <c r="AC257" i="44"/>
  <c r="AA257" i="44"/>
  <c r="W257" i="44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L256" i="44"/>
  <c r="H256" i="44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H253" i="44"/>
  <c r="F253" i="44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U249" i="44"/>
  <c r="R249" i="44"/>
  <c r="Q249" i="44"/>
  <c r="P249" i="44"/>
  <c r="N249" i="44"/>
  <c r="L249" i="44"/>
  <c r="H249" i="44"/>
  <c r="F249" i="44"/>
  <c r="AC248" i="44"/>
  <c r="AA248" i="44"/>
  <c r="W248" i="44"/>
  <c r="U248" i="44"/>
  <c r="R248" i="44"/>
  <c r="Q248" i="44"/>
  <c r="P248" i="44"/>
  <c r="N248" i="44"/>
  <c r="L248" i="44"/>
  <c r="H248" i="44"/>
  <c r="F248" i="44"/>
  <c r="R247" i="44"/>
  <c r="Q247" i="44"/>
  <c r="P247" i="44"/>
  <c r="AC246" i="44"/>
  <c r="AA246" i="44"/>
  <c r="W246" i="44"/>
  <c r="U246" i="44"/>
  <c r="X246" i="44" s="1"/>
  <c r="R246" i="44"/>
  <c r="Q246" i="44"/>
  <c r="P246" i="44"/>
  <c r="N246" i="44"/>
  <c r="L246" i="44"/>
  <c r="H246" i="44"/>
  <c r="F246" i="44"/>
  <c r="AC245" i="44"/>
  <c r="AA245" i="44"/>
  <c r="W245" i="44"/>
  <c r="U245" i="44"/>
  <c r="X245" i="44" s="1"/>
  <c r="R245" i="44"/>
  <c r="Q245" i="44"/>
  <c r="P245" i="44"/>
  <c r="N245" i="44"/>
  <c r="L245" i="44"/>
  <c r="H245" i="44"/>
  <c r="F245" i="44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W243" i="44"/>
  <c r="U243" i="44"/>
  <c r="R243" i="44"/>
  <c r="Q243" i="44"/>
  <c r="P243" i="44"/>
  <c r="N243" i="44"/>
  <c r="L243" i="44"/>
  <c r="H243" i="44"/>
  <c r="F243" i="44"/>
  <c r="AC242" i="44"/>
  <c r="AA242" i="44"/>
  <c r="W242" i="44"/>
  <c r="U242" i="44"/>
  <c r="R242" i="44"/>
  <c r="Q242" i="44"/>
  <c r="P242" i="44"/>
  <c r="N242" i="44"/>
  <c r="L242" i="44"/>
  <c r="H242" i="44"/>
  <c r="F242" i="44"/>
  <c r="AC241" i="44"/>
  <c r="AA241" i="44"/>
  <c r="W241" i="44"/>
  <c r="U241" i="44"/>
  <c r="R241" i="44"/>
  <c r="Q241" i="44"/>
  <c r="P241" i="44"/>
  <c r="N241" i="44"/>
  <c r="L241" i="44"/>
  <c r="H241" i="44"/>
  <c r="F241" i="44"/>
  <c r="AC240" i="44"/>
  <c r="AA240" i="44"/>
  <c r="W240" i="44"/>
  <c r="U240" i="44"/>
  <c r="R240" i="44"/>
  <c r="Q240" i="44"/>
  <c r="P240" i="44"/>
  <c r="N240" i="44"/>
  <c r="L240" i="44"/>
  <c r="O240" i="44" s="1"/>
  <c r="H240" i="44"/>
  <c r="F240" i="44"/>
  <c r="AC239" i="44"/>
  <c r="AA239" i="44"/>
  <c r="W239" i="44"/>
  <c r="U239" i="44"/>
  <c r="R239" i="44"/>
  <c r="Q239" i="44"/>
  <c r="P239" i="44"/>
  <c r="N239" i="44"/>
  <c r="L239" i="44"/>
  <c r="H239" i="44"/>
  <c r="F239" i="44"/>
  <c r="AC238" i="44"/>
  <c r="AA238" i="44"/>
  <c r="W238" i="44"/>
  <c r="U238" i="44"/>
  <c r="R238" i="44"/>
  <c r="Q238" i="44"/>
  <c r="P238" i="44"/>
  <c r="N238" i="44"/>
  <c r="L238" i="44"/>
  <c r="H238" i="44"/>
  <c r="F238" i="44"/>
  <c r="AC237" i="44"/>
  <c r="AA237" i="44"/>
  <c r="W237" i="44"/>
  <c r="U237" i="44"/>
  <c r="R237" i="44"/>
  <c r="Q237" i="44"/>
  <c r="P237" i="44"/>
  <c r="N237" i="44"/>
  <c r="L237" i="44"/>
  <c r="H237" i="44"/>
  <c r="F237" i="44"/>
  <c r="AC236" i="44"/>
  <c r="AA236" i="44"/>
  <c r="AD236" i="44" s="1"/>
  <c r="W236" i="44"/>
  <c r="U236" i="44"/>
  <c r="R236" i="44"/>
  <c r="Q236" i="44"/>
  <c r="P236" i="44"/>
  <c r="N236" i="44"/>
  <c r="L236" i="44"/>
  <c r="H236" i="44"/>
  <c r="F236" i="44"/>
  <c r="AC235" i="44"/>
  <c r="AA235" i="44"/>
  <c r="W235" i="44"/>
  <c r="U235" i="44"/>
  <c r="R235" i="44"/>
  <c r="Q235" i="44"/>
  <c r="P235" i="44"/>
  <c r="N235" i="44"/>
  <c r="L235" i="44"/>
  <c r="H235" i="44"/>
  <c r="F235" i="44"/>
  <c r="AC234" i="44"/>
  <c r="AA234" i="44"/>
  <c r="W234" i="44"/>
  <c r="U234" i="44"/>
  <c r="X234" i="44" s="1"/>
  <c r="R234" i="44"/>
  <c r="Q234" i="44"/>
  <c r="P234" i="44"/>
  <c r="N234" i="44"/>
  <c r="L234" i="44"/>
  <c r="H234" i="44"/>
  <c r="F234" i="44"/>
  <c r="AC233" i="44"/>
  <c r="AA233" i="44"/>
  <c r="W233" i="44"/>
  <c r="U233" i="44"/>
  <c r="X233" i="44" s="1"/>
  <c r="R233" i="44"/>
  <c r="Q233" i="44"/>
  <c r="P233" i="44"/>
  <c r="N233" i="44"/>
  <c r="L233" i="44"/>
  <c r="H233" i="44"/>
  <c r="F233" i="44"/>
  <c r="AC232" i="44"/>
  <c r="AA232" i="44"/>
  <c r="W232" i="44"/>
  <c r="U232" i="44"/>
  <c r="R232" i="44"/>
  <c r="Q232" i="44"/>
  <c r="P232" i="44"/>
  <c r="N232" i="44"/>
  <c r="L232" i="44"/>
  <c r="H232" i="44"/>
  <c r="F232" i="44"/>
  <c r="AC231" i="44"/>
  <c r="AA231" i="44"/>
  <c r="W231" i="44"/>
  <c r="U231" i="44"/>
  <c r="R231" i="44"/>
  <c r="Q231" i="44"/>
  <c r="P231" i="44"/>
  <c r="N231" i="44"/>
  <c r="L231" i="44"/>
  <c r="H231" i="44"/>
  <c r="F231" i="44"/>
  <c r="AC230" i="44"/>
  <c r="AA230" i="44"/>
  <c r="W230" i="44"/>
  <c r="U230" i="44"/>
  <c r="R230" i="44"/>
  <c r="Q230" i="44"/>
  <c r="P230" i="44"/>
  <c r="N230" i="44"/>
  <c r="L230" i="44"/>
  <c r="H230" i="44"/>
  <c r="F230" i="44"/>
  <c r="AC229" i="44"/>
  <c r="AA229" i="44"/>
  <c r="W229" i="44"/>
  <c r="U229" i="44"/>
  <c r="R229" i="44"/>
  <c r="Q229" i="44"/>
  <c r="P229" i="44"/>
  <c r="N229" i="44"/>
  <c r="L229" i="44"/>
  <c r="H229" i="44"/>
  <c r="F229" i="44"/>
  <c r="AC228" i="44"/>
  <c r="AA228" i="44"/>
  <c r="W228" i="44"/>
  <c r="U228" i="44"/>
  <c r="R228" i="44"/>
  <c r="Q228" i="44"/>
  <c r="P228" i="44"/>
  <c r="N228" i="44"/>
  <c r="L228" i="44"/>
  <c r="O228" i="44" s="1"/>
  <c r="H228" i="44"/>
  <c r="F228" i="44"/>
  <c r="AC227" i="44"/>
  <c r="AA227" i="44"/>
  <c r="W227" i="44"/>
  <c r="U227" i="44"/>
  <c r="R227" i="44"/>
  <c r="Q227" i="44"/>
  <c r="P227" i="44"/>
  <c r="N227" i="44"/>
  <c r="L227" i="44"/>
  <c r="H227" i="44"/>
  <c r="F227" i="44"/>
  <c r="I227" i="44" s="1"/>
  <c r="AC226" i="44"/>
  <c r="AA226" i="44"/>
  <c r="W226" i="44"/>
  <c r="U226" i="44"/>
  <c r="R226" i="44"/>
  <c r="Q226" i="44"/>
  <c r="P226" i="44"/>
  <c r="N226" i="44"/>
  <c r="L226" i="44"/>
  <c r="H226" i="44"/>
  <c r="F226" i="44"/>
  <c r="I226" i="44" s="1"/>
  <c r="AC225" i="44"/>
  <c r="AA225" i="44"/>
  <c r="W225" i="44"/>
  <c r="U225" i="44"/>
  <c r="R225" i="44"/>
  <c r="Q225" i="44"/>
  <c r="P225" i="44"/>
  <c r="N225" i="44"/>
  <c r="L225" i="44"/>
  <c r="H225" i="44"/>
  <c r="F225" i="44"/>
  <c r="AC224" i="44"/>
  <c r="AA224" i="44"/>
  <c r="W224" i="44"/>
  <c r="U224" i="44"/>
  <c r="R224" i="44"/>
  <c r="Q224" i="44"/>
  <c r="P224" i="44"/>
  <c r="N224" i="44"/>
  <c r="L224" i="44"/>
  <c r="H224" i="44"/>
  <c r="F224" i="44"/>
  <c r="AC223" i="44"/>
  <c r="AA223" i="44"/>
  <c r="W223" i="44"/>
  <c r="U223" i="44"/>
  <c r="R223" i="44"/>
  <c r="Q223" i="44"/>
  <c r="P223" i="44"/>
  <c r="N223" i="44"/>
  <c r="L223" i="44"/>
  <c r="H223" i="44"/>
  <c r="F223" i="44"/>
  <c r="AC222" i="44"/>
  <c r="AA222" i="44"/>
  <c r="W222" i="44"/>
  <c r="U222" i="44"/>
  <c r="X222" i="44" s="1"/>
  <c r="R222" i="44"/>
  <c r="Q222" i="44"/>
  <c r="P222" i="44"/>
  <c r="N222" i="44"/>
  <c r="L222" i="44"/>
  <c r="H222" i="44"/>
  <c r="F222" i="44"/>
  <c r="AC221" i="44"/>
  <c r="AA221" i="44"/>
  <c r="W221" i="44"/>
  <c r="U221" i="44"/>
  <c r="X221" i="44" s="1"/>
  <c r="R221" i="44"/>
  <c r="Q221" i="44"/>
  <c r="P221" i="44"/>
  <c r="N221" i="44"/>
  <c r="L221" i="44"/>
  <c r="H221" i="44"/>
  <c r="F221" i="44"/>
  <c r="AC220" i="44"/>
  <c r="AA220" i="44"/>
  <c r="W220" i="44"/>
  <c r="U220" i="44"/>
  <c r="R220" i="44"/>
  <c r="Q220" i="44"/>
  <c r="P220" i="44"/>
  <c r="N220" i="44"/>
  <c r="L220" i="44"/>
  <c r="H220" i="44"/>
  <c r="F220" i="44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W218" i="44"/>
  <c r="U218" i="44"/>
  <c r="R218" i="44"/>
  <c r="Q218" i="44"/>
  <c r="P218" i="44"/>
  <c r="N218" i="44"/>
  <c r="L218" i="44"/>
  <c r="H218" i="44"/>
  <c r="F218" i="44"/>
  <c r="AC217" i="44"/>
  <c r="AA217" i="44"/>
  <c r="W217" i="44"/>
  <c r="U217" i="44"/>
  <c r="R217" i="44"/>
  <c r="Q217" i="44"/>
  <c r="P217" i="44"/>
  <c r="N217" i="44"/>
  <c r="L217" i="44"/>
  <c r="H217" i="44"/>
  <c r="F217" i="44"/>
  <c r="AC216" i="44"/>
  <c r="AA216" i="44"/>
  <c r="W216" i="44"/>
  <c r="U216" i="44"/>
  <c r="R216" i="44"/>
  <c r="Q216" i="44"/>
  <c r="P216" i="44"/>
  <c r="N216" i="44"/>
  <c r="L216" i="44"/>
  <c r="O216" i="44" s="1"/>
  <c r="H216" i="44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C214" i="44"/>
  <c r="AA214" i="44"/>
  <c r="W214" i="44"/>
  <c r="U214" i="44"/>
  <c r="R214" i="44"/>
  <c r="Q214" i="44"/>
  <c r="P214" i="44"/>
  <c r="N214" i="44"/>
  <c r="L214" i="44"/>
  <c r="H214" i="44"/>
  <c r="F214" i="44"/>
  <c r="AC213" i="44"/>
  <c r="AA213" i="44"/>
  <c r="W213" i="44"/>
  <c r="U213" i="44"/>
  <c r="R213" i="44"/>
  <c r="Q213" i="44"/>
  <c r="P213" i="44"/>
  <c r="N213" i="44"/>
  <c r="L213" i="44"/>
  <c r="H213" i="44"/>
  <c r="F213" i="44"/>
  <c r="AC212" i="44"/>
  <c r="AA212" i="44"/>
  <c r="W212" i="44"/>
  <c r="U212" i="44"/>
  <c r="R212" i="44"/>
  <c r="Q212" i="44"/>
  <c r="P212" i="44"/>
  <c r="N212" i="44"/>
  <c r="L212" i="44"/>
  <c r="H212" i="44"/>
  <c r="F212" i="44"/>
  <c r="AC211" i="44"/>
  <c r="AA211" i="44"/>
  <c r="W211" i="44"/>
  <c r="U211" i="44"/>
  <c r="R211" i="44"/>
  <c r="Q211" i="44"/>
  <c r="P211" i="44"/>
  <c r="N211" i="44"/>
  <c r="L211" i="44"/>
  <c r="H211" i="44"/>
  <c r="F211" i="44"/>
  <c r="AC210" i="44"/>
  <c r="AA210" i="44"/>
  <c r="W210" i="44"/>
  <c r="U210" i="44"/>
  <c r="R210" i="44"/>
  <c r="Q210" i="44"/>
  <c r="P210" i="44"/>
  <c r="N210" i="44"/>
  <c r="L210" i="44"/>
  <c r="H210" i="44"/>
  <c r="F210" i="44"/>
  <c r="AC209" i="44"/>
  <c r="AA209" i="44"/>
  <c r="W209" i="44"/>
  <c r="U209" i="44"/>
  <c r="R209" i="44"/>
  <c r="Q209" i="44"/>
  <c r="P209" i="44"/>
  <c r="N209" i="44"/>
  <c r="L209" i="44"/>
  <c r="H209" i="44"/>
  <c r="F209" i="44"/>
  <c r="AC208" i="44"/>
  <c r="AA208" i="44"/>
  <c r="W208" i="44"/>
  <c r="U208" i="44"/>
  <c r="R208" i="44"/>
  <c r="Q208" i="44"/>
  <c r="P208" i="44"/>
  <c r="N208" i="44"/>
  <c r="L208" i="44"/>
  <c r="H208" i="44"/>
  <c r="F208" i="44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H206" i="44"/>
  <c r="F206" i="44"/>
  <c r="AA205" i="44"/>
  <c r="AD205" i="44" s="1"/>
  <c r="U205" i="44"/>
  <c r="X205" i="44" s="1"/>
  <c r="R205" i="44"/>
  <c r="Q205" i="44"/>
  <c r="P205" i="44"/>
  <c r="L205" i="44"/>
  <c r="O205" i="44" s="1"/>
  <c r="F205" i="44"/>
  <c r="I205" i="44" s="1"/>
  <c r="AC204" i="44"/>
  <c r="AA204" i="44"/>
  <c r="W204" i="44"/>
  <c r="U204" i="44"/>
  <c r="R204" i="44"/>
  <c r="Q204" i="44"/>
  <c r="P204" i="44"/>
  <c r="N204" i="44"/>
  <c r="L204" i="44"/>
  <c r="H204" i="44"/>
  <c r="F204" i="44"/>
  <c r="AA203" i="44"/>
  <c r="AD203" i="44" s="1"/>
  <c r="U203" i="44"/>
  <c r="X203" i="44" s="1"/>
  <c r="R203" i="44"/>
  <c r="Q203" i="44"/>
  <c r="P203" i="44"/>
  <c r="L203" i="44"/>
  <c r="O203" i="44" s="1"/>
  <c r="F203" i="44"/>
  <c r="I203" i="44" s="1"/>
  <c r="AC202" i="44"/>
  <c r="AA202" i="44"/>
  <c r="W202" i="44"/>
  <c r="U202" i="44"/>
  <c r="R202" i="44"/>
  <c r="Q202" i="44"/>
  <c r="P202" i="44"/>
  <c r="N202" i="44"/>
  <c r="L202" i="44"/>
  <c r="H202" i="44"/>
  <c r="F202" i="44"/>
  <c r="AA201" i="44"/>
  <c r="AD201" i="44" s="1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F200" i="44"/>
  <c r="I200" i="44" s="1"/>
  <c r="AA199" i="44"/>
  <c r="AD199" i="44" s="1"/>
  <c r="U199" i="44"/>
  <c r="X199" i="44" s="1"/>
  <c r="R199" i="44"/>
  <c r="Q199" i="44"/>
  <c r="P199" i="44"/>
  <c r="L199" i="44"/>
  <c r="O199" i="44" s="1"/>
  <c r="F199" i="44"/>
  <c r="I199" i="44" s="1"/>
  <c r="AC198" i="44"/>
  <c r="AA198" i="44"/>
  <c r="W198" i="44"/>
  <c r="U198" i="44"/>
  <c r="R198" i="44"/>
  <c r="Q198" i="44"/>
  <c r="P198" i="44"/>
  <c r="N198" i="44"/>
  <c r="L198" i="44"/>
  <c r="H198" i="44"/>
  <c r="F198" i="44"/>
  <c r="AC197" i="44"/>
  <c r="AA197" i="44"/>
  <c r="W197" i="44"/>
  <c r="U197" i="44"/>
  <c r="R197" i="44"/>
  <c r="Q197" i="44"/>
  <c r="P197" i="44"/>
  <c r="N197" i="44"/>
  <c r="L197" i="44"/>
  <c r="H197" i="44"/>
  <c r="F197" i="44"/>
  <c r="I197" i="44" s="1"/>
  <c r="AC196" i="44"/>
  <c r="AA196" i="44"/>
  <c r="W196" i="44"/>
  <c r="U196" i="44"/>
  <c r="R196" i="44"/>
  <c r="Q196" i="44"/>
  <c r="P196" i="44"/>
  <c r="N196" i="44"/>
  <c r="L196" i="44"/>
  <c r="H196" i="44"/>
  <c r="F196" i="44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W194" i="44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H193" i="44"/>
  <c r="F193" i="44"/>
  <c r="AC192" i="44"/>
  <c r="AA192" i="44"/>
  <c r="W192" i="44"/>
  <c r="U192" i="44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W186" i="44"/>
  <c r="U186" i="44"/>
  <c r="R186" i="44"/>
  <c r="Q186" i="44"/>
  <c r="P186" i="44"/>
  <c r="N186" i="44"/>
  <c r="L186" i="44"/>
  <c r="H186" i="44"/>
  <c r="F186" i="44"/>
  <c r="AC185" i="44"/>
  <c r="AA185" i="44"/>
  <c r="W185" i="44"/>
  <c r="U185" i="44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AC183" i="44"/>
  <c r="AA183" i="44"/>
  <c r="W183" i="44"/>
  <c r="U183" i="44"/>
  <c r="R183" i="44"/>
  <c r="Q183" i="44"/>
  <c r="P183" i="44"/>
  <c r="N183" i="44"/>
  <c r="L183" i="44"/>
  <c r="H183" i="44"/>
  <c r="F183" i="44"/>
  <c r="I183" i="44" s="1"/>
  <c r="AC182" i="44"/>
  <c r="AA182" i="44"/>
  <c r="AD182" i="44" s="1"/>
  <c r="W182" i="44"/>
  <c r="U182" i="44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W180" i="44"/>
  <c r="U180" i="44"/>
  <c r="R180" i="44"/>
  <c r="Q180" i="44"/>
  <c r="P180" i="44"/>
  <c r="N180" i="44"/>
  <c r="L180" i="44"/>
  <c r="O180" i="44" s="1"/>
  <c r="H180" i="44"/>
  <c r="F180" i="44"/>
  <c r="AC179" i="44"/>
  <c r="AA179" i="44"/>
  <c r="W179" i="44"/>
  <c r="U179" i="44"/>
  <c r="R179" i="44"/>
  <c r="Q179" i="44"/>
  <c r="P179" i="44"/>
  <c r="N179" i="44"/>
  <c r="L179" i="44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H178" i="44"/>
  <c r="F178" i="44"/>
  <c r="AC177" i="44"/>
  <c r="AA177" i="44"/>
  <c r="W177" i="44"/>
  <c r="U177" i="44"/>
  <c r="R177" i="44"/>
  <c r="Q177" i="44"/>
  <c r="P177" i="44"/>
  <c r="N177" i="44"/>
  <c r="L177" i="44"/>
  <c r="H177" i="44"/>
  <c r="F177" i="44"/>
  <c r="AC176" i="44"/>
  <c r="AA176" i="44"/>
  <c r="W176" i="44"/>
  <c r="U176" i="44"/>
  <c r="X176" i="44" s="1"/>
  <c r="R176" i="44"/>
  <c r="Q176" i="44"/>
  <c r="P176" i="44"/>
  <c r="N176" i="44"/>
  <c r="L176" i="44"/>
  <c r="H176" i="44"/>
  <c r="F176" i="44"/>
  <c r="AC175" i="44"/>
  <c r="AA175" i="44"/>
  <c r="W175" i="44"/>
  <c r="U175" i="44"/>
  <c r="R175" i="44"/>
  <c r="Q175" i="44"/>
  <c r="P175" i="44"/>
  <c r="N175" i="44"/>
  <c r="L175" i="44"/>
  <c r="H175" i="44"/>
  <c r="F175" i="44"/>
  <c r="AC174" i="44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W173" i="44"/>
  <c r="U173" i="44"/>
  <c r="X173" i="44" s="1"/>
  <c r="R173" i="44"/>
  <c r="Q173" i="44"/>
  <c r="P173" i="44"/>
  <c r="N173" i="44"/>
  <c r="L173" i="44"/>
  <c r="H173" i="44"/>
  <c r="F173" i="44"/>
  <c r="R172" i="44"/>
  <c r="Q172" i="44"/>
  <c r="P172" i="44"/>
  <c r="AC171" i="44"/>
  <c r="AA171" i="44"/>
  <c r="AD171" i="44" s="1"/>
  <c r="W171" i="44"/>
  <c r="U171" i="44"/>
  <c r="R171" i="44"/>
  <c r="Q171" i="44"/>
  <c r="P171" i="44"/>
  <c r="N171" i="44"/>
  <c r="L171" i="44"/>
  <c r="H171" i="44"/>
  <c r="F171" i="44"/>
  <c r="R170" i="44"/>
  <c r="Q170" i="44"/>
  <c r="P170" i="44"/>
  <c r="AC169" i="44"/>
  <c r="AA169" i="44"/>
  <c r="W169" i="44"/>
  <c r="U169" i="44"/>
  <c r="R169" i="44"/>
  <c r="Q169" i="44"/>
  <c r="P169" i="44"/>
  <c r="N169" i="44"/>
  <c r="L169" i="44"/>
  <c r="H169" i="44"/>
  <c r="F169" i="44"/>
  <c r="AC168" i="44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H165" i="44"/>
  <c r="F165" i="44"/>
  <c r="AC164" i="44"/>
  <c r="AA164" i="44"/>
  <c r="AD164" i="44" s="1"/>
  <c r="W164" i="44"/>
  <c r="U164" i="44"/>
  <c r="R164" i="44"/>
  <c r="Q164" i="44"/>
  <c r="P164" i="44"/>
  <c r="N164" i="44"/>
  <c r="L164" i="44"/>
  <c r="H164" i="44"/>
  <c r="F164" i="44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H161" i="44"/>
  <c r="F161" i="44"/>
  <c r="AC160" i="44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C158" i="44"/>
  <c r="AA158" i="44"/>
  <c r="W158" i="44"/>
  <c r="U158" i="44"/>
  <c r="R158" i="44"/>
  <c r="Q158" i="44"/>
  <c r="P158" i="44"/>
  <c r="N158" i="44"/>
  <c r="L158" i="44"/>
  <c r="H158" i="44"/>
  <c r="F158" i="44"/>
  <c r="AC157" i="44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A155" i="44"/>
  <c r="W155" i="44"/>
  <c r="U155" i="44"/>
  <c r="R155" i="44"/>
  <c r="Q155" i="44"/>
  <c r="P155" i="44"/>
  <c r="N155" i="44"/>
  <c r="L155" i="44"/>
  <c r="H155" i="44"/>
  <c r="F155" i="44"/>
  <c r="AC154" i="44"/>
  <c r="AA154" i="44"/>
  <c r="W154" i="44"/>
  <c r="U154" i="44"/>
  <c r="R154" i="44"/>
  <c r="Q154" i="44"/>
  <c r="P154" i="44"/>
  <c r="N154" i="44"/>
  <c r="L154" i="44"/>
  <c r="H154" i="44"/>
  <c r="F154" i="44"/>
  <c r="AC153" i="44"/>
  <c r="AA153" i="44"/>
  <c r="W153" i="44"/>
  <c r="U153" i="44"/>
  <c r="R153" i="44"/>
  <c r="Q153" i="44"/>
  <c r="P153" i="44"/>
  <c r="N153" i="44"/>
  <c r="L153" i="44"/>
  <c r="H153" i="44"/>
  <c r="F153" i="44"/>
  <c r="AC152" i="44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U151" i="44"/>
  <c r="R151" i="44"/>
  <c r="Q151" i="44"/>
  <c r="P151" i="44"/>
  <c r="N151" i="44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C146" i="44"/>
  <c r="AA146" i="44"/>
  <c r="AD146" i="44" s="1"/>
  <c r="W146" i="44"/>
  <c r="U146" i="44"/>
  <c r="R146" i="44"/>
  <c r="Q146" i="44"/>
  <c r="P146" i="44"/>
  <c r="N146" i="44"/>
  <c r="L146" i="44"/>
  <c r="H146" i="44"/>
  <c r="F146" i="44"/>
  <c r="AC145" i="44"/>
  <c r="AA145" i="44"/>
  <c r="W145" i="44"/>
  <c r="U145" i="44"/>
  <c r="R145" i="44"/>
  <c r="Q145" i="44"/>
  <c r="P145" i="44"/>
  <c r="N145" i="44"/>
  <c r="L145" i="44"/>
  <c r="H145" i="44"/>
  <c r="F145" i="44"/>
  <c r="AC144" i="44"/>
  <c r="AA144" i="44"/>
  <c r="W144" i="44"/>
  <c r="U144" i="44"/>
  <c r="R144" i="44"/>
  <c r="Q144" i="44"/>
  <c r="P144" i="44"/>
  <c r="N144" i="44"/>
  <c r="L144" i="44"/>
  <c r="H144" i="44"/>
  <c r="F144" i="44"/>
  <c r="AC143" i="44"/>
  <c r="AA143" i="44"/>
  <c r="W143" i="44"/>
  <c r="U143" i="44"/>
  <c r="R143" i="44"/>
  <c r="Q143" i="44"/>
  <c r="P143" i="44"/>
  <c r="N143" i="44"/>
  <c r="L143" i="44"/>
  <c r="H143" i="44"/>
  <c r="F143" i="44"/>
  <c r="AC142" i="44"/>
  <c r="AA142" i="44"/>
  <c r="W142" i="44"/>
  <c r="U142" i="44"/>
  <c r="R142" i="44"/>
  <c r="Q142" i="44"/>
  <c r="P142" i="44"/>
  <c r="N142" i="44"/>
  <c r="L142" i="44"/>
  <c r="O142" i="44" s="1"/>
  <c r="H142" i="44"/>
  <c r="F142" i="44"/>
  <c r="AC141" i="44"/>
  <c r="AA141" i="44"/>
  <c r="W141" i="44"/>
  <c r="U141" i="44"/>
  <c r="R141" i="44"/>
  <c r="Q141" i="44"/>
  <c r="P141" i="44"/>
  <c r="N141" i="44"/>
  <c r="L141" i="44"/>
  <c r="H141" i="44"/>
  <c r="F141" i="44"/>
  <c r="AC140" i="44"/>
  <c r="AA140" i="44"/>
  <c r="W140" i="44"/>
  <c r="U140" i="44"/>
  <c r="R140" i="44"/>
  <c r="Q140" i="44"/>
  <c r="P140" i="44"/>
  <c r="N140" i="44"/>
  <c r="L140" i="44"/>
  <c r="H140" i="44"/>
  <c r="F140" i="44"/>
  <c r="I140" i="44" s="1"/>
  <c r="AC139" i="44"/>
  <c r="AA139" i="44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AC137" i="44"/>
  <c r="AA137" i="44"/>
  <c r="W137" i="44"/>
  <c r="U137" i="44"/>
  <c r="R137" i="44"/>
  <c r="Q137" i="44"/>
  <c r="P137" i="44"/>
  <c r="N137" i="44"/>
  <c r="L137" i="44"/>
  <c r="H137" i="44"/>
  <c r="F137" i="44"/>
  <c r="AC136" i="44"/>
  <c r="AA136" i="44"/>
  <c r="W136" i="44"/>
  <c r="U136" i="44"/>
  <c r="R136" i="44"/>
  <c r="Q136" i="44"/>
  <c r="P136" i="44"/>
  <c r="N136" i="44"/>
  <c r="L136" i="44"/>
  <c r="H136" i="44"/>
  <c r="F136" i="44"/>
  <c r="AC135" i="44"/>
  <c r="AA135" i="44"/>
  <c r="W135" i="44"/>
  <c r="U135" i="44"/>
  <c r="R135" i="44"/>
  <c r="Q135" i="44"/>
  <c r="P135" i="44"/>
  <c r="N135" i="44"/>
  <c r="L135" i="44"/>
  <c r="H135" i="44"/>
  <c r="F135" i="44"/>
  <c r="AC134" i="44"/>
  <c r="AA134" i="44"/>
  <c r="W134" i="44"/>
  <c r="U134" i="44"/>
  <c r="R134" i="44"/>
  <c r="Q134" i="44"/>
  <c r="P134" i="44"/>
  <c r="N134" i="44"/>
  <c r="L134" i="44"/>
  <c r="H134" i="44"/>
  <c r="F134" i="44"/>
  <c r="AC133" i="44"/>
  <c r="AA133" i="44"/>
  <c r="W133" i="44"/>
  <c r="U133" i="44"/>
  <c r="X133" i="44" s="1"/>
  <c r="R133" i="44"/>
  <c r="Q133" i="44"/>
  <c r="P133" i="44"/>
  <c r="N133" i="44"/>
  <c r="L133" i="44"/>
  <c r="H133" i="44"/>
  <c r="F133" i="44"/>
  <c r="AC132" i="44"/>
  <c r="AA132" i="44"/>
  <c r="W132" i="44"/>
  <c r="U132" i="44"/>
  <c r="R132" i="44"/>
  <c r="Q132" i="44"/>
  <c r="P132" i="44"/>
  <c r="N132" i="44"/>
  <c r="L132" i="44"/>
  <c r="H132" i="44"/>
  <c r="F132" i="44"/>
  <c r="AC131" i="44"/>
  <c r="AA131" i="44"/>
  <c r="W131" i="44"/>
  <c r="U131" i="44"/>
  <c r="R131" i="44"/>
  <c r="Q131" i="44"/>
  <c r="P131" i="44"/>
  <c r="N131" i="44"/>
  <c r="L131" i="44"/>
  <c r="H131" i="44"/>
  <c r="F131" i="44"/>
  <c r="AC130" i="44"/>
  <c r="AA130" i="44"/>
  <c r="W130" i="44"/>
  <c r="U130" i="44"/>
  <c r="X130" i="44" s="1"/>
  <c r="R130" i="44"/>
  <c r="Q130" i="44"/>
  <c r="P130" i="44"/>
  <c r="N130" i="44"/>
  <c r="L130" i="44"/>
  <c r="O130" i="44" s="1"/>
  <c r="H130" i="44"/>
  <c r="F130" i="44"/>
  <c r="AC129" i="44"/>
  <c r="AA129" i="44"/>
  <c r="W129" i="44"/>
  <c r="U129" i="44"/>
  <c r="R129" i="44"/>
  <c r="Q129" i="44"/>
  <c r="P129" i="44"/>
  <c r="N129" i="44"/>
  <c r="L129" i="44"/>
  <c r="H129" i="44"/>
  <c r="F129" i="44"/>
  <c r="AC128" i="44"/>
  <c r="AA128" i="44"/>
  <c r="AD128" i="44" s="1"/>
  <c r="W128" i="44"/>
  <c r="U128" i="44"/>
  <c r="R128" i="44"/>
  <c r="Q128" i="44"/>
  <c r="P128" i="44"/>
  <c r="N128" i="44"/>
  <c r="L128" i="44"/>
  <c r="H128" i="44"/>
  <c r="F128" i="44"/>
  <c r="AC127" i="44"/>
  <c r="AA127" i="44"/>
  <c r="W127" i="44"/>
  <c r="U127" i="44"/>
  <c r="R127" i="44"/>
  <c r="Q127" i="44"/>
  <c r="P127" i="44"/>
  <c r="N127" i="44"/>
  <c r="L127" i="44"/>
  <c r="H127" i="44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R125" i="44"/>
  <c r="Q125" i="44"/>
  <c r="P125" i="44"/>
  <c r="N125" i="44"/>
  <c r="L125" i="44"/>
  <c r="H125" i="44"/>
  <c r="F125" i="44"/>
  <c r="AC124" i="44"/>
  <c r="AA124" i="44"/>
  <c r="W124" i="44"/>
  <c r="U124" i="44"/>
  <c r="R124" i="44"/>
  <c r="Q124" i="44"/>
  <c r="P124" i="44"/>
  <c r="N124" i="44"/>
  <c r="L124" i="44"/>
  <c r="H124" i="44"/>
  <c r="F124" i="44"/>
  <c r="AC123" i="44"/>
  <c r="AA123" i="44"/>
  <c r="AD123" i="44" s="1"/>
  <c r="W123" i="44"/>
  <c r="U123" i="44"/>
  <c r="X123" i="44" s="1"/>
  <c r="R123" i="44"/>
  <c r="Q123" i="44"/>
  <c r="P123" i="44"/>
  <c r="N123" i="44"/>
  <c r="L123" i="44"/>
  <c r="H123" i="44"/>
  <c r="F123" i="44"/>
  <c r="I123" i="44" s="1"/>
  <c r="AC122" i="44"/>
  <c r="AA122" i="44"/>
  <c r="W122" i="44"/>
  <c r="U122" i="44"/>
  <c r="R122" i="44"/>
  <c r="Q122" i="44"/>
  <c r="P122" i="44"/>
  <c r="N122" i="44"/>
  <c r="L122" i="44"/>
  <c r="H122" i="44"/>
  <c r="F122" i="44"/>
  <c r="AC121" i="44"/>
  <c r="AA121" i="44"/>
  <c r="W121" i="44"/>
  <c r="U121" i="44"/>
  <c r="R121" i="44"/>
  <c r="Q121" i="44"/>
  <c r="P121" i="44"/>
  <c r="N121" i="44"/>
  <c r="L121" i="44"/>
  <c r="O121" i="44" s="1"/>
  <c r="H121" i="44"/>
  <c r="F121" i="44"/>
  <c r="AC120" i="44"/>
  <c r="AA120" i="44"/>
  <c r="W120" i="44"/>
  <c r="U120" i="44"/>
  <c r="R120" i="44"/>
  <c r="Q120" i="44"/>
  <c r="P120" i="44"/>
  <c r="N120" i="44"/>
  <c r="L120" i="44"/>
  <c r="H120" i="44"/>
  <c r="F120" i="44"/>
  <c r="AC119" i="44"/>
  <c r="AA119" i="44"/>
  <c r="W119" i="44"/>
  <c r="U119" i="44"/>
  <c r="R119" i="44"/>
  <c r="Q119" i="44"/>
  <c r="P119" i="44"/>
  <c r="N119" i="44"/>
  <c r="L119" i="44"/>
  <c r="H119" i="44"/>
  <c r="F119" i="44"/>
  <c r="I119" i="44" s="1"/>
  <c r="AC118" i="44"/>
  <c r="AA118" i="44"/>
  <c r="W118" i="44"/>
  <c r="U118" i="44"/>
  <c r="R118" i="44"/>
  <c r="Q118" i="44"/>
  <c r="P118" i="44"/>
  <c r="N118" i="44"/>
  <c r="L118" i="44"/>
  <c r="H118" i="44"/>
  <c r="F118" i="44"/>
  <c r="AC117" i="44"/>
  <c r="AA117" i="44"/>
  <c r="W117" i="44"/>
  <c r="U117" i="44"/>
  <c r="R117" i="44"/>
  <c r="Q117" i="44"/>
  <c r="P117" i="44"/>
  <c r="N117" i="44"/>
  <c r="L117" i="44"/>
  <c r="H117" i="44"/>
  <c r="F117" i="44"/>
  <c r="AC116" i="44"/>
  <c r="AA116" i="44"/>
  <c r="W116" i="44"/>
  <c r="U116" i="44"/>
  <c r="R116" i="44"/>
  <c r="Q116" i="44"/>
  <c r="P116" i="44"/>
  <c r="N116" i="44"/>
  <c r="L116" i="44"/>
  <c r="H116" i="44"/>
  <c r="F116" i="44"/>
  <c r="AC115" i="44"/>
  <c r="AA115" i="44"/>
  <c r="W115" i="44"/>
  <c r="U115" i="44"/>
  <c r="R115" i="44"/>
  <c r="Q115" i="44"/>
  <c r="P115" i="44"/>
  <c r="N115" i="44"/>
  <c r="L115" i="44"/>
  <c r="H115" i="44"/>
  <c r="F115" i="44"/>
  <c r="AC114" i="44"/>
  <c r="AA114" i="44"/>
  <c r="W114" i="44"/>
  <c r="U114" i="44"/>
  <c r="R114" i="44"/>
  <c r="Q114" i="44"/>
  <c r="P114" i="44"/>
  <c r="N114" i="44"/>
  <c r="L114" i="44"/>
  <c r="H114" i="44"/>
  <c r="F114" i="44"/>
  <c r="AC113" i="44"/>
  <c r="AA113" i="44"/>
  <c r="AD113" i="44" s="1"/>
  <c r="W113" i="44"/>
  <c r="U113" i="44"/>
  <c r="R113" i="44"/>
  <c r="Q113" i="44"/>
  <c r="P113" i="44"/>
  <c r="N113" i="44"/>
  <c r="L113" i="44"/>
  <c r="H113" i="44"/>
  <c r="F113" i="44"/>
  <c r="AC112" i="44"/>
  <c r="AA112" i="44"/>
  <c r="W112" i="44"/>
  <c r="U112" i="44"/>
  <c r="R112" i="44"/>
  <c r="Q112" i="44"/>
  <c r="P112" i="44"/>
  <c r="N112" i="44"/>
  <c r="L112" i="44"/>
  <c r="H112" i="44"/>
  <c r="F112" i="44"/>
  <c r="AC111" i="44"/>
  <c r="AA111" i="44"/>
  <c r="W111" i="44"/>
  <c r="U111" i="44"/>
  <c r="X111" i="44" s="1"/>
  <c r="R111" i="44"/>
  <c r="Q111" i="44"/>
  <c r="P111" i="44"/>
  <c r="N111" i="44"/>
  <c r="L111" i="44"/>
  <c r="H111" i="44"/>
  <c r="F111" i="44"/>
  <c r="I111" i="44" s="1"/>
  <c r="AC110" i="44"/>
  <c r="AA110" i="44"/>
  <c r="W110" i="44"/>
  <c r="U110" i="44"/>
  <c r="R110" i="44"/>
  <c r="Q110" i="44"/>
  <c r="P110" i="44"/>
  <c r="N110" i="44"/>
  <c r="L110" i="44"/>
  <c r="H110" i="44"/>
  <c r="F110" i="44"/>
  <c r="AC109" i="44"/>
  <c r="AA109" i="44"/>
  <c r="W109" i="44"/>
  <c r="U109" i="44"/>
  <c r="R109" i="44"/>
  <c r="Q109" i="44"/>
  <c r="P109" i="44"/>
  <c r="N109" i="44"/>
  <c r="L109" i="44"/>
  <c r="H109" i="44"/>
  <c r="F109" i="44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AC107" i="44"/>
  <c r="AA107" i="44"/>
  <c r="W107" i="44"/>
  <c r="U107" i="44"/>
  <c r="R107" i="44"/>
  <c r="Q107" i="44"/>
  <c r="P107" i="44"/>
  <c r="N107" i="44"/>
  <c r="L107" i="44"/>
  <c r="H107" i="44"/>
  <c r="F107" i="44"/>
  <c r="AC106" i="44"/>
  <c r="AA106" i="44"/>
  <c r="W106" i="44"/>
  <c r="U106" i="44"/>
  <c r="R106" i="44"/>
  <c r="Q106" i="44"/>
  <c r="P106" i="44"/>
  <c r="N106" i="44"/>
  <c r="L106" i="44"/>
  <c r="H106" i="44"/>
  <c r="F106" i="44"/>
  <c r="AC105" i="44"/>
  <c r="AA105" i="44"/>
  <c r="W105" i="44"/>
  <c r="U105" i="44"/>
  <c r="R105" i="44"/>
  <c r="Q105" i="44"/>
  <c r="P105" i="44"/>
  <c r="N105" i="44"/>
  <c r="L105" i="44"/>
  <c r="H105" i="44"/>
  <c r="F105" i="44"/>
  <c r="AC104" i="44"/>
  <c r="AA104" i="44"/>
  <c r="W104" i="44"/>
  <c r="U104" i="44"/>
  <c r="R104" i="44"/>
  <c r="Q104" i="44"/>
  <c r="P104" i="44"/>
  <c r="N104" i="44"/>
  <c r="L104" i="44"/>
  <c r="H104" i="44"/>
  <c r="F104" i="44"/>
  <c r="I104" i="44" s="1"/>
  <c r="AC103" i="44"/>
  <c r="AA103" i="44"/>
  <c r="W103" i="44"/>
  <c r="U103" i="44"/>
  <c r="R103" i="44"/>
  <c r="Q103" i="44"/>
  <c r="P103" i="44"/>
  <c r="N103" i="44"/>
  <c r="L103" i="44"/>
  <c r="H103" i="44"/>
  <c r="F103" i="44"/>
  <c r="AC102" i="44"/>
  <c r="AA102" i="44"/>
  <c r="W102" i="44"/>
  <c r="U102" i="44"/>
  <c r="R102" i="44"/>
  <c r="Q102" i="44"/>
  <c r="P102" i="44"/>
  <c r="N102" i="44"/>
  <c r="L102" i="44"/>
  <c r="H102" i="44"/>
  <c r="F102" i="44"/>
  <c r="AC101" i="44"/>
  <c r="AA101" i="44"/>
  <c r="AD101" i="44" s="1"/>
  <c r="W101" i="44"/>
  <c r="U101" i="44"/>
  <c r="R101" i="44"/>
  <c r="Q101" i="44"/>
  <c r="P101" i="44"/>
  <c r="N101" i="44"/>
  <c r="L101" i="44"/>
  <c r="H101" i="44"/>
  <c r="F101" i="44"/>
  <c r="AC100" i="44"/>
  <c r="AA100" i="44"/>
  <c r="W100" i="44"/>
  <c r="U100" i="44"/>
  <c r="R100" i="44"/>
  <c r="Q100" i="44"/>
  <c r="P100" i="44"/>
  <c r="N100" i="44"/>
  <c r="L100" i="44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H97" i="44"/>
  <c r="F97" i="44"/>
  <c r="AC96" i="44"/>
  <c r="AA96" i="44"/>
  <c r="W96" i="44"/>
  <c r="U96" i="44"/>
  <c r="R96" i="44"/>
  <c r="Q96" i="44"/>
  <c r="P96" i="44"/>
  <c r="N96" i="44"/>
  <c r="L96" i="44"/>
  <c r="H96" i="44"/>
  <c r="F96" i="44"/>
  <c r="AC95" i="44"/>
  <c r="AA95" i="44"/>
  <c r="W95" i="44"/>
  <c r="U95" i="44"/>
  <c r="R95" i="44"/>
  <c r="Q95" i="44"/>
  <c r="P95" i="44"/>
  <c r="N95" i="44"/>
  <c r="L95" i="44"/>
  <c r="H95" i="44"/>
  <c r="F95" i="44"/>
  <c r="AC94" i="44"/>
  <c r="AA94" i="44"/>
  <c r="W94" i="44"/>
  <c r="U94" i="44"/>
  <c r="R94" i="44"/>
  <c r="Q94" i="44"/>
  <c r="P94" i="44"/>
  <c r="N94" i="44"/>
  <c r="L94" i="44"/>
  <c r="H94" i="44"/>
  <c r="F94" i="44"/>
  <c r="R93" i="44"/>
  <c r="Q93" i="44"/>
  <c r="P93" i="44"/>
  <c r="AC92" i="44"/>
  <c r="AA92" i="44"/>
  <c r="W92" i="44"/>
  <c r="U92" i="44"/>
  <c r="R92" i="44"/>
  <c r="Q92" i="44"/>
  <c r="P92" i="44"/>
  <c r="N92" i="44"/>
  <c r="L92" i="44"/>
  <c r="H92" i="44"/>
  <c r="F92" i="44"/>
  <c r="AA91" i="44"/>
  <c r="AD91" i="44" s="1"/>
  <c r="U91" i="44"/>
  <c r="X91" i="44" s="1"/>
  <c r="R91" i="44"/>
  <c r="Q91" i="44"/>
  <c r="P91" i="44"/>
  <c r="L91" i="44"/>
  <c r="O91" i="44" s="1"/>
  <c r="F91" i="44"/>
  <c r="I91" i="44" s="1"/>
  <c r="AC90" i="44"/>
  <c r="AA90" i="44"/>
  <c r="W90" i="44"/>
  <c r="U90" i="44"/>
  <c r="R90" i="44"/>
  <c r="Q90" i="44"/>
  <c r="P90" i="44"/>
  <c r="N90" i="44"/>
  <c r="L90" i="44"/>
  <c r="H90" i="44"/>
  <c r="F90" i="44"/>
  <c r="R89" i="44"/>
  <c r="Q89" i="44"/>
  <c r="P89" i="44"/>
  <c r="AC88" i="44"/>
  <c r="AA88" i="44"/>
  <c r="W88" i="44"/>
  <c r="U88" i="44"/>
  <c r="R88" i="44"/>
  <c r="Q88" i="44"/>
  <c r="P88" i="44"/>
  <c r="N88" i="44"/>
  <c r="L88" i="44"/>
  <c r="H88" i="44"/>
  <c r="F88" i="44"/>
  <c r="AC87" i="44"/>
  <c r="AA87" i="44"/>
  <c r="W87" i="44"/>
  <c r="U87" i="44"/>
  <c r="R87" i="44"/>
  <c r="Q87" i="44"/>
  <c r="P87" i="44"/>
  <c r="N87" i="44"/>
  <c r="L87" i="44"/>
  <c r="H87" i="44"/>
  <c r="F87" i="44"/>
  <c r="R86" i="44"/>
  <c r="Q86" i="44"/>
  <c r="P86" i="44"/>
  <c r="AC85" i="44"/>
  <c r="AC84" i="44" s="1"/>
  <c r="AA85" i="44"/>
  <c r="W85" i="44"/>
  <c r="W84" i="44" s="1"/>
  <c r="U85" i="44"/>
  <c r="R85" i="44"/>
  <c r="Q85" i="44"/>
  <c r="P85" i="44"/>
  <c r="N85" i="44"/>
  <c r="N84" i="44" s="1"/>
  <c r="L85" i="44"/>
  <c r="L84" i="44" s="1"/>
  <c r="H85" i="44"/>
  <c r="H84" i="44" s="1"/>
  <c r="F85" i="44"/>
  <c r="F84" i="44" s="1"/>
  <c r="R84" i="44"/>
  <c r="Q84" i="44"/>
  <c r="P84" i="44"/>
  <c r="AC83" i="44"/>
  <c r="AA83" i="44"/>
  <c r="W83" i="44"/>
  <c r="U83" i="44"/>
  <c r="R83" i="44"/>
  <c r="Q83" i="44"/>
  <c r="P83" i="44"/>
  <c r="N83" i="44"/>
  <c r="L83" i="44"/>
  <c r="H83" i="44"/>
  <c r="F83" i="44"/>
  <c r="AC82" i="44"/>
  <c r="AA82" i="44"/>
  <c r="W82" i="44"/>
  <c r="U82" i="44"/>
  <c r="R82" i="44"/>
  <c r="Q82" i="44"/>
  <c r="P82" i="44"/>
  <c r="N82" i="44"/>
  <c r="L82" i="44"/>
  <c r="H82" i="44"/>
  <c r="F82" i="44"/>
  <c r="AC81" i="44"/>
  <c r="AA81" i="44"/>
  <c r="W81" i="44"/>
  <c r="U81" i="44"/>
  <c r="R81" i="44"/>
  <c r="Q81" i="44"/>
  <c r="P81" i="44"/>
  <c r="N81" i="44"/>
  <c r="L81" i="44"/>
  <c r="H81" i="44"/>
  <c r="F81" i="44"/>
  <c r="AC80" i="44"/>
  <c r="AA80" i="44"/>
  <c r="W80" i="44"/>
  <c r="U80" i="44"/>
  <c r="R80" i="44"/>
  <c r="Q80" i="44"/>
  <c r="P80" i="44"/>
  <c r="N80" i="44"/>
  <c r="L80" i="44"/>
  <c r="H80" i="44"/>
  <c r="F80" i="44"/>
  <c r="R79" i="44"/>
  <c r="Q79" i="44"/>
  <c r="P79" i="44"/>
  <c r="AC78" i="44"/>
  <c r="AC77" i="44" s="1"/>
  <c r="AA78" i="44"/>
  <c r="AA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R77" i="44"/>
  <c r="Q77" i="44"/>
  <c r="P77" i="44"/>
  <c r="AC76" i="44"/>
  <c r="AA76" i="44"/>
  <c r="W76" i="44"/>
  <c r="U76" i="44"/>
  <c r="R76" i="44"/>
  <c r="Q76" i="44"/>
  <c r="P76" i="44"/>
  <c r="N76" i="44"/>
  <c r="L76" i="44"/>
  <c r="H76" i="44"/>
  <c r="F76" i="44"/>
  <c r="AC75" i="44"/>
  <c r="AA75" i="44"/>
  <c r="W75" i="44"/>
  <c r="U75" i="44"/>
  <c r="R75" i="44"/>
  <c r="Q75" i="44"/>
  <c r="P75" i="44"/>
  <c r="N75" i="44"/>
  <c r="L75" i="44"/>
  <c r="H75" i="44"/>
  <c r="F75" i="44"/>
  <c r="R74" i="44"/>
  <c r="Q74" i="44"/>
  <c r="P74" i="44"/>
  <c r="AC72" i="44"/>
  <c r="AA72" i="44"/>
  <c r="W72" i="44"/>
  <c r="U72" i="44"/>
  <c r="R72" i="44"/>
  <c r="Q72" i="44"/>
  <c r="P72" i="44"/>
  <c r="N72" i="44"/>
  <c r="L72" i="44"/>
  <c r="H72" i="44"/>
  <c r="F72" i="44"/>
  <c r="AC71" i="44"/>
  <c r="AA71" i="44"/>
  <c r="W71" i="44"/>
  <c r="U71" i="44"/>
  <c r="R71" i="44"/>
  <c r="Q71" i="44"/>
  <c r="P71" i="44"/>
  <c r="N71" i="44"/>
  <c r="L71" i="44"/>
  <c r="H71" i="44"/>
  <c r="F71" i="44"/>
  <c r="AC70" i="44"/>
  <c r="AA70" i="44"/>
  <c r="W70" i="44"/>
  <c r="U70" i="44"/>
  <c r="R70" i="44"/>
  <c r="Q70" i="44"/>
  <c r="P70" i="44"/>
  <c r="N70" i="44"/>
  <c r="L70" i="44"/>
  <c r="H70" i="44"/>
  <c r="F70" i="44"/>
  <c r="AC69" i="44"/>
  <c r="AA69" i="44"/>
  <c r="W69" i="44"/>
  <c r="U69" i="44"/>
  <c r="R69" i="44"/>
  <c r="Q69" i="44"/>
  <c r="P69" i="44"/>
  <c r="N69" i="44"/>
  <c r="L69" i="44"/>
  <c r="H69" i="44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W67" i="44"/>
  <c r="U67" i="44"/>
  <c r="R67" i="44"/>
  <c r="Q67" i="44"/>
  <c r="P67" i="44"/>
  <c r="N67" i="44"/>
  <c r="L67" i="44"/>
  <c r="H67" i="44"/>
  <c r="F67" i="44"/>
  <c r="AC66" i="44"/>
  <c r="AA66" i="44"/>
  <c r="W66" i="44"/>
  <c r="U66" i="44"/>
  <c r="R66" i="44"/>
  <c r="Q66" i="44"/>
  <c r="P66" i="44"/>
  <c r="N66" i="44"/>
  <c r="L66" i="44"/>
  <c r="H66" i="44"/>
  <c r="F66" i="44"/>
  <c r="AC65" i="44"/>
  <c r="AA65" i="44"/>
  <c r="W65" i="44"/>
  <c r="U65" i="44"/>
  <c r="R65" i="44"/>
  <c r="Q65" i="44"/>
  <c r="P65" i="44"/>
  <c r="N65" i="44"/>
  <c r="L65" i="44"/>
  <c r="H65" i="44"/>
  <c r="F65" i="44"/>
  <c r="AC64" i="44"/>
  <c r="AA64" i="44"/>
  <c r="W64" i="44"/>
  <c r="U64" i="44"/>
  <c r="R64" i="44"/>
  <c r="Q64" i="44"/>
  <c r="P64" i="44"/>
  <c r="N64" i="44"/>
  <c r="L64" i="44"/>
  <c r="H64" i="44"/>
  <c r="F64" i="44"/>
  <c r="AC63" i="44"/>
  <c r="AA63" i="44"/>
  <c r="W63" i="44"/>
  <c r="U63" i="44"/>
  <c r="R63" i="44"/>
  <c r="Q63" i="44"/>
  <c r="P63" i="44"/>
  <c r="N63" i="44"/>
  <c r="L63" i="44"/>
  <c r="O63" i="44" s="1"/>
  <c r="H63" i="44"/>
  <c r="F63" i="44"/>
  <c r="AC62" i="44"/>
  <c r="AA62" i="44"/>
  <c r="W62" i="44"/>
  <c r="U62" i="44"/>
  <c r="R62" i="44"/>
  <c r="Q62" i="44"/>
  <c r="P62" i="44"/>
  <c r="N62" i="44"/>
  <c r="L62" i="44"/>
  <c r="H62" i="44"/>
  <c r="F62" i="44"/>
  <c r="AC61" i="44"/>
  <c r="AA61" i="44"/>
  <c r="W61" i="44"/>
  <c r="U61" i="44"/>
  <c r="R61" i="44"/>
  <c r="Q61" i="44"/>
  <c r="P61" i="44"/>
  <c r="N61" i="44"/>
  <c r="L61" i="44"/>
  <c r="H61" i="44"/>
  <c r="F61" i="44"/>
  <c r="AC60" i="44"/>
  <c r="AA60" i="44"/>
  <c r="W60" i="44"/>
  <c r="U60" i="44"/>
  <c r="R60" i="44"/>
  <c r="Q60" i="44"/>
  <c r="P60" i="44"/>
  <c r="N60" i="44"/>
  <c r="L60" i="44"/>
  <c r="H60" i="44"/>
  <c r="F60" i="44"/>
  <c r="AC59" i="44"/>
  <c r="AA59" i="44"/>
  <c r="W59" i="44"/>
  <c r="U59" i="44"/>
  <c r="R59" i="44"/>
  <c r="Q59" i="44"/>
  <c r="P59" i="44"/>
  <c r="N59" i="44"/>
  <c r="L59" i="44"/>
  <c r="H59" i="44"/>
  <c r="F59" i="44"/>
  <c r="AC58" i="44"/>
  <c r="AA58" i="44"/>
  <c r="AD58" i="44" s="1"/>
  <c r="W58" i="44"/>
  <c r="U58" i="44"/>
  <c r="R58" i="44"/>
  <c r="Q58" i="44"/>
  <c r="P58" i="44"/>
  <c r="N58" i="44"/>
  <c r="L58" i="44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H57" i="44"/>
  <c r="F57" i="44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AC55" i="44"/>
  <c r="AA55" i="44"/>
  <c r="W55" i="44"/>
  <c r="U55" i="44"/>
  <c r="R55" i="44"/>
  <c r="Q55" i="44"/>
  <c r="P55" i="44"/>
  <c r="N55" i="44"/>
  <c r="L55" i="44"/>
  <c r="H55" i="44"/>
  <c r="F55" i="44"/>
  <c r="AC54" i="44"/>
  <c r="AA54" i="44"/>
  <c r="W54" i="44"/>
  <c r="U54" i="44"/>
  <c r="R54" i="44"/>
  <c r="Q54" i="44"/>
  <c r="P54" i="44"/>
  <c r="N54" i="44"/>
  <c r="L54" i="44"/>
  <c r="H54" i="44"/>
  <c r="F54" i="44"/>
  <c r="AC53" i="44"/>
  <c r="AA53" i="44"/>
  <c r="W53" i="44"/>
  <c r="U53" i="44"/>
  <c r="R53" i="44"/>
  <c r="Q53" i="44"/>
  <c r="P53" i="44"/>
  <c r="N53" i="44"/>
  <c r="L53" i="44"/>
  <c r="H53" i="44"/>
  <c r="F53" i="44"/>
  <c r="AC52" i="44"/>
  <c r="AA52" i="44"/>
  <c r="W52" i="44"/>
  <c r="U52" i="44"/>
  <c r="R52" i="44"/>
  <c r="Q52" i="44"/>
  <c r="P52" i="44"/>
  <c r="N52" i="44"/>
  <c r="L52" i="44"/>
  <c r="H52" i="44"/>
  <c r="F52" i="44"/>
  <c r="AC51" i="44"/>
  <c r="AA51" i="44"/>
  <c r="W51" i="44"/>
  <c r="U51" i="44"/>
  <c r="R51" i="44"/>
  <c r="Q51" i="44"/>
  <c r="P51" i="44"/>
  <c r="N51" i="44"/>
  <c r="L51" i="44"/>
  <c r="H51" i="44"/>
  <c r="F51" i="44"/>
  <c r="R50" i="44"/>
  <c r="Q50" i="44"/>
  <c r="P50" i="44"/>
  <c r="AC49" i="44"/>
  <c r="AA49" i="44"/>
  <c r="W49" i="44"/>
  <c r="U49" i="44"/>
  <c r="Q49" i="44"/>
  <c r="P49" i="44"/>
  <c r="N49" i="44"/>
  <c r="L49" i="44"/>
  <c r="D49" i="44"/>
  <c r="AC48" i="44"/>
  <c r="AA48" i="44"/>
  <c r="W48" i="44"/>
  <c r="U48" i="44"/>
  <c r="Q48" i="44"/>
  <c r="P48" i="44"/>
  <c r="N48" i="44"/>
  <c r="L48" i="44"/>
  <c r="D48" i="44"/>
  <c r="AC47" i="44"/>
  <c r="AA47" i="44"/>
  <c r="W47" i="44"/>
  <c r="U47" i="44"/>
  <c r="X47" i="44" s="1"/>
  <c r="R47" i="44"/>
  <c r="Q47" i="44"/>
  <c r="P47" i="44"/>
  <c r="N47" i="44"/>
  <c r="L47" i="44"/>
  <c r="H47" i="44"/>
  <c r="F47" i="44"/>
  <c r="I47" i="44" s="1"/>
  <c r="AC46" i="44"/>
  <c r="AA46" i="44"/>
  <c r="W46" i="44"/>
  <c r="U46" i="44"/>
  <c r="R46" i="44"/>
  <c r="Q46" i="44"/>
  <c r="P46" i="44"/>
  <c r="N46" i="44"/>
  <c r="L46" i="44"/>
  <c r="H46" i="44"/>
  <c r="F46" i="44"/>
  <c r="AC45" i="44"/>
  <c r="AA45" i="44"/>
  <c r="W45" i="44"/>
  <c r="U45" i="44"/>
  <c r="R45" i="44"/>
  <c r="Q45" i="44"/>
  <c r="P45" i="44"/>
  <c r="N45" i="44"/>
  <c r="L45" i="44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W43" i="44"/>
  <c r="U43" i="44"/>
  <c r="R43" i="44"/>
  <c r="Q43" i="44"/>
  <c r="P43" i="44"/>
  <c r="N43" i="44"/>
  <c r="L43" i="44"/>
  <c r="O43" i="44" s="1"/>
  <c r="H43" i="44"/>
  <c r="F43" i="44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W40" i="44"/>
  <c r="U40" i="44"/>
  <c r="R40" i="44"/>
  <c r="Q40" i="44"/>
  <c r="P40" i="44"/>
  <c r="N40" i="44"/>
  <c r="L40" i="44"/>
  <c r="H40" i="44"/>
  <c r="F40" i="44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W37" i="44"/>
  <c r="U37" i="44"/>
  <c r="R37" i="44"/>
  <c r="Q37" i="44"/>
  <c r="P37" i="44"/>
  <c r="N37" i="44"/>
  <c r="L37" i="44"/>
  <c r="H37" i="44"/>
  <c r="F37" i="44"/>
  <c r="AC36" i="44"/>
  <c r="AA36" i="44"/>
  <c r="W36" i="44"/>
  <c r="U36" i="44"/>
  <c r="R36" i="44"/>
  <c r="Q36" i="44"/>
  <c r="P36" i="44"/>
  <c r="N36" i="44"/>
  <c r="L36" i="44"/>
  <c r="H36" i="44"/>
  <c r="F36" i="44"/>
  <c r="AA35" i="44"/>
  <c r="AD35" i="44" s="1"/>
  <c r="U35" i="44"/>
  <c r="X35" i="44" s="1"/>
  <c r="R35" i="44"/>
  <c r="Q35" i="44"/>
  <c r="P35" i="44"/>
  <c r="L35" i="44"/>
  <c r="O35" i="44" s="1"/>
  <c r="F35" i="44"/>
  <c r="I35" i="44" s="1"/>
  <c r="AA34" i="44"/>
  <c r="AD34" i="44" s="1"/>
  <c r="U34" i="44"/>
  <c r="X34" i="44" s="1"/>
  <c r="R34" i="44"/>
  <c r="Q34" i="44"/>
  <c r="P34" i="44"/>
  <c r="L34" i="44"/>
  <c r="O34" i="44" s="1"/>
  <c r="F34" i="44"/>
  <c r="I34" i="44" s="1"/>
  <c r="R33" i="44"/>
  <c r="AB23" i="44"/>
  <c r="V23" i="44"/>
  <c r="H41" i="43"/>
  <c r="G41" i="43"/>
  <c r="F41" i="43"/>
  <c r="H38" i="43"/>
  <c r="G38" i="43"/>
  <c r="F38" i="43" s="1"/>
  <c r="H37" i="43"/>
  <c r="G37" i="43"/>
  <c r="F37" i="43" s="1"/>
  <c r="H26" i="43"/>
  <c r="AB581" i="42"/>
  <c r="AB582" i="42" s="1"/>
  <c r="Z581" i="42"/>
  <c r="Z582" i="42" s="1"/>
  <c r="I90" i="46" l="1"/>
  <c r="AJ328" i="46"/>
  <c r="AD274" i="46"/>
  <c r="AD87" i="46"/>
  <c r="AJ272" i="46"/>
  <c r="X350" i="46"/>
  <c r="N74" i="46"/>
  <c r="X524" i="46"/>
  <c r="O263" i="46"/>
  <c r="AJ349" i="46"/>
  <c r="AD491" i="46"/>
  <c r="AJ344" i="46"/>
  <c r="AD90" i="46"/>
  <c r="AJ38" i="46"/>
  <c r="X266" i="46"/>
  <c r="AG87" i="46"/>
  <c r="AJ483" i="46"/>
  <c r="I87" i="46"/>
  <c r="W74" i="46"/>
  <c r="AJ263" i="46"/>
  <c r="O298" i="46"/>
  <c r="X327" i="46"/>
  <c r="O510" i="46"/>
  <c r="AD415" i="46"/>
  <c r="X552" i="46"/>
  <c r="AG350" i="46"/>
  <c r="I266" i="46"/>
  <c r="AI524" i="46"/>
  <c r="AD327" i="46"/>
  <c r="AJ434" i="46"/>
  <c r="O332" i="46"/>
  <c r="AJ456" i="46"/>
  <c r="I496" i="46"/>
  <c r="AJ353" i="46"/>
  <c r="AD80" i="46"/>
  <c r="AD74" i="46" s="1"/>
  <c r="I80" i="46"/>
  <c r="I74" i="46" s="1"/>
  <c r="O538" i="46"/>
  <c r="AI94" i="46"/>
  <c r="AD354" i="46"/>
  <c r="F524" i="46"/>
  <c r="AJ109" i="46"/>
  <c r="I542" i="46"/>
  <c r="I538" i="46" s="1"/>
  <c r="AJ246" i="46"/>
  <c r="AI327" i="46"/>
  <c r="AJ111" i="46"/>
  <c r="O87" i="46"/>
  <c r="AJ468" i="46"/>
  <c r="AJ48" i="46"/>
  <c r="AJ165" i="46"/>
  <c r="AJ226" i="46"/>
  <c r="X567" i="46"/>
  <c r="I295" i="46"/>
  <c r="X151" i="46"/>
  <c r="AD363" i="46"/>
  <c r="O90" i="46"/>
  <c r="AA294" i="46"/>
  <c r="X357" i="46"/>
  <c r="AJ114" i="46"/>
  <c r="O415" i="46"/>
  <c r="AJ190" i="46"/>
  <c r="O167" i="46"/>
  <c r="AD304" i="46"/>
  <c r="I332" i="46"/>
  <c r="X304" i="46"/>
  <c r="AG496" i="46"/>
  <c r="X90" i="46"/>
  <c r="AJ311" i="46"/>
  <c r="AJ310" i="46" s="1"/>
  <c r="I491" i="46"/>
  <c r="AD496" i="46"/>
  <c r="AC74" i="46"/>
  <c r="AJ276" i="46"/>
  <c r="AJ185" i="46"/>
  <c r="AJ58" i="46"/>
  <c r="AJ220" i="46"/>
  <c r="AJ63" i="46"/>
  <c r="AI538" i="46"/>
  <c r="AJ306" i="46"/>
  <c r="AJ565" i="46"/>
  <c r="AG415" i="46"/>
  <c r="AI363" i="46"/>
  <c r="AG467" i="46"/>
  <c r="AD263" i="46"/>
  <c r="AD298" i="46"/>
  <c r="AJ254" i="46"/>
  <c r="AI87" i="46"/>
  <c r="AD313" i="46"/>
  <c r="AG94" i="46"/>
  <c r="AD94" i="46"/>
  <c r="AJ520" i="46"/>
  <c r="O380" i="46"/>
  <c r="U74" i="46"/>
  <c r="O327" i="46"/>
  <c r="AD343" i="46"/>
  <c r="X167" i="46"/>
  <c r="AG486" i="46"/>
  <c r="I524" i="46"/>
  <c r="AJ164" i="46"/>
  <c r="X415" i="46"/>
  <c r="H74" i="46"/>
  <c r="X496" i="46"/>
  <c r="O94" i="46"/>
  <c r="AJ87" i="46"/>
  <c r="O350" i="46"/>
  <c r="I552" i="46"/>
  <c r="AJ291" i="46"/>
  <c r="O320" i="46"/>
  <c r="X486" i="46"/>
  <c r="X491" i="46"/>
  <c r="AJ523" i="46"/>
  <c r="AJ184" i="46"/>
  <c r="AG263" i="46"/>
  <c r="AJ536" i="46"/>
  <c r="AJ136" i="46"/>
  <c r="AG320" i="46"/>
  <c r="I343" i="46"/>
  <c r="X248" i="46"/>
  <c r="AJ545" i="46"/>
  <c r="O189" i="46"/>
  <c r="O363" i="46"/>
  <c r="O80" i="46"/>
  <c r="H294" i="46"/>
  <c r="AJ331" i="46"/>
  <c r="AC509" i="46"/>
  <c r="U294" i="46"/>
  <c r="AD248" i="46"/>
  <c r="AD266" i="46"/>
  <c r="O99" i="46"/>
  <c r="AJ316" i="46"/>
  <c r="AJ493" i="46"/>
  <c r="AJ491" i="46" s="1"/>
  <c r="AD486" i="46"/>
  <c r="X510" i="46"/>
  <c r="X274" i="46"/>
  <c r="AJ255" i="46"/>
  <c r="X75" i="46"/>
  <c r="O343" i="46"/>
  <c r="AG343" i="46"/>
  <c r="AD33" i="46"/>
  <c r="AI313" i="46"/>
  <c r="O552" i="46"/>
  <c r="AD552" i="46"/>
  <c r="AG357" i="46"/>
  <c r="O33" i="46"/>
  <c r="O248" i="46"/>
  <c r="AG248" i="46"/>
  <c r="I327" i="46"/>
  <c r="I304" i="46"/>
  <c r="AD380" i="46"/>
  <c r="L74" i="46"/>
  <c r="AD350" i="46"/>
  <c r="I313" i="46"/>
  <c r="AJ442" i="46"/>
  <c r="AJ426" i="46"/>
  <c r="O428" i="46"/>
  <c r="AJ170" i="46"/>
  <c r="AJ69" i="46"/>
  <c r="AJ175" i="46"/>
  <c r="AA509" i="46"/>
  <c r="AI248" i="46"/>
  <c r="AD332" i="46"/>
  <c r="L294" i="46"/>
  <c r="L582" i="46" s="1"/>
  <c r="L583" i="46" s="1"/>
  <c r="AD189" i="46"/>
  <c r="I281" i="46"/>
  <c r="AJ137" i="46"/>
  <c r="AJ108" i="46"/>
  <c r="AJ406" i="46"/>
  <c r="AJ238" i="46"/>
  <c r="AJ418" i="46"/>
  <c r="H33" i="46"/>
  <c r="H582" i="46" s="1"/>
  <c r="H583" i="46" s="1"/>
  <c r="AJ56" i="46"/>
  <c r="AI50" i="46"/>
  <c r="AG50" i="46"/>
  <c r="AJ50" i="46" s="1"/>
  <c r="AD567" i="46"/>
  <c r="AG538" i="46"/>
  <c r="AI167" i="46"/>
  <c r="X281" i="46"/>
  <c r="AG313" i="46"/>
  <c r="AD320" i="46"/>
  <c r="F294" i="46"/>
  <c r="O467" i="46"/>
  <c r="AJ538" i="46"/>
  <c r="O496" i="46"/>
  <c r="AG524" i="46"/>
  <c r="AG332" i="46"/>
  <c r="N294" i="46"/>
  <c r="AJ482" i="46"/>
  <c r="AC294" i="46"/>
  <c r="X189" i="46"/>
  <c r="X99" i="46"/>
  <c r="AJ501" i="46"/>
  <c r="AJ211" i="46"/>
  <c r="AI281" i="46"/>
  <c r="AG281" i="46"/>
  <c r="I415" i="46"/>
  <c r="I298" i="46"/>
  <c r="X33" i="46"/>
  <c r="H509" i="46"/>
  <c r="AJ402" i="46"/>
  <c r="F552" i="46"/>
  <c r="AJ222" i="46"/>
  <c r="AJ197" i="46"/>
  <c r="I467" i="46"/>
  <c r="N509" i="46"/>
  <c r="N582" i="46" s="1"/>
  <c r="N583" i="46" s="1"/>
  <c r="I189" i="46"/>
  <c r="X538" i="46"/>
  <c r="AJ469" i="46"/>
  <c r="W294" i="46"/>
  <c r="I167" i="46"/>
  <c r="F74" i="46"/>
  <c r="I274" i="46"/>
  <c r="I350" i="46"/>
  <c r="X298" i="46"/>
  <c r="AD357" i="46"/>
  <c r="AJ183" i="46"/>
  <c r="AJ398" i="46"/>
  <c r="O486" i="46"/>
  <c r="AJ462" i="46"/>
  <c r="X343" i="46"/>
  <c r="AI552" i="46"/>
  <c r="I99" i="46"/>
  <c r="O357" i="46"/>
  <c r="AJ436" i="46"/>
  <c r="X380" i="46"/>
  <c r="AJ82" i="46"/>
  <c r="AJ80" i="46" s="1"/>
  <c r="AG327" i="46"/>
  <c r="O281" i="46"/>
  <c r="AJ277" i="46"/>
  <c r="AJ274" i="46" s="1"/>
  <c r="AJ558" i="46"/>
  <c r="AJ552" i="46" s="1"/>
  <c r="I50" i="46"/>
  <c r="AJ440" i="46"/>
  <c r="AJ101" i="46"/>
  <c r="AG428" i="46"/>
  <c r="I428" i="46"/>
  <c r="AJ399" i="46"/>
  <c r="AG80" i="46"/>
  <c r="AI332" i="46"/>
  <c r="AJ334" i="46"/>
  <c r="AJ302" i="46"/>
  <c r="I363" i="46"/>
  <c r="AJ335" i="46"/>
  <c r="L509" i="46"/>
  <c r="AJ478" i="46"/>
  <c r="AJ567" i="46"/>
  <c r="O524" i="46"/>
  <c r="AJ470" i="46"/>
  <c r="AJ516" i="46"/>
  <c r="X87" i="46"/>
  <c r="X320" i="46"/>
  <c r="AJ135" i="46"/>
  <c r="O567" i="46"/>
  <c r="X428" i="46"/>
  <c r="AJ473" i="46"/>
  <c r="AJ347" i="46"/>
  <c r="AJ352" i="46"/>
  <c r="AJ424" i="46"/>
  <c r="AJ314" i="46"/>
  <c r="AG266" i="46"/>
  <c r="X80" i="46"/>
  <c r="AI343" i="46"/>
  <c r="AJ359" i="46"/>
  <c r="AJ357" i="46" s="1"/>
  <c r="AD524" i="46"/>
  <c r="AG90" i="46"/>
  <c r="AJ91" i="46"/>
  <c r="AJ90" i="46" s="1"/>
  <c r="AJ393" i="46"/>
  <c r="AJ324" i="46"/>
  <c r="AJ475" i="46"/>
  <c r="AJ261" i="46"/>
  <c r="AJ435" i="46"/>
  <c r="AJ326" i="46"/>
  <c r="AD467" i="46"/>
  <c r="AD538" i="46"/>
  <c r="AJ524" i="46"/>
  <c r="AD428" i="46"/>
  <c r="AD281" i="46"/>
  <c r="AI80" i="46"/>
  <c r="I380" i="46"/>
  <c r="AJ451" i="46"/>
  <c r="AD151" i="46"/>
  <c r="AJ260" i="46"/>
  <c r="AG78" i="46"/>
  <c r="AJ79" i="46"/>
  <c r="AJ78" i="46" s="1"/>
  <c r="AI274" i="46"/>
  <c r="X332" i="46"/>
  <c r="AJ297" i="46"/>
  <c r="W509" i="46"/>
  <c r="I357" i="46"/>
  <c r="AJ474" i="46"/>
  <c r="AJ251" i="46"/>
  <c r="U509" i="46"/>
  <c r="AJ253" i="46"/>
  <c r="AJ271" i="46"/>
  <c r="AJ286" i="46"/>
  <c r="AJ94" i="46"/>
  <c r="AJ117" i="46"/>
  <c r="O274" i="46"/>
  <c r="I49" i="46"/>
  <c r="AI510" i="46"/>
  <c r="AI509" i="46" s="1"/>
  <c r="X313" i="46"/>
  <c r="AG510" i="46"/>
  <c r="AJ37" i="46"/>
  <c r="AA74" i="46"/>
  <c r="AD99" i="46"/>
  <c r="AJ267" i="46"/>
  <c r="AI266" i="46"/>
  <c r="I248" i="46"/>
  <c r="AI151" i="46"/>
  <c r="AI189" i="46"/>
  <c r="AJ305" i="46"/>
  <c r="AJ304" i="46" s="1"/>
  <c r="AI304" i="46"/>
  <c r="AG380" i="46"/>
  <c r="AJ430" i="46"/>
  <c r="AI428" i="46"/>
  <c r="AJ169" i="46"/>
  <c r="AG167" i="46"/>
  <c r="AG304" i="46"/>
  <c r="AI380" i="46"/>
  <c r="AJ381" i="46"/>
  <c r="AJ309" i="46"/>
  <c r="AJ390" i="46"/>
  <c r="AG99" i="46"/>
  <c r="AJ154" i="46"/>
  <c r="AG363" i="46"/>
  <c r="AJ166" i="46"/>
  <c r="I151" i="46"/>
  <c r="AJ356" i="46"/>
  <c r="AJ354" i="46" s="1"/>
  <c r="AI354" i="46"/>
  <c r="AG298" i="46"/>
  <c r="AI320" i="46"/>
  <c r="AI415" i="46"/>
  <c r="AJ330" i="46"/>
  <c r="AJ300" i="46"/>
  <c r="AI298" i="46"/>
  <c r="AJ499" i="46"/>
  <c r="AJ496" i="46" s="1"/>
  <c r="AJ159" i="46"/>
  <c r="AJ370" i="46"/>
  <c r="AJ363" i="46" s="1"/>
  <c r="O313" i="46"/>
  <c r="AG151" i="46"/>
  <c r="AJ221" i="46"/>
  <c r="AJ488" i="46"/>
  <c r="AJ486" i="46" s="1"/>
  <c r="AJ195" i="46"/>
  <c r="AG189" i="46"/>
  <c r="X363" i="46"/>
  <c r="X467" i="46"/>
  <c r="AG75" i="46"/>
  <c r="AJ76" i="46"/>
  <c r="AJ75" i="46" s="1"/>
  <c r="AI75" i="46"/>
  <c r="I567" i="46"/>
  <c r="AI496" i="46"/>
  <c r="AD167" i="46"/>
  <c r="O304" i="46"/>
  <c r="AI99" i="46"/>
  <c r="AJ102" i="46"/>
  <c r="AG552" i="46"/>
  <c r="I512" i="46"/>
  <c r="I510" i="46" s="1"/>
  <c r="F510" i="46"/>
  <c r="AI467" i="46"/>
  <c r="AJ59" i="46"/>
  <c r="AJ296" i="46"/>
  <c r="AI295" i="46"/>
  <c r="AG85" i="46"/>
  <c r="AJ86" i="46"/>
  <c r="AJ85" i="46" s="1"/>
  <c r="AG274" i="46"/>
  <c r="AJ423" i="46"/>
  <c r="AI49" i="46"/>
  <c r="AI33" i="46" s="1"/>
  <c r="AG49" i="46"/>
  <c r="AJ49" i="46" s="1"/>
  <c r="I36" i="44"/>
  <c r="I40" i="44"/>
  <c r="I60" i="44"/>
  <c r="O62" i="44"/>
  <c r="X337" i="44"/>
  <c r="O368" i="44"/>
  <c r="AD416" i="44"/>
  <c r="AD204" i="44"/>
  <c r="AD208" i="44"/>
  <c r="O221" i="44"/>
  <c r="X254" i="44"/>
  <c r="O271" i="44"/>
  <c r="O284" i="44"/>
  <c r="O361" i="44"/>
  <c r="I449" i="44"/>
  <c r="AD536" i="44"/>
  <c r="AI36" i="44"/>
  <c r="X43" i="44"/>
  <c r="X51" i="44"/>
  <c r="O70" i="44"/>
  <c r="O75" i="44"/>
  <c r="X169" i="44"/>
  <c r="X177" i="44"/>
  <c r="AD179" i="44"/>
  <c r="I186" i="44"/>
  <c r="X225" i="44"/>
  <c r="I230" i="44"/>
  <c r="AD239" i="44"/>
  <c r="I277" i="44"/>
  <c r="O340" i="44"/>
  <c r="X422" i="44"/>
  <c r="X443" i="44"/>
  <c r="AD445" i="44"/>
  <c r="O450" i="44"/>
  <c r="AD457" i="44"/>
  <c r="I468" i="44"/>
  <c r="O531" i="44"/>
  <c r="X558" i="44"/>
  <c r="AG107" i="44"/>
  <c r="AJ107" i="44" s="1"/>
  <c r="AG276" i="44"/>
  <c r="X37" i="44"/>
  <c r="X69" i="44"/>
  <c r="AD71" i="44"/>
  <c r="AI68" i="44"/>
  <c r="AG209" i="44"/>
  <c r="AJ209" i="44" s="1"/>
  <c r="AI305" i="44"/>
  <c r="AJ305" i="44" s="1"/>
  <c r="X83" i="44"/>
  <c r="AD109" i="44"/>
  <c r="I112" i="44"/>
  <c r="O114" i="44"/>
  <c r="X119" i="44"/>
  <c r="I124" i="44"/>
  <c r="AD133" i="44"/>
  <c r="I136" i="44"/>
  <c r="AD145" i="44"/>
  <c r="I169" i="44"/>
  <c r="I177" i="44"/>
  <c r="O179" i="44"/>
  <c r="O183" i="44"/>
  <c r="X192" i="44"/>
  <c r="AD194" i="44"/>
  <c r="X393" i="44"/>
  <c r="I398" i="44"/>
  <c r="O477" i="44"/>
  <c r="AG145" i="44"/>
  <c r="AJ145" i="44" s="1"/>
  <c r="AG299" i="44"/>
  <c r="AJ299" i="44" s="1"/>
  <c r="AG168" i="44"/>
  <c r="AJ168" i="44" s="1"/>
  <c r="AI335" i="44"/>
  <c r="AJ335" i="44" s="1"/>
  <c r="AG180" i="44"/>
  <c r="AI345" i="44"/>
  <c r="AJ345" i="44" s="1"/>
  <c r="AG346" i="44"/>
  <c r="AJ346" i="44" s="1"/>
  <c r="AG214" i="44"/>
  <c r="AJ214" i="44" s="1"/>
  <c r="AI431" i="44"/>
  <c r="AJ431" i="44" s="1"/>
  <c r="AI216" i="44"/>
  <c r="AJ216" i="44" s="1"/>
  <c r="AG468" i="44"/>
  <c r="AJ468" i="44" s="1"/>
  <c r="AG240" i="44"/>
  <c r="AJ240" i="44" s="1"/>
  <c r="AI480" i="44"/>
  <c r="AJ480" i="44" s="1"/>
  <c r="AG61" i="44"/>
  <c r="AJ61" i="44" s="1"/>
  <c r="AI492" i="44"/>
  <c r="X36" i="44"/>
  <c r="I103" i="44"/>
  <c r="X122" i="44"/>
  <c r="AD136" i="44"/>
  <c r="I208" i="44"/>
  <c r="AD225" i="44"/>
  <c r="I228" i="44"/>
  <c r="O230" i="44"/>
  <c r="AD237" i="44"/>
  <c r="I240" i="44"/>
  <c r="O314" i="44"/>
  <c r="AD325" i="44"/>
  <c r="AC326" i="44"/>
  <c r="AD398" i="44"/>
  <c r="O468" i="44"/>
  <c r="O529" i="44"/>
  <c r="O544" i="44"/>
  <c r="I550" i="44"/>
  <c r="X564" i="44"/>
  <c r="AI65" i="44"/>
  <c r="AJ65" i="44" s="1"/>
  <c r="AG275" i="44"/>
  <c r="AJ275" i="44" s="1"/>
  <c r="AG139" i="44"/>
  <c r="AJ139" i="44" s="1"/>
  <c r="AG259" i="44"/>
  <c r="AJ259" i="44" s="1"/>
  <c r="AI67" i="44"/>
  <c r="AJ67" i="44" s="1"/>
  <c r="AG439" i="44"/>
  <c r="AJ439" i="44" s="1"/>
  <c r="AI269" i="44"/>
  <c r="AI343" i="44"/>
  <c r="AJ343" i="44" s="1"/>
  <c r="AD501" i="44"/>
  <c r="I504" i="44"/>
  <c r="AI70" i="44"/>
  <c r="AJ70" i="44" s="1"/>
  <c r="AG151" i="44"/>
  <c r="AJ151" i="44" s="1"/>
  <c r="AG450" i="44"/>
  <c r="AJ450" i="44" s="1"/>
  <c r="AI40" i="44"/>
  <c r="AJ40" i="44" s="1"/>
  <c r="AI101" i="44"/>
  <c r="AJ101" i="44" s="1"/>
  <c r="AI161" i="44"/>
  <c r="AJ161" i="44" s="1"/>
  <c r="AG223" i="44"/>
  <c r="AG347" i="44"/>
  <c r="AJ347" i="44" s="1"/>
  <c r="AI479" i="44"/>
  <c r="AJ479" i="44" s="1"/>
  <c r="I288" i="44"/>
  <c r="W303" i="44"/>
  <c r="AC353" i="44"/>
  <c r="AI53" i="44"/>
  <c r="AJ53" i="44" s="1"/>
  <c r="AI113" i="44"/>
  <c r="AJ113" i="44" s="1"/>
  <c r="AG173" i="44"/>
  <c r="AJ173" i="44" s="1"/>
  <c r="AG233" i="44"/>
  <c r="AG289" i="44"/>
  <c r="AJ289" i="44" s="1"/>
  <c r="AI370" i="44"/>
  <c r="AJ370" i="44" s="1"/>
  <c r="AI221" i="44"/>
  <c r="AJ221" i="44" s="1"/>
  <c r="AG281" i="44"/>
  <c r="AJ281" i="44" s="1"/>
  <c r="AI367" i="44"/>
  <c r="AJ367" i="44" s="1"/>
  <c r="AD214" i="44"/>
  <c r="X53" i="44"/>
  <c r="AD55" i="44"/>
  <c r="O60" i="44"/>
  <c r="X65" i="44"/>
  <c r="AD94" i="44"/>
  <c r="I97" i="44"/>
  <c r="X104" i="44"/>
  <c r="AD106" i="44"/>
  <c r="I109" i="44"/>
  <c r="X116" i="44"/>
  <c r="AD142" i="44"/>
  <c r="I145" i="44"/>
  <c r="X210" i="44"/>
  <c r="O225" i="44"/>
  <c r="X278" i="44"/>
  <c r="AD279" i="44"/>
  <c r="I287" i="44"/>
  <c r="AD340" i="44"/>
  <c r="O500" i="44"/>
  <c r="AG55" i="44"/>
  <c r="AI116" i="44"/>
  <c r="AI239" i="44"/>
  <c r="AJ239" i="44" s="1"/>
  <c r="AG298" i="44"/>
  <c r="AG415" i="44"/>
  <c r="AJ415" i="44" s="1"/>
  <c r="AG536" i="44"/>
  <c r="AJ536" i="44" s="1"/>
  <c r="AG118" i="44"/>
  <c r="AJ118" i="44" s="1"/>
  <c r="O134" i="44"/>
  <c r="AG419" i="44"/>
  <c r="AJ419" i="44" s="1"/>
  <c r="O45" i="44"/>
  <c r="O57" i="44"/>
  <c r="X62" i="44"/>
  <c r="AD64" i="44"/>
  <c r="I81" i="44"/>
  <c r="O92" i="44"/>
  <c r="AD103" i="44"/>
  <c r="I118" i="44"/>
  <c r="X125" i="44"/>
  <c r="AD127" i="44"/>
  <c r="I130" i="44"/>
  <c r="O132" i="44"/>
  <c r="O161" i="44"/>
  <c r="O173" i="44"/>
  <c r="AD180" i="44"/>
  <c r="X182" i="44"/>
  <c r="O193" i="44"/>
  <c r="AD196" i="44"/>
  <c r="O206" i="44"/>
  <c r="O214" i="44"/>
  <c r="X227" i="44"/>
  <c r="I232" i="44"/>
  <c r="O246" i="44"/>
  <c r="AD276" i="44"/>
  <c r="I279" i="44"/>
  <c r="O302" i="44"/>
  <c r="O452" i="44"/>
  <c r="X477" i="44"/>
  <c r="X502" i="44"/>
  <c r="O515" i="44"/>
  <c r="O519" i="44"/>
  <c r="AG127" i="44"/>
  <c r="AJ127" i="44" s="1"/>
  <c r="AI197" i="44"/>
  <c r="AJ197" i="44" s="1"/>
  <c r="AI257" i="44"/>
  <c r="AJ257" i="44" s="1"/>
  <c r="AG497" i="44"/>
  <c r="AI497" i="44"/>
  <c r="AJ497" i="44" s="1"/>
  <c r="AI256" i="44"/>
  <c r="AG256" i="44"/>
  <c r="AI220" i="44"/>
  <c r="AG220" i="44"/>
  <c r="AI100" i="44"/>
  <c r="AG100" i="44"/>
  <c r="AJ100" i="44" s="1"/>
  <c r="AG52" i="44"/>
  <c r="AI52" i="44"/>
  <c r="AG436" i="44"/>
  <c r="AI436" i="44"/>
  <c r="AJ436" i="44" s="1"/>
  <c r="AI400" i="44"/>
  <c r="AG400" i="44"/>
  <c r="AG388" i="44"/>
  <c r="AI388" i="44"/>
  <c r="AG376" i="44"/>
  <c r="AI376" i="44"/>
  <c r="AG473" i="44"/>
  <c r="AJ473" i="44" s="1"/>
  <c r="I348" i="44"/>
  <c r="O47" i="44"/>
  <c r="I57" i="44"/>
  <c r="AD85" i="44"/>
  <c r="AD84" i="44" s="1"/>
  <c r="AD141" i="44"/>
  <c r="I144" i="44"/>
  <c r="O146" i="44"/>
  <c r="I161" i="44"/>
  <c r="I173" i="44"/>
  <c r="AD186" i="44"/>
  <c r="I193" i="44"/>
  <c r="AD198" i="44"/>
  <c r="I202" i="44"/>
  <c r="AD211" i="44"/>
  <c r="I214" i="44"/>
  <c r="X217" i="44"/>
  <c r="O224" i="44"/>
  <c r="I234" i="44"/>
  <c r="O236" i="44"/>
  <c r="AD243" i="44"/>
  <c r="I246" i="44"/>
  <c r="X276" i="44"/>
  <c r="L353" i="44"/>
  <c r="I365" i="44"/>
  <c r="X449" i="44"/>
  <c r="AD451" i="44"/>
  <c r="AI252" i="44"/>
  <c r="AJ252" i="44" s="1"/>
  <c r="AI277" i="44"/>
  <c r="AJ277" i="44" s="1"/>
  <c r="AI302" i="44"/>
  <c r="AJ302" i="44" s="1"/>
  <c r="I568" i="44"/>
  <c r="AG71" i="44"/>
  <c r="AJ71" i="44" s="1"/>
  <c r="AG156" i="44"/>
  <c r="AJ156" i="44" s="1"/>
  <c r="AI193" i="44"/>
  <c r="AJ193" i="44" s="1"/>
  <c r="AG504" i="44"/>
  <c r="AJ504" i="44" s="1"/>
  <c r="I217" i="44"/>
  <c r="I229" i="44"/>
  <c r="AI310" i="44"/>
  <c r="AI309" i="44" s="1"/>
  <c r="N89" i="44"/>
  <c r="I535" i="44"/>
  <c r="AD547" i="44"/>
  <c r="AI58" i="44"/>
  <c r="AJ58" i="44" s="1"/>
  <c r="AG95" i="44"/>
  <c r="AJ95" i="44" s="1"/>
  <c r="AG137" i="44"/>
  <c r="AJ137" i="44" s="1"/>
  <c r="AG165" i="44"/>
  <c r="AJ165" i="44" s="1"/>
  <c r="AG204" i="44"/>
  <c r="AJ204" i="44" s="1"/>
  <c r="AI263" i="44"/>
  <c r="AJ263" i="44" s="1"/>
  <c r="AG288" i="44"/>
  <c r="AJ288" i="44" s="1"/>
  <c r="AG325" i="44"/>
  <c r="AJ325" i="44" s="1"/>
  <c r="AI395" i="44"/>
  <c r="AJ395" i="44" s="1"/>
  <c r="AG467" i="44"/>
  <c r="AJ467" i="44" s="1"/>
  <c r="AI544" i="44"/>
  <c r="AJ544" i="44" s="1"/>
  <c r="X314" i="44"/>
  <c r="H326" i="44"/>
  <c r="O434" i="44"/>
  <c r="X472" i="44"/>
  <c r="X567" i="44"/>
  <c r="AD157" i="44"/>
  <c r="I306" i="44"/>
  <c r="F319" i="44"/>
  <c r="O478" i="44"/>
  <c r="X522" i="44"/>
  <c r="AG218" i="44"/>
  <c r="AJ218" i="44" s="1"/>
  <c r="AG241" i="44"/>
  <c r="AJ241" i="44" s="1"/>
  <c r="I361" i="44"/>
  <c r="I105" i="44"/>
  <c r="I344" i="44"/>
  <c r="O443" i="44"/>
  <c r="AI192" i="44"/>
  <c r="AJ192" i="44" s="1"/>
  <c r="AI278" i="44"/>
  <c r="AJ278" i="44" s="1"/>
  <c r="I440" i="44"/>
  <c r="I241" i="44"/>
  <c r="N294" i="44"/>
  <c r="X329" i="44"/>
  <c r="AG130" i="44"/>
  <c r="AJ130" i="44" s="1"/>
  <c r="AG157" i="44"/>
  <c r="AJ157" i="44" s="1"/>
  <c r="AI286" i="44"/>
  <c r="AJ286" i="44" s="1"/>
  <c r="AI372" i="44"/>
  <c r="AJ372" i="44" s="1"/>
  <c r="O375" i="44"/>
  <c r="X398" i="44"/>
  <c r="AG92" i="44"/>
  <c r="AJ92" i="44" s="1"/>
  <c r="AI132" i="44"/>
  <c r="AJ132" i="44" s="1"/>
  <c r="AG226" i="44"/>
  <c r="AJ226" i="44" s="1"/>
  <c r="AG287" i="44"/>
  <c r="AJ287" i="44" s="1"/>
  <c r="AG446" i="44"/>
  <c r="AJ446" i="44" s="1"/>
  <c r="I101" i="44"/>
  <c r="AC265" i="44"/>
  <c r="I390" i="44"/>
  <c r="AD404" i="44"/>
  <c r="AI94" i="44"/>
  <c r="AJ94" i="44" s="1"/>
  <c r="AI133" i="44"/>
  <c r="AJ133" i="44" s="1"/>
  <c r="AI163" i="44"/>
  <c r="AJ163" i="44" s="1"/>
  <c r="AI202" i="44"/>
  <c r="AJ202" i="44" s="1"/>
  <c r="AJ233" i="44"/>
  <c r="AI260" i="44"/>
  <c r="AJ260" i="44" s="1"/>
  <c r="AG320" i="44"/>
  <c r="AJ320" i="44" s="1"/>
  <c r="AD95" i="44"/>
  <c r="O100" i="44"/>
  <c r="AD107" i="44"/>
  <c r="O112" i="44"/>
  <c r="AD119" i="44"/>
  <c r="X129" i="44"/>
  <c r="I330" i="44"/>
  <c r="I334" i="44"/>
  <c r="AD350" i="44"/>
  <c r="X474" i="44"/>
  <c r="AD476" i="44"/>
  <c r="I534" i="44"/>
  <c r="O536" i="44"/>
  <c r="AI59" i="44"/>
  <c r="AJ59" i="44" s="1"/>
  <c r="AI167" i="44"/>
  <c r="AJ167" i="44" s="1"/>
  <c r="AG235" i="44"/>
  <c r="AJ235" i="44" s="1"/>
  <c r="I155" i="44"/>
  <c r="I574" i="44"/>
  <c r="U84" i="44"/>
  <c r="X85" i="44"/>
  <c r="X84" i="44" s="1"/>
  <c r="AD433" i="44"/>
  <c r="I70" i="44"/>
  <c r="X430" i="44"/>
  <c r="O482" i="44"/>
  <c r="I488" i="44"/>
  <c r="AG472" i="44"/>
  <c r="AI472" i="44"/>
  <c r="AJ472" i="44" s="1"/>
  <c r="AI448" i="44"/>
  <c r="AG448" i="44"/>
  <c r="I424" i="44"/>
  <c r="X429" i="44"/>
  <c r="AI496" i="44"/>
  <c r="AG496" i="44"/>
  <c r="X154" i="44"/>
  <c r="AD217" i="44"/>
  <c r="I216" i="44"/>
  <c r="AD288" i="44"/>
  <c r="AC79" i="44"/>
  <c r="X313" i="44"/>
  <c r="O328" i="44"/>
  <c r="AD344" i="44"/>
  <c r="I432" i="44"/>
  <c r="I445" i="44"/>
  <c r="AI535" i="44"/>
  <c r="AG535" i="44"/>
  <c r="AI461" i="44"/>
  <c r="AG461" i="44"/>
  <c r="AI449" i="44"/>
  <c r="AG449" i="44"/>
  <c r="AI425" i="44"/>
  <c r="AG425" i="44"/>
  <c r="AI401" i="44"/>
  <c r="AG401" i="44"/>
  <c r="AI389" i="44"/>
  <c r="AG389" i="44"/>
  <c r="AG365" i="44"/>
  <c r="AI365" i="44"/>
  <c r="AI341" i="44"/>
  <c r="AG341" i="44"/>
  <c r="AG317" i="44"/>
  <c r="AI317" i="44"/>
  <c r="AJ317" i="44" s="1"/>
  <c r="AG244" i="44"/>
  <c r="AI244" i="44"/>
  <c r="AG184" i="44"/>
  <c r="AI184" i="44"/>
  <c r="AG160" i="44"/>
  <c r="AI160" i="44"/>
  <c r="AI124" i="44"/>
  <c r="AG124" i="44"/>
  <c r="AG112" i="44"/>
  <c r="AI112" i="44"/>
  <c r="AG76" i="44"/>
  <c r="AI76" i="44"/>
  <c r="AI64" i="44"/>
  <c r="AG64" i="44"/>
  <c r="X415" i="44"/>
  <c r="O533" i="44"/>
  <c r="O316" i="44"/>
  <c r="X325" i="44"/>
  <c r="AD336" i="44"/>
  <c r="N353" i="44"/>
  <c r="O501" i="44"/>
  <c r="AG481" i="44"/>
  <c r="AI481" i="44"/>
  <c r="AI445" i="44"/>
  <c r="AG445" i="44"/>
  <c r="AI433" i="44"/>
  <c r="AG433" i="44"/>
  <c r="AG397" i="44"/>
  <c r="AI397" i="44"/>
  <c r="AI385" i="44"/>
  <c r="AG385" i="44"/>
  <c r="AJ385" i="44" s="1"/>
  <c r="AG361" i="44"/>
  <c r="AI361" i="44"/>
  <c r="AG337" i="44"/>
  <c r="AI337" i="44"/>
  <c r="AG421" i="44"/>
  <c r="AJ421" i="44" s="1"/>
  <c r="X308" i="44"/>
  <c r="X388" i="44"/>
  <c r="O447" i="44"/>
  <c r="X501" i="44"/>
  <c r="I55" i="44"/>
  <c r="AC523" i="44"/>
  <c r="AG333" i="44"/>
  <c r="AI333" i="44"/>
  <c r="AI104" i="44"/>
  <c r="AG104" i="44"/>
  <c r="AJ55" i="44"/>
  <c r="AG182" i="44"/>
  <c r="AJ182" i="44" s="1"/>
  <c r="AI322" i="44"/>
  <c r="AJ322" i="44" s="1"/>
  <c r="AI352" i="44"/>
  <c r="AJ352" i="44" s="1"/>
  <c r="AG394" i="44"/>
  <c r="AJ394" i="44" s="1"/>
  <c r="AG545" i="44"/>
  <c r="AJ545" i="44" s="1"/>
  <c r="I570" i="44"/>
  <c r="AI211" i="44"/>
  <c r="AG211" i="44"/>
  <c r="AI175" i="44"/>
  <c r="AG175" i="44"/>
  <c r="AI103" i="44"/>
  <c r="AG103" i="44"/>
  <c r="AG576" i="44"/>
  <c r="AI576" i="44"/>
  <c r="AI225" i="44"/>
  <c r="AJ225" i="44" s="1"/>
  <c r="AG253" i="44"/>
  <c r="AJ253" i="44" s="1"/>
  <c r="AI295" i="44"/>
  <c r="AJ295" i="44" s="1"/>
  <c r="AG429" i="44"/>
  <c r="AJ429" i="44" s="1"/>
  <c r="X341" i="44"/>
  <c r="O373" i="44"/>
  <c r="AD472" i="44"/>
  <c r="I475" i="44"/>
  <c r="X492" i="44"/>
  <c r="X497" i="44"/>
  <c r="AD499" i="44"/>
  <c r="H523" i="44"/>
  <c r="AI475" i="44"/>
  <c r="AG475" i="44"/>
  <c r="AJ475" i="44" s="1"/>
  <c r="AI451" i="44"/>
  <c r="AG451" i="44"/>
  <c r="AG210" i="44"/>
  <c r="AI210" i="44"/>
  <c r="AG90" i="44"/>
  <c r="AJ90" i="44" s="1"/>
  <c r="AG138" i="44"/>
  <c r="AJ138" i="44" s="1"/>
  <c r="AG206" i="44"/>
  <c r="AJ206" i="44" s="1"/>
  <c r="AI334" i="44"/>
  <c r="AJ334" i="44" s="1"/>
  <c r="I69" i="44"/>
  <c r="W93" i="44"/>
  <c r="O209" i="44"/>
  <c r="I313" i="44"/>
  <c r="AI267" i="44"/>
  <c r="AJ267" i="44" s="1"/>
  <c r="AG424" i="44"/>
  <c r="AJ424" i="44" s="1"/>
  <c r="AI478" i="44"/>
  <c r="AG478" i="44"/>
  <c r="AI454" i="44"/>
  <c r="AG454" i="44"/>
  <c r="AI43" i="44"/>
  <c r="AG43" i="44"/>
  <c r="AG105" i="44"/>
  <c r="AJ105" i="44" s="1"/>
  <c r="AI283" i="44"/>
  <c r="AG283" i="44"/>
  <c r="AD232" i="44"/>
  <c r="O237" i="44"/>
  <c r="X45" i="44"/>
  <c r="I51" i="44"/>
  <c r="O53" i="44"/>
  <c r="X58" i="44"/>
  <c r="I63" i="44"/>
  <c r="O65" i="44"/>
  <c r="AD72" i="44"/>
  <c r="O107" i="44"/>
  <c r="I117" i="44"/>
  <c r="I129" i="44"/>
  <c r="AD139" i="44"/>
  <c r="I142" i="44"/>
  <c r="O145" i="44"/>
  <c r="O151" i="44"/>
  <c r="AD158" i="44"/>
  <c r="X179" i="44"/>
  <c r="X183" i="44"/>
  <c r="AD197" i="44"/>
  <c r="X204" i="44"/>
  <c r="AD210" i="44"/>
  <c r="AD218" i="44"/>
  <c r="O263" i="44"/>
  <c r="I271" i="44"/>
  <c r="AD282" i="44"/>
  <c r="I285" i="44"/>
  <c r="I302" i="44"/>
  <c r="AD316" i="44"/>
  <c r="AD317" i="44"/>
  <c r="AA353" i="44"/>
  <c r="O372" i="44"/>
  <c r="O385" i="44"/>
  <c r="X394" i="44"/>
  <c r="O440" i="44"/>
  <c r="I452" i="44"/>
  <c r="O454" i="44"/>
  <c r="X458" i="44"/>
  <c r="X481" i="44"/>
  <c r="AD515" i="44"/>
  <c r="I529" i="44"/>
  <c r="O530" i="44"/>
  <c r="I543" i="44"/>
  <c r="O545" i="44"/>
  <c r="I547" i="44"/>
  <c r="AD559" i="44"/>
  <c r="AI245" i="44"/>
  <c r="AG245" i="44"/>
  <c r="AJ245" i="44" s="1"/>
  <c r="AI230" i="44"/>
  <c r="AJ230" i="44" s="1"/>
  <c r="AI254" i="44"/>
  <c r="AJ254" i="44" s="1"/>
  <c r="AI398" i="44"/>
  <c r="AJ398" i="44" s="1"/>
  <c r="AG557" i="44"/>
  <c r="AJ557" i="44" s="1"/>
  <c r="L86" i="44"/>
  <c r="AI328" i="44"/>
  <c r="AG328" i="44"/>
  <c r="AI63" i="44"/>
  <c r="AJ63" i="44" s="1"/>
  <c r="X135" i="44"/>
  <c r="I158" i="44"/>
  <c r="I282" i="44"/>
  <c r="X289" i="44"/>
  <c r="I346" i="44"/>
  <c r="H349" i="44"/>
  <c r="AD360" i="44"/>
  <c r="O369" i="44"/>
  <c r="X374" i="44"/>
  <c r="AD394" i="44"/>
  <c r="I471" i="44"/>
  <c r="I575" i="44"/>
  <c r="AG266" i="44"/>
  <c r="AI266" i="44"/>
  <c r="AI158" i="44"/>
  <c r="AG158" i="44"/>
  <c r="AI62" i="44"/>
  <c r="AG62" i="44"/>
  <c r="AJ36" i="44"/>
  <c r="AI571" i="44"/>
  <c r="AG571" i="44"/>
  <c r="O40" i="44"/>
  <c r="X54" i="44"/>
  <c r="X66" i="44"/>
  <c r="AD69" i="44"/>
  <c r="I71" i="44"/>
  <c r="AD78" i="44"/>
  <c r="AD77" i="44" s="1"/>
  <c r="X81" i="44"/>
  <c r="AD110" i="44"/>
  <c r="I113" i="44"/>
  <c r="O115" i="44"/>
  <c r="O116" i="44"/>
  <c r="AD122" i="44"/>
  <c r="O140" i="44"/>
  <c r="X167" i="44"/>
  <c r="I180" i="44"/>
  <c r="I184" i="44"/>
  <c r="O186" i="44"/>
  <c r="I196" i="44"/>
  <c r="O220" i="44"/>
  <c r="X224" i="44"/>
  <c r="X264" i="44"/>
  <c r="O282" i="44"/>
  <c r="O305" i="44"/>
  <c r="O306" i="44"/>
  <c r="O317" i="44"/>
  <c r="X390" i="44"/>
  <c r="AD419" i="44"/>
  <c r="I422" i="44"/>
  <c r="O435" i="44"/>
  <c r="O436" i="44"/>
  <c r="X442" i="44"/>
  <c r="I470" i="44"/>
  <c r="O471" i="44"/>
  <c r="X504" i="44"/>
  <c r="O516" i="44"/>
  <c r="X531" i="44"/>
  <c r="I558" i="44"/>
  <c r="AI301" i="44"/>
  <c r="AG301" i="44"/>
  <c r="AI121" i="44"/>
  <c r="AG121" i="44"/>
  <c r="AJ121" i="44" s="1"/>
  <c r="AI85" i="44"/>
  <c r="AI84" i="44" s="1"/>
  <c r="AG85" i="44"/>
  <c r="AG84" i="44" s="1"/>
  <c r="AG146" i="44"/>
  <c r="AJ146" i="44" s="1"/>
  <c r="AG194" i="44"/>
  <c r="AJ194" i="44" s="1"/>
  <c r="AI217" i="44"/>
  <c r="AJ217" i="44" s="1"/>
  <c r="AD37" i="44"/>
  <c r="I53" i="44"/>
  <c r="O55" i="44"/>
  <c r="X60" i="44"/>
  <c r="AD62" i="44"/>
  <c r="I65" i="44"/>
  <c r="I66" i="44"/>
  <c r="AD88" i="44"/>
  <c r="X90" i="44"/>
  <c r="I92" i="44"/>
  <c r="X103" i="44"/>
  <c r="O111" i="44"/>
  <c r="X115" i="44"/>
  <c r="O123" i="44"/>
  <c r="X128" i="44"/>
  <c r="AD130" i="44"/>
  <c r="AD144" i="44"/>
  <c r="X220" i="44"/>
  <c r="AD222" i="44"/>
  <c r="I225" i="44"/>
  <c r="X232" i="44"/>
  <c r="AD234" i="44"/>
  <c r="I237" i="44"/>
  <c r="O239" i="44"/>
  <c r="AD246" i="44"/>
  <c r="I253" i="44"/>
  <c r="I289" i="44"/>
  <c r="AD332" i="44"/>
  <c r="X352" i="44"/>
  <c r="AD400" i="44"/>
  <c r="O420" i="44"/>
  <c r="X425" i="44"/>
  <c r="O430" i="44"/>
  <c r="X436" i="44"/>
  <c r="X437" i="44"/>
  <c r="AD475" i="44"/>
  <c r="I478" i="44"/>
  <c r="O557" i="44"/>
  <c r="AI83" i="44"/>
  <c r="AJ83" i="44" s="1"/>
  <c r="AG144" i="44"/>
  <c r="AJ144" i="44" s="1"/>
  <c r="AI228" i="44"/>
  <c r="AJ228" i="44" s="1"/>
  <c r="AG264" i="44"/>
  <c r="AJ264" i="44" s="1"/>
  <c r="AI348" i="44"/>
  <c r="AJ348" i="44" s="1"/>
  <c r="AI432" i="44"/>
  <c r="AJ432" i="44" s="1"/>
  <c r="O54" i="44"/>
  <c r="X59" i="44"/>
  <c r="AD117" i="44"/>
  <c r="O122" i="44"/>
  <c r="X127" i="44"/>
  <c r="AD143" i="44"/>
  <c r="O165" i="44"/>
  <c r="O169" i="44"/>
  <c r="I171" i="44"/>
  <c r="I175" i="44"/>
  <c r="X198" i="44"/>
  <c r="AD221" i="44"/>
  <c r="I224" i="44"/>
  <c r="O226" i="44"/>
  <c r="X231" i="44"/>
  <c r="AD233" i="44"/>
  <c r="I236" i="44"/>
  <c r="O238" i="44"/>
  <c r="X243" i="44"/>
  <c r="AD245" i="44"/>
  <c r="AD271" i="44"/>
  <c r="X296" i="44"/>
  <c r="U297" i="44"/>
  <c r="AD302" i="44"/>
  <c r="X305" i="44"/>
  <c r="X355" i="44"/>
  <c r="AD369" i="44"/>
  <c r="AD425" i="44"/>
  <c r="I503" i="44"/>
  <c r="AD544" i="44"/>
  <c r="X550" i="44"/>
  <c r="AG179" i="44"/>
  <c r="AJ179" i="44" s="1"/>
  <c r="AG456" i="44"/>
  <c r="AJ456" i="44" s="1"/>
  <c r="AI530" i="44"/>
  <c r="AJ530" i="44" s="1"/>
  <c r="N303" i="44"/>
  <c r="O308" i="44"/>
  <c r="I501" i="44"/>
  <c r="AA280" i="44"/>
  <c r="R312" i="44"/>
  <c r="AE312" i="44"/>
  <c r="AD470" i="44"/>
  <c r="AA490" i="44"/>
  <c r="I276" i="44"/>
  <c r="AD313" i="44"/>
  <c r="O318" i="44"/>
  <c r="I320" i="44"/>
  <c r="AD447" i="44"/>
  <c r="X457" i="44"/>
  <c r="X467" i="44"/>
  <c r="I256" i="44"/>
  <c r="O258" i="44"/>
  <c r="W262" i="44"/>
  <c r="I275" i="44"/>
  <c r="AG498" i="44"/>
  <c r="AI498" i="44"/>
  <c r="AI486" i="44"/>
  <c r="AG486" i="44"/>
  <c r="AI474" i="44"/>
  <c r="AG474" i="44"/>
  <c r="AI438" i="44"/>
  <c r="AG438" i="44"/>
  <c r="AI390" i="44"/>
  <c r="AG390" i="44"/>
  <c r="AI354" i="44"/>
  <c r="AI353" i="44" s="1"/>
  <c r="AG354" i="44"/>
  <c r="AI330" i="44"/>
  <c r="AG330" i="44"/>
  <c r="AI39" i="44"/>
  <c r="AG39" i="44"/>
  <c r="AG574" i="44"/>
  <c r="AI574" i="44"/>
  <c r="AJ574" i="44" s="1"/>
  <c r="F49" i="44"/>
  <c r="AE49" i="44"/>
  <c r="R49" i="44"/>
  <c r="U247" i="44"/>
  <c r="AD444" i="44"/>
  <c r="AI522" i="44"/>
  <c r="AG522" i="44"/>
  <c r="AJ522" i="44" s="1"/>
  <c r="H49" i="44"/>
  <c r="AD61" i="44"/>
  <c r="AD443" i="44"/>
  <c r="O569" i="44"/>
  <c r="AI558" i="44"/>
  <c r="AG558" i="44"/>
  <c r="AJ558" i="44" s="1"/>
  <c r="AI534" i="44"/>
  <c r="AG534" i="44"/>
  <c r="AG291" i="44"/>
  <c r="AI291" i="44"/>
  <c r="AI279" i="44"/>
  <c r="AG279" i="44"/>
  <c r="AJ279" i="44" s="1"/>
  <c r="AI285" i="45"/>
  <c r="AJ285" i="45" s="1"/>
  <c r="AG286" i="45"/>
  <c r="AI286" i="45"/>
  <c r="AJ286" i="45" s="1"/>
  <c r="AG366" i="44"/>
  <c r="AJ366" i="44" s="1"/>
  <c r="AI318" i="44"/>
  <c r="AJ318" i="44" s="1"/>
  <c r="AI171" i="44"/>
  <c r="AG171" i="44"/>
  <c r="AJ171" i="44" s="1"/>
  <c r="AI75" i="44"/>
  <c r="AG75" i="44"/>
  <c r="AG255" i="44"/>
  <c r="AJ255" i="44" s="1"/>
  <c r="AD45" i="44"/>
  <c r="R48" i="44"/>
  <c r="AE48" i="44"/>
  <c r="U74" i="44"/>
  <c r="AA86" i="44"/>
  <c r="X153" i="44"/>
  <c r="O171" i="44"/>
  <c r="X196" i="44"/>
  <c r="X249" i="44"/>
  <c r="O277" i="44"/>
  <c r="F353" i="44"/>
  <c r="I401" i="44"/>
  <c r="AI519" i="44"/>
  <c r="AG519" i="44"/>
  <c r="AJ519" i="44" s="1"/>
  <c r="AG339" i="44"/>
  <c r="AI339" i="44"/>
  <c r="AI327" i="44"/>
  <c r="AG327" i="44"/>
  <c r="I291" i="44"/>
  <c r="AG531" i="44"/>
  <c r="AI531" i="44"/>
  <c r="AG87" i="44"/>
  <c r="AJ87" i="44" s="1"/>
  <c r="AG459" i="44"/>
  <c r="AJ459" i="44" s="1"/>
  <c r="O51" i="44"/>
  <c r="X131" i="44"/>
  <c r="W150" i="44"/>
  <c r="X373" i="44"/>
  <c r="AD396" i="44"/>
  <c r="AD424" i="44"/>
  <c r="AD439" i="44"/>
  <c r="I459" i="44"/>
  <c r="AG183" i="44"/>
  <c r="AJ183" i="44" s="1"/>
  <c r="AG243" i="44"/>
  <c r="AJ243" i="44" s="1"/>
  <c r="O368" i="45"/>
  <c r="I213" i="44"/>
  <c r="U326" i="44"/>
  <c r="X372" i="44"/>
  <c r="X475" i="44"/>
  <c r="AD543" i="44"/>
  <c r="AG45" i="44"/>
  <c r="AI45" i="44"/>
  <c r="AG351" i="44"/>
  <c r="AJ351" i="44" s="1"/>
  <c r="X164" i="44"/>
  <c r="X283" i="44"/>
  <c r="X318" i="44"/>
  <c r="W356" i="44"/>
  <c r="X371" i="44"/>
  <c r="O399" i="44"/>
  <c r="AI567" i="44"/>
  <c r="AG567" i="44"/>
  <c r="AJ567" i="44" s="1"/>
  <c r="AI111" i="44"/>
  <c r="AJ111" i="44" s="1"/>
  <c r="AG231" i="44"/>
  <c r="AJ231" i="44" s="1"/>
  <c r="I153" i="44"/>
  <c r="X171" i="44"/>
  <c r="AD177" i="44"/>
  <c r="I211" i="44"/>
  <c r="U294" i="44"/>
  <c r="O360" i="44"/>
  <c r="N356" i="44"/>
  <c r="F513" i="44"/>
  <c r="I513" i="44" s="1"/>
  <c r="AI285" i="44"/>
  <c r="AG285" i="44"/>
  <c r="AG249" i="44"/>
  <c r="AI249" i="44"/>
  <c r="AG237" i="44"/>
  <c r="AI237" i="44"/>
  <c r="AI213" i="44"/>
  <c r="AG213" i="44"/>
  <c r="AG189" i="44"/>
  <c r="AI189" i="44"/>
  <c r="AI177" i="44"/>
  <c r="AG177" i="44"/>
  <c r="AG153" i="44"/>
  <c r="AI153" i="44"/>
  <c r="AI141" i="44"/>
  <c r="AG141" i="44"/>
  <c r="AG129" i="44"/>
  <c r="AI129" i="44"/>
  <c r="AG117" i="44"/>
  <c r="AI117" i="44"/>
  <c r="AG81" i="44"/>
  <c r="AI81" i="44"/>
  <c r="AI57" i="44"/>
  <c r="AG57" i="44"/>
  <c r="AG69" i="44"/>
  <c r="AJ69" i="44" s="1"/>
  <c r="AG315" i="44"/>
  <c r="AJ315" i="44" s="1"/>
  <c r="AI399" i="44"/>
  <c r="AJ399" i="44" s="1"/>
  <c r="X63" i="44"/>
  <c r="AD65" i="44"/>
  <c r="AD66" i="44"/>
  <c r="O71" i="44"/>
  <c r="O76" i="44"/>
  <c r="AD81" i="44"/>
  <c r="O90" i="44"/>
  <c r="O89" i="44" s="1"/>
  <c r="L89" i="44"/>
  <c r="X92" i="44"/>
  <c r="X96" i="44"/>
  <c r="O104" i="44"/>
  <c r="X110" i="44"/>
  <c r="AD111" i="44"/>
  <c r="I114" i="44"/>
  <c r="O118" i="44"/>
  <c r="O119" i="44"/>
  <c r="X124" i="44"/>
  <c r="O133" i="44"/>
  <c r="X139" i="44"/>
  <c r="I146" i="44"/>
  <c r="O155" i="44"/>
  <c r="AD168" i="44"/>
  <c r="X194" i="44"/>
  <c r="W294" i="44"/>
  <c r="AD296" i="44"/>
  <c r="AD301" i="44"/>
  <c r="AD305" i="44"/>
  <c r="AD306" i="44"/>
  <c r="X316" i="44"/>
  <c r="X346" i="44"/>
  <c r="X347" i="44"/>
  <c r="O363" i="44"/>
  <c r="O479" i="44"/>
  <c r="AE513" i="44"/>
  <c r="AG513" i="44" s="1"/>
  <c r="AJ513" i="44" s="1"/>
  <c r="AG501" i="44"/>
  <c r="AI501" i="44"/>
  <c r="AI477" i="44"/>
  <c r="AG477" i="44"/>
  <c r="AI453" i="44"/>
  <c r="AG453" i="44"/>
  <c r="AI441" i="44"/>
  <c r="AG441" i="44"/>
  <c r="AG417" i="44"/>
  <c r="AI417" i="44"/>
  <c r="AG405" i="44"/>
  <c r="AI405" i="44"/>
  <c r="AG393" i="44"/>
  <c r="AI393" i="44"/>
  <c r="AI369" i="44"/>
  <c r="AG369" i="44"/>
  <c r="AJ369" i="44" s="1"/>
  <c r="AI321" i="44"/>
  <c r="AG321" i="44"/>
  <c r="AI308" i="44"/>
  <c r="AG308" i="44"/>
  <c r="AI296" i="44"/>
  <c r="AG296" i="44"/>
  <c r="AG294" i="44" s="1"/>
  <c r="AG284" i="44"/>
  <c r="AI284" i="44"/>
  <c r="AG248" i="44"/>
  <c r="AI248" i="44"/>
  <c r="AG236" i="44"/>
  <c r="AI236" i="44"/>
  <c r="AI224" i="44"/>
  <c r="AG224" i="44"/>
  <c r="AI212" i="44"/>
  <c r="AG212" i="44"/>
  <c r="AG176" i="44"/>
  <c r="AI176" i="44"/>
  <c r="AI164" i="44"/>
  <c r="AG164" i="44"/>
  <c r="AI152" i="44"/>
  <c r="AG152" i="44"/>
  <c r="AG140" i="44"/>
  <c r="AI140" i="44"/>
  <c r="AI128" i="44"/>
  <c r="AG128" i="44"/>
  <c r="AJ116" i="44"/>
  <c r="AI89" i="44"/>
  <c r="AI80" i="44"/>
  <c r="AG80" i="44"/>
  <c r="AG79" i="44" s="1"/>
  <c r="AJ68" i="44"/>
  <c r="AI56" i="44"/>
  <c r="AG56" i="44"/>
  <c r="AJ56" i="44" s="1"/>
  <c r="AI126" i="44"/>
  <c r="AJ126" i="44" s="1"/>
  <c r="AG159" i="44"/>
  <c r="AJ159" i="44" s="1"/>
  <c r="AG219" i="44"/>
  <c r="AJ219" i="44" s="1"/>
  <c r="AI380" i="44"/>
  <c r="AI147" i="44"/>
  <c r="AG147" i="44"/>
  <c r="AJ147" i="44" s="1"/>
  <c r="AI135" i="44"/>
  <c r="AJ135" i="44" s="1"/>
  <c r="L261" i="45"/>
  <c r="N32" i="44"/>
  <c r="X71" i="44"/>
  <c r="O81" i="44"/>
  <c r="I238" i="44"/>
  <c r="X266" i="44"/>
  <c r="O281" i="44"/>
  <c r="I355" i="44"/>
  <c r="I417" i="44"/>
  <c r="X456" i="44"/>
  <c r="AI471" i="44"/>
  <c r="AG471" i="44"/>
  <c r="AG447" i="44"/>
  <c r="AI447" i="44"/>
  <c r="AJ447" i="44" s="1"/>
  <c r="AI435" i="44"/>
  <c r="AG435" i="44"/>
  <c r="AG423" i="44"/>
  <c r="AI423" i="44"/>
  <c r="AI375" i="44"/>
  <c r="AG375" i="44"/>
  <c r="L349" i="45"/>
  <c r="X70" i="44"/>
  <c r="W74" i="44"/>
  <c r="AD155" i="44"/>
  <c r="AD212" i="44"/>
  <c r="X248" i="44"/>
  <c r="AD250" i="44"/>
  <c r="AG543" i="44"/>
  <c r="AI543" i="44"/>
  <c r="O124" i="44"/>
  <c r="I206" i="44"/>
  <c r="I415" i="44"/>
  <c r="AG123" i="44"/>
  <c r="AJ123" i="44" s="1"/>
  <c r="X357" i="45"/>
  <c r="O367" i="45"/>
  <c r="AD385" i="45"/>
  <c r="AD152" i="44"/>
  <c r="AD183" i="44"/>
  <c r="X332" i="44"/>
  <c r="I360" i="44"/>
  <c r="O367" i="44"/>
  <c r="AA362" i="44"/>
  <c r="O416" i="44"/>
  <c r="F527" i="44"/>
  <c r="I527" i="44" s="1"/>
  <c r="AE527" i="44"/>
  <c r="AG527" i="44" s="1"/>
  <c r="AJ527" i="44" s="1"/>
  <c r="AI568" i="44"/>
  <c r="AG568" i="44"/>
  <c r="N93" i="44"/>
  <c r="AD116" i="44"/>
  <c r="I134" i="44"/>
  <c r="O137" i="44"/>
  <c r="X143" i="44"/>
  <c r="R527" i="44"/>
  <c r="AG561" i="44"/>
  <c r="AI561" i="44"/>
  <c r="AI500" i="44"/>
  <c r="AG500" i="44"/>
  <c r="AI488" i="44"/>
  <c r="AG488" i="44"/>
  <c r="AI476" i="44"/>
  <c r="AG476" i="44"/>
  <c r="AI452" i="44"/>
  <c r="AG452" i="44"/>
  <c r="AI440" i="44"/>
  <c r="AG440" i="44"/>
  <c r="AG428" i="44"/>
  <c r="AI428" i="44"/>
  <c r="AI416" i="44"/>
  <c r="AG416" i="44"/>
  <c r="AI404" i="44"/>
  <c r="AG404" i="44"/>
  <c r="AG392" i="44"/>
  <c r="AI392" i="44"/>
  <c r="AJ392" i="44" s="1"/>
  <c r="AG368" i="44"/>
  <c r="AI368" i="44"/>
  <c r="AG344" i="44"/>
  <c r="AI344" i="44"/>
  <c r="AJ344" i="44" s="1"/>
  <c r="AI332" i="44"/>
  <c r="AG332" i="44"/>
  <c r="AI51" i="44"/>
  <c r="AJ51" i="44" s="1"/>
  <c r="AD40" i="44"/>
  <c r="I43" i="44"/>
  <c r="X46" i="44"/>
  <c r="AD51" i="44"/>
  <c r="I54" i="44"/>
  <c r="X61" i="44"/>
  <c r="AD63" i="44"/>
  <c r="O69" i="44"/>
  <c r="X107" i="44"/>
  <c r="O286" i="44"/>
  <c r="AD320" i="44"/>
  <c r="O325" i="44"/>
  <c r="X498" i="44"/>
  <c r="AD500" i="44"/>
  <c r="AG306" i="44"/>
  <c r="AI306" i="44"/>
  <c r="AI282" i="44"/>
  <c r="AG282" i="44"/>
  <c r="AG270" i="44"/>
  <c r="AI270" i="44"/>
  <c r="AI258" i="44"/>
  <c r="AG258" i="44"/>
  <c r="AG246" i="44"/>
  <c r="AI246" i="44"/>
  <c r="AI234" i="44"/>
  <c r="AG234" i="44"/>
  <c r="AI222" i="44"/>
  <c r="AG222" i="44"/>
  <c r="AI198" i="44"/>
  <c r="AG198" i="44"/>
  <c r="AI186" i="44"/>
  <c r="AG186" i="44"/>
  <c r="AG174" i="44"/>
  <c r="AI174" i="44"/>
  <c r="AI162" i="44"/>
  <c r="AG162" i="44"/>
  <c r="AI114" i="44"/>
  <c r="AG114" i="44"/>
  <c r="AI102" i="44"/>
  <c r="AG102" i="44"/>
  <c r="AG78" i="44"/>
  <c r="AG77" i="44" s="1"/>
  <c r="AI78" i="44"/>
  <c r="AI77" i="44" s="1"/>
  <c r="AI66" i="44"/>
  <c r="AG66" i="44"/>
  <c r="AI54" i="44"/>
  <c r="AG54" i="44"/>
  <c r="AG363" i="44"/>
  <c r="AJ363" i="44" s="1"/>
  <c r="AI458" i="44"/>
  <c r="AG458" i="44"/>
  <c r="AI314" i="44"/>
  <c r="AG314" i="44"/>
  <c r="X121" i="44"/>
  <c r="L294" i="44"/>
  <c r="O300" i="44"/>
  <c r="X339" i="44"/>
  <c r="X344" i="44"/>
  <c r="X370" i="44"/>
  <c r="X486" i="44"/>
  <c r="AI469" i="44"/>
  <c r="AG469" i="44"/>
  <c r="AI457" i="44"/>
  <c r="AG457" i="44"/>
  <c r="AG229" i="44"/>
  <c r="AI229" i="44"/>
  <c r="AI169" i="44"/>
  <c r="AG169" i="44"/>
  <c r="AG109" i="44"/>
  <c r="AI109" i="44"/>
  <c r="AG373" i="44"/>
  <c r="AJ373" i="44" s="1"/>
  <c r="AG422" i="44"/>
  <c r="AJ422" i="44" s="1"/>
  <c r="AG205" i="45"/>
  <c r="AI205" i="45"/>
  <c r="X559" i="44"/>
  <c r="AC86" i="44"/>
  <c r="AD347" i="44"/>
  <c r="AI517" i="44"/>
  <c r="AG517" i="44"/>
  <c r="AJ517" i="44" s="1"/>
  <c r="AD43" i="44"/>
  <c r="X52" i="44"/>
  <c r="AD54" i="44"/>
  <c r="I59" i="44"/>
  <c r="I72" i="44"/>
  <c r="X82" i="44"/>
  <c r="I88" i="44"/>
  <c r="O113" i="44"/>
  <c r="I127" i="44"/>
  <c r="X137" i="44"/>
  <c r="AD228" i="44"/>
  <c r="I231" i="44"/>
  <c r="AD240" i="44"/>
  <c r="I243" i="44"/>
  <c r="O245" i="44"/>
  <c r="I248" i="44"/>
  <c r="AD258" i="44"/>
  <c r="O267" i="44"/>
  <c r="AD346" i="44"/>
  <c r="I352" i="44"/>
  <c r="X354" i="44"/>
  <c r="AD355" i="44"/>
  <c r="O424" i="44"/>
  <c r="O446" i="44"/>
  <c r="I456" i="44"/>
  <c r="O458" i="44"/>
  <c r="AD478" i="44"/>
  <c r="AD531" i="44"/>
  <c r="X533" i="44"/>
  <c r="AD535" i="44"/>
  <c r="AD558" i="44"/>
  <c r="AG516" i="44"/>
  <c r="AI516" i="44"/>
  <c r="AJ492" i="44"/>
  <c r="AI444" i="44"/>
  <c r="AG444" i="44"/>
  <c r="AG420" i="44"/>
  <c r="AI420" i="44"/>
  <c r="AI396" i="44"/>
  <c r="AG396" i="44"/>
  <c r="AI360" i="44"/>
  <c r="AG360" i="44"/>
  <c r="AI336" i="44"/>
  <c r="AG336" i="44"/>
  <c r="AI324" i="44"/>
  <c r="AG324" i="44"/>
  <c r="AI300" i="44"/>
  <c r="AG300" i="44"/>
  <c r="AJ180" i="44"/>
  <c r="AI108" i="44"/>
  <c r="AG108" i="44"/>
  <c r="AI72" i="44"/>
  <c r="AG72" i="44"/>
  <c r="AI60" i="44"/>
  <c r="AG60" i="44"/>
  <c r="AG47" i="44"/>
  <c r="AJ47" i="44" s="1"/>
  <c r="AI96" i="44"/>
  <c r="AJ96" i="44" s="1"/>
  <c r="AG110" i="44"/>
  <c r="AJ110" i="44" s="1"/>
  <c r="AJ223" i="44"/>
  <c r="AJ269" i="44"/>
  <c r="AI455" i="44"/>
  <c r="AJ455" i="44" s="1"/>
  <c r="AI570" i="44"/>
  <c r="AJ570" i="44" s="1"/>
  <c r="AD491" i="44"/>
  <c r="AI470" i="44"/>
  <c r="AG470" i="44"/>
  <c r="AI434" i="44"/>
  <c r="AG434" i="44"/>
  <c r="AI350" i="44"/>
  <c r="AG350" i="44"/>
  <c r="AI338" i="44"/>
  <c r="AG338" i="44"/>
  <c r="AI242" i="44"/>
  <c r="AG242" i="44"/>
  <c r="AG134" i="44"/>
  <c r="AI134" i="44"/>
  <c r="AG122" i="44"/>
  <c r="AI122" i="44"/>
  <c r="AG290" i="44"/>
  <c r="AJ290" i="44" s="1"/>
  <c r="AI482" i="44"/>
  <c r="AJ482" i="44" s="1"/>
  <c r="I178" i="44"/>
  <c r="X257" i="44"/>
  <c r="I266" i="44"/>
  <c r="H297" i="44"/>
  <c r="O364" i="44"/>
  <c r="I375" i="44"/>
  <c r="O398" i="44"/>
  <c r="O459" i="44"/>
  <c r="X476" i="44"/>
  <c r="X572" i="44"/>
  <c r="AI529" i="44"/>
  <c r="AG529" i="44"/>
  <c r="AG515" i="44"/>
  <c r="AI515" i="44"/>
  <c r="AI503" i="44"/>
  <c r="AG503" i="44"/>
  <c r="AI491" i="44"/>
  <c r="AI490" i="44" s="1"/>
  <c r="AG491" i="44"/>
  <c r="AG490" i="44" s="1"/>
  <c r="AI371" i="44"/>
  <c r="AG371" i="44"/>
  <c r="AI323" i="44"/>
  <c r="AG323" i="44"/>
  <c r="AG251" i="44"/>
  <c r="AI251" i="44"/>
  <c r="AG227" i="44"/>
  <c r="AI227" i="44"/>
  <c r="AG131" i="44"/>
  <c r="AI131" i="44"/>
  <c r="AI119" i="44"/>
  <c r="AG119" i="44"/>
  <c r="AG97" i="44"/>
  <c r="AJ97" i="44" s="1"/>
  <c r="AI313" i="44"/>
  <c r="AJ313" i="44" s="1"/>
  <c r="AG374" i="44"/>
  <c r="AJ374" i="44" s="1"/>
  <c r="AI76" i="45"/>
  <c r="AJ76" i="45" s="1"/>
  <c r="AG76" i="45"/>
  <c r="W32" i="44"/>
  <c r="AD49" i="44"/>
  <c r="AD52" i="44"/>
  <c r="I56" i="44"/>
  <c r="O58" i="44"/>
  <c r="O59" i="44"/>
  <c r="X64" i="44"/>
  <c r="AD67" i="44"/>
  <c r="O72" i="44"/>
  <c r="W79" i="44"/>
  <c r="AD83" i="44"/>
  <c r="H86" i="44"/>
  <c r="AC89" i="44"/>
  <c r="X212" i="44"/>
  <c r="O217" i="44"/>
  <c r="O218" i="44"/>
  <c r="X223" i="44"/>
  <c r="AD226" i="44"/>
  <c r="O231" i="44"/>
  <c r="O232" i="44"/>
  <c r="AD238" i="44"/>
  <c r="O243" i="44"/>
  <c r="I258" i="44"/>
  <c r="I278" i="44"/>
  <c r="AD283" i="44"/>
  <c r="O291" i="44"/>
  <c r="L312" i="44"/>
  <c r="X330" i="44"/>
  <c r="X333" i="44"/>
  <c r="AD337" i="44"/>
  <c r="I340" i="44"/>
  <c r="W353" i="44"/>
  <c r="X360" i="44"/>
  <c r="L490" i="44"/>
  <c r="I531" i="44"/>
  <c r="I536" i="44"/>
  <c r="X547" i="44"/>
  <c r="O570" i="44"/>
  <c r="X571" i="44"/>
  <c r="AI550" i="44"/>
  <c r="AG550" i="44"/>
  <c r="AI502" i="44"/>
  <c r="AG502" i="44"/>
  <c r="AG442" i="44"/>
  <c r="AI442" i="44"/>
  <c r="AG430" i="44"/>
  <c r="AI430" i="44"/>
  <c r="AI418" i="44"/>
  <c r="AG418" i="44"/>
  <c r="AI358" i="44"/>
  <c r="AG358" i="44"/>
  <c r="AI37" i="44"/>
  <c r="AJ37" i="44" s="1"/>
  <c r="AG120" i="44"/>
  <c r="AJ120" i="44" s="1"/>
  <c r="AG143" i="44"/>
  <c r="AJ143" i="44" s="1"/>
  <c r="AG155" i="44"/>
  <c r="AJ155" i="44" s="1"/>
  <c r="AG443" i="44"/>
  <c r="AJ443" i="44" s="1"/>
  <c r="AG572" i="44"/>
  <c r="AJ572" i="44" s="1"/>
  <c r="AI274" i="44"/>
  <c r="AG274" i="44"/>
  <c r="AI250" i="44"/>
  <c r="AG250" i="44"/>
  <c r="AI238" i="44"/>
  <c r="AG238" i="44"/>
  <c r="AG178" i="44"/>
  <c r="AI178" i="44"/>
  <c r="AI154" i="44"/>
  <c r="AG154" i="44"/>
  <c r="AG142" i="44"/>
  <c r="AI142" i="44"/>
  <c r="AG46" i="44"/>
  <c r="AJ46" i="44" s="1"/>
  <c r="AG82" i="44"/>
  <c r="AJ82" i="44" s="1"/>
  <c r="AA89" i="44"/>
  <c r="H89" i="44"/>
  <c r="I95" i="44"/>
  <c r="O97" i="44"/>
  <c r="X102" i="44"/>
  <c r="AD105" i="44"/>
  <c r="I108" i="44"/>
  <c r="AD120" i="44"/>
  <c r="AD162" i="44"/>
  <c r="I164" i="44"/>
  <c r="AD173" i="44"/>
  <c r="AD174" i="44"/>
  <c r="I176" i="44"/>
  <c r="O178" i="44"/>
  <c r="I204" i="44"/>
  <c r="I210" i="44"/>
  <c r="O212" i="44"/>
  <c r="AD216" i="44"/>
  <c r="I220" i="44"/>
  <c r="O222" i="44"/>
  <c r="X230" i="44"/>
  <c r="I235" i="44"/>
  <c r="X242" i="44"/>
  <c r="AD248" i="44"/>
  <c r="O256" i="44"/>
  <c r="I269" i="44"/>
  <c r="L273" i="44"/>
  <c r="X288" i="44"/>
  <c r="X290" i="44"/>
  <c r="X291" i="44"/>
  <c r="AD334" i="44"/>
  <c r="N349" i="44"/>
  <c r="O358" i="44"/>
  <c r="AD361" i="44"/>
  <c r="I391" i="44"/>
  <c r="O392" i="44"/>
  <c r="X404" i="44"/>
  <c r="W414" i="44"/>
  <c r="AD418" i="44"/>
  <c r="O422" i="44"/>
  <c r="O423" i="44"/>
  <c r="AD432" i="44"/>
  <c r="O437" i="44"/>
  <c r="I480" i="44"/>
  <c r="AD486" i="44"/>
  <c r="AD487" i="44"/>
  <c r="AD496" i="44"/>
  <c r="I544" i="44"/>
  <c r="AD550" i="44"/>
  <c r="F555" i="44"/>
  <c r="I555" i="44" s="1"/>
  <c r="R555" i="44"/>
  <c r="O576" i="44"/>
  <c r="AG559" i="44"/>
  <c r="AI559" i="44"/>
  <c r="AI499" i="44"/>
  <c r="AG499" i="44"/>
  <c r="AI391" i="44"/>
  <c r="AG391" i="44"/>
  <c r="AI355" i="44"/>
  <c r="AG355" i="44"/>
  <c r="AG106" i="44"/>
  <c r="AJ106" i="44" s="1"/>
  <c r="AI547" i="44"/>
  <c r="AJ547" i="44" s="1"/>
  <c r="O88" i="44"/>
  <c r="O95" i="44"/>
  <c r="X101" i="44"/>
  <c r="X114" i="44"/>
  <c r="AD118" i="44"/>
  <c r="O125" i="44"/>
  <c r="X132" i="44"/>
  <c r="X134" i="44"/>
  <c r="AD135" i="44"/>
  <c r="I138" i="44"/>
  <c r="O141" i="44"/>
  <c r="AD160" i="44"/>
  <c r="O164" i="44"/>
  <c r="O176" i="44"/>
  <c r="X185" i="44"/>
  <c r="X186" i="44"/>
  <c r="X197" i="44"/>
  <c r="AD202" i="44"/>
  <c r="O204" i="44"/>
  <c r="X214" i="44"/>
  <c r="I218" i="44"/>
  <c r="X228" i="44"/>
  <c r="X241" i="44"/>
  <c r="I245" i="44"/>
  <c r="I249" i="44"/>
  <c r="F294" i="44"/>
  <c r="I300" i="44"/>
  <c r="L303" i="44"/>
  <c r="I368" i="44"/>
  <c r="I433" i="44"/>
  <c r="X448" i="44"/>
  <c r="O455" i="44"/>
  <c r="I476" i="44"/>
  <c r="O480" i="44"/>
  <c r="I492" i="44"/>
  <c r="I496" i="44"/>
  <c r="AD517" i="44"/>
  <c r="AG487" i="44"/>
  <c r="AG266" i="45"/>
  <c r="AI266" i="45"/>
  <c r="AI261" i="45" s="1"/>
  <c r="AI307" i="44"/>
  <c r="AG307" i="44"/>
  <c r="I511" i="45"/>
  <c r="W547" i="45"/>
  <c r="AD315" i="44"/>
  <c r="X321" i="44"/>
  <c r="O344" i="44"/>
  <c r="AD368" i="44"/>
  <c r="I395" i="44"/>
  <c r="I443" i="44"/>
  <c r="O449" i="44"/>
  <c r="X454" i="44"/>
  <c r="O475" i="44"/>
  <c r="N490" i="44"/>
  <c r="AI533" i="44"/>
  <c r="AG533" i="44"/>
  <c r="AI329" i="44"/>
  <c r="AG329" i="44"/>
  <c r="AI125" i="44"/>
  <c r="AG125" i="44"/>
  <c r="AG115" i="44"/>
  <c r="AJ115" i="44" s="1"/>
  <c r="AG185" i="44"/>
  <c r="AJ185" i="44" s="1"/>
  <c r="AG208" i="44"/>
  <c r="AJ208" i="44" s="1"/>
  <c r="AG271" i="44"/>
  <c r="AJ271" i="44" s="1"/>
  <c r="AG304" i="44"/>
  <c r="AJ304" i="44" s="1"/>
  <c r="AG340" i="44"/>
  <c r="AJ340" i="44" s="1"/>
  <c r="AG437" i="44"/>
  <c r="AJ437" i="44" s="1"/>
  <c r="AG564" i="44"/>
  <c r="AJ564" i="44" s="1"/>
  <c r="AI188" i="45"/>
  <c r="AG188" i="45"/>
  <c r="AJ188" i="45" s="1"/>
  <c r="AG295" i="45"/>
  <c r="AI295" i="45"/>
  <c r="AJ295" i="45" s="1"/>
  <c r="X334" i="45"/>
  <c r="X401" i="45"/>
  <c r="AI483" i="45"/>
  <c r="AG483" i="45"/>
  <c r="AG487" i="45"/>
  <c r="AI487" i="45"/>
  <c r="I316" i="44"/>
  <c r="F326" i="44"/>
  <c r="O355" i="44"/>
  <c r="I369" i="44"/>
  <c r="I423" i="44"/>
  <c r="X431" i="44"/>
  <c r="I439" i="44"/>
  <c r="I444" i="44"/>
  <c r="O448" i="44"/>
  <c r="I457" i="44"/>
  <c r="I472" i="44"/>
  <c r="O474" i="44"/>
  <c r="O488" i="44"/>
  <c r="AD529" i="44"/>
  <c r="AD530" i="44"/>
  <c r="H566" i="44"/>
  <c r="O568" i="44"/>
  <c r="AG364" i="44"/>
  <c r="AI364" i="44"/>
  <c r="AI316" i="44"/>
  <c r="AG316" i="44"/>
  <c r="AI268" i="44"/>
  <c r="AG268" i="44"/>
  <c r="AI232" i="44"/>
  <c r="AG232" i="44"/>
  <c r="AJ232" i="44" s="1"/>
  <c r="AI196" i="44"/>
  <c r="AG196" i="44"/>
  <c r="AI136" i="44"/>
  <c r="AG136" i="44"/>
  <c r="AI88" i="44"/>
  <c r="AI86" i="44" s="1"/>
  <c r="AG88" i="44"/>
  <c r="AI575" i="44"/>
  <c r="AG575" i="44"/>
  <c r="AD35" i="45"/>
  <c r="AD36" i="45"/>
  <c r="O44" i="45"/>
  <c r="I77" i="45"/>
  <c r="I78" i="45"/>
  <c r="W85" i="45"/>
  <c r="I296" i="45"/>
  <c r="AD97" i="45"/>
  <c r="AD98" i="45"/>
  <c r="AD99" i="45"/>
  <c r="AD100" i="45"/>
  <c r="AD104" i="45"/>
  <c r="AD105" i="45"/>
  <c r="X109" i="45"/>
  <c r="X128" i="45"/>
  <c r="AC299" i="45"/>
  <c r="AD304" i="45"/>
  <c r="AI332" i="45"/>
  <c r="AG332" i="45"/>
  <c r="H85" i="45"/>
  <c r="AD216" i="45"/>
  <c r="AD227" i="45"/>
  <c r="AD230" i="45"/>
  <c r="AD231" i="45"/>
  <c r="AD232" i="45"/>
  <c r="AD235" i="45"/>
  <c r="I310" i="45"/>
  <c r="X317" i="45"/>
  <c r="AD337" i="45"/>
  <c r="X495" i="45"/>
  <c r="X206" i="45"/>
  <c r="X208" i="45"/>
  <c r="X209" i="45"/>
  <c r="X210" i="45"/>
  <c r="AD236" i="45"/>
  <c r="AD238" i="45"/>
  <c r="AD239" i="45"/>
  <c r="AD240" i="45"/>
  <c r="O279" i="45"/>
  <c r="AG335" i="45"/>
  <c r="AJ335" i="45" s="1"/>
  <c r="AI335" i="45"/>
  <c r="I414" i="45"/>
  <c r="AD463" i="45"/>
  <c r="AD526" i="45"/>
  <c r="I165" i="45"/>
  <c r="X189" i="45"/>
  <c r="X190" i="45"/>
  <c r="AD193" i="45"/>
  <c r="I214" i="45"/>
  <c r="I215" i="45"/>
  <c r="I218" i="45"/>
  <c r="I219" i="45"/>
  <c r="I220" i="45"/>
  <c r="I221" i="45"/>
  <c r="I222" i="45"/>
  <c r="I223" i="45"/>
  <c r="AI350" i="45"/>
  <c r="AJ350" i="45" s="1"/>
  <c r="AG350" i="45"/>
  <c r="AJ441" i="45"/>
  <c r="AD447" i="45"/>
  <c r="AD450" i="45"/>
  <c r="AD470" i="45"/>
  <c r="AD471" i="45"/>
  <c r="L486" i="45"/>
  <c r="AD492" i="45"/>
  <c r="AG525" i="45"/>
  <c r="AJ525" i="45" s="1"/>
  <c r="O142" i="45"/>
  <c r="O143" i="45"/>
  <c r="O164" i="45"/>
  <c r="O165" i="45"/>
  <c r="O179" i="45"/>
  <c r="O181" i="45"/>
  <c r="O182" i="45"/>
  <c r="AD188" i="45"/>
  <c r="AD189" i="45"/>
  <c r="AD190" i="45"/>
  <c r="X248" i="45"/>
  <c r="X389" i="45"/>
  <c r="X391" i="45"/>
  <c r="X392" i="45"/>
  <c r="O400" i="45"/>
  <c r="O418" i="45"/>
  <c r="I438" i="45"/>
  <c r="I440" i="45"/>
  <c r="I441" i="45"/>
  <c r="I469" i="45"/>
  <c r="O488" i="45"/>
  <c r="AG492" i="45"/>
  <c r="AJ492" i="45" s="1"/>
  <c r="AI492" i="45"/>
  <c r="X47" i="45"/>
  <c r="X50" i="45"/>
  <c r="X51" i="45"/>
  <c r="X53" i="45"/>
  <c r="AD112" i="45"/>
  <c r="AD120" i="45"/>
  <c r="AD138" i="45"/>
  <c r="AD139" i="45"/>
  <c r="AD170" i="45"/>
  <c r="AD171" i="45"/>
  <c r="AD172" i="45"/>
  <c r="AD173" i="45"/>
  <c r="AD175" i="45"/>
  <c r="I188" i="45"/>
  <c r="O215" i="45"/>
  <c r="O220" i="45"/>
  <c r="O228" i="45"/>
  <c r="O229" i="45"/>
  <c r="O230" i="45"/>
  <c r="O232" i="45"/>
  <c r="O233" i="45"/>
  <c r="O235" i="45"/>
  <c r="X260" i="45"/>
  <c r="X271" i="45"/>
  <c r="X363" i="45"/>
  <c r="X425" i="45"/>
  <c r="X427" i="45"/>
  <c r="O477" i="45"/>
  <c r="U481" i="45"/>
  <c r="I527" i="45"/>
  <c r="X529" i="45"/>
  <c r="I560" i="45"/>
  <c r="I99" i="45"/>
  <c r="O240" i="45"/>
  <c r="AD271" i="45"/>
  <c r="AD272" i="45"/>
  <c r="AA358" i="45"/>
  <c r="X371" i="45"/>
  <c r="I385" i="45"/>
  <c r="I493" i="45"/>
  <c r="X571" i="45"/>
  <c r="AD572" i="45"/>
  <c r="AD56" i="45"/>
  <c r="X77" i="45"/>
  <c r="X78" i="45"/>
  <c r="X79" i="45"/>
  <c r="O99" i="45"/>
  <c r="O100" i="45"/>
  <c r="O103" i="45"/>
  <c r="O105" i="45"/>
  <c r="I111" i="45"/>
  <c r="I123" i="45"/>
  <c r="I126" i="45"/>
  <c r="I134" i="45"/>
  <c r="AG140" i="45"/>
  <c r="AJ140" i="45" s="1"/>
  <c r="I170" i="45"/>
  <c r="I171" i="45"/>
  <c r="I172" i="45"/>
  <c r="I173" i="45"/>
  <c r="I174" i="45"/>
  <c r="I176" i="45"/>
  <c r="X200" i="45"/>
  <c r="O207" i="45"/>
  <c r="O208" i="45"/>
  <c r="O209" i="45"/>
  <c r="AG251" i="45"/>
  <c r="AJ251" i="45" s="1"/>
  <c r="O336" i="45"/>
  <c r="AD344" i="45"/>
  <c r="AD362" i="45"/>
  <c r="AD363" i="45"/>
  <c r="O387" i="45"/>
  <c r="O389" i="45"/>
  <c r="AA410" i="45"/>
  <c r="X417" i="45"/>
  <c r="X419" i="45"/>
  <c r="X420" i="45"/>
  <c r="X439" i="45"/>
  <c r="X457" i="45"/>
  <c r="O493" i="45"/>
  <c r="O497" i="45"/>
  <c r="AD511" i="45"/>
  <c r="AG553" i="45"/>
  <c r="AJ553" i="45" s="1"/>
  <c r="X557" i="45"/>
  <c r="AD567" i="45"/>
  <c r="I51" i="45"/>
  <c r="I52" i="45"/>
  <c r="I53" i="45"/>
  <c r="I54" i="45"/>
  <c r="I55" i="45"/>
  <c r="I56" i="45"/>
  <c r="I57" i="45"/>
  <c r="I60" i="45"/>
  <c r="I61" i="45"/>
  <c r="I62" i="45"/>
  <c r="I65" i="45"/>
  <c r="I66" i="45"/>
  <c r="I67" i="45"/>
  <c r="X72" i="45"/>
  <c r="O121" i="45"/>
  <c r="X217" i="45"/>
  <c r="X263" i="45"/>
  <c r="X264" i="45"/>
  <c r="I271" i="45"/>
  <c r="X304" i="45"/>
  <c r="X310" i="45"/>
  <c r="I354" i="45"/>
  <c r="I360" i="45"/>
  <c r="I361" i="45"/>
  <c r="I362" i="45"/>
  <c r="AD431" i="45"/>
  <c r="X447" i="45"/>
  <c r="X464" i="45"/>
  <c r="X468" i="45"/>
  <c r="X470" i="45"/>
  <c r="X472" i="45"/>
  <c r="X473" i="45"/>
  <c r="AC486" i="45"/>
  <c r="AD566" i="45"/>
  <c r="AD189" i="44"/>
  <c r="AD456" i="44"/>
  <c r="AC297" i="44"/>
  <c r="AA294" i="44"/>
  <c r="AG55" i="45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D137" i="45"/>
  <c r="AD192" i="45"/>
  <c r="AD275" i="45"/>
  <c r="AC345" i="45"/>
  <c r="AD369" i="45"/>
  <c r="AG385" i="45"/>
  <c r="AJ385" i="45" s="1"/>
  <c r="AI391" i="45"/>
  <c r="AG391" i="45"/>
  <c r="AG432" i="45"/>
  <c r="AD436" i="45"/>
  <c r="AD438" i="45"/>
  <c r="AD439" i="45"/>
  <c r="I570" i="45"/>
  <c r="O110" i="45"/>
  <c r="I118" i="45"/>
  <c r="AI121" i="45"/>
  <c r="AJ121" i="45" s="1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G381" i="45"/>
  <c r="I447" i="45"/>
  <c r="I449" i="45"/>
  <c r="I450" i="45"/>
  <c r="AG466" i="45"/>
  <c r="AI466" i="45"/>
  <c r="AI473" i="45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J302" i="45" s="1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X290" i="45" s="1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92" i="45"/>
  <c r="AI97" i="45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I539" i="45"/>
  <c r="I540" i="45"/>
  <c r="O119" i="45"/>
  <c r="O120" i="45"/>
  <c r="AJ190" i="45"/>
  <c r="AA258" i="45"/>
  <c r="N290" i="45"/>
  <c r="I303" i="45"/>
  <c r="AG467" i="45"/>
  <c r="AJ467" i="45" s="1"/>
  <c r="X476" i="45"/>
  <c r="H533" i="45"/>
  <c r="I541" i="45"/>
  <c r="I546" i="45"/>
  <c r="AD560" i="45"/>
  <c r="O43" i="45"/>
  <c r="AI50" i="45"/>
  <c r="AJ50" i="45" s="1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AJ420" i="45" s="1"/>
  <c r="X445" i="45"/>
  <c r="X478" i="45"/>
  <c r="AD482" i="45"/>
  <c r="AD481" i="45" s="1"/>
  <c r="I518" i="45"/>
  <c r="O540" i="45"/>
  <c r="AD554" i="45"/>
  <c r="AC352" i="45"/>
  <c r="AD354" i="45"/>
  <c r="AI96" i="45"/>
  <c r="AG96" i="45"/>
  <c r="AG443" i="45"/>
  <c r="AI443" i="45"/>
  <c r="AJ443" i="45" s="1"/>
  <c r="AA75" i="45"/>
  <c r="AD77" i="45"/>
  <c r="AI54" i="45"/>
  <c r="AG54" i="45"/>
  <c r="AJ246" i="45"/>
  <c r="AG61" i="45"/>
  <c r="AJ61" i="45" s="1"/>
  <c r="AI169" i="45"/>
  <c r="AG169" i="45"/>
  <c r="I59" i="45"/>
  <c r="AI88" i="45"/>
  <c r="AG88" i="45"/>
  <c r="AI126" i="45"/>
  <c r="AJ126" i="45" s="1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I200" i="45"/>
  <c r="AI226" i="45"/>
  <c r="AG226" i="45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X426" i="45"/>
  <c r="AD477" i="45"/>
  <c r="O487" i="45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J159" i="45" s="1"/>
  <c r="AG159" i="45"/>
  <c r="N162" i="45"/>
  <c r="AI176" i="45"/>
  <c r="AJ176" i="45" s="1"/>
  <c r="X223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J451" i="45" s="1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AJ221" i="45" s="1"/>
  <c r="I231" i="45"/>
  <c r="AI232" i="45"/>
  <c r="AJ232" i="45" s="1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G328" i="45"/>
  <c r="AA345" i="45"/>
  <c r="W352" i="45"/>
  <c r="X354" i="45"/>
  <c r="X352" i="45" s="1"/>
  <c r="AD372" i="45"/>
  <c r="AG390" i="45"/>
  <c r="AJ390" i="45" s="1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G314" i="45"/>
  <c r="AI314" i="45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D565" i="45"/>
  <c r="AD48" i="45"/>
  <c r="AD72" i="45"/>
  <c r="AD70" i="45" s="1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G564" i="45"/>
  <c r="AI564" i="45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H45" i="45"/>
  <c r="AI78" i="45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X164" i="45"/>
  <c r="AI224" i="45"/>
  <c r="AG224" i="45"/>
  <c r="AI238" i="45"/>
  <c r="AG238" i="45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I304" i="45"/>
  <c r="O309" i="45"/>
  <c r="O317" i="45"/>
  <c r="AD320" i="45"/>
  <c r="F322" i="45"/>
  <c r="AC322" i="45"/>
  <c r="O335" i="45"/>
  <c r="AD339" i="45"/>
  <c r="L462" i="45"/>
  <c r="O463" i="45"/>
  <c r="AD508" i="45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W261" i="45"/>
  <c r="AC276" i="45"/>
  <c r="W293" i="45"/>
  <c r="L293" i="45"/>
  <c r="AD300" i="45"/>
  <c r="X324" i="45"/>
  <c r="AD348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191" i="44"/>
  <c r="AJ276" i="44"/>
  <c r="AJ511" i="44"/>
  <c r="AJ540" i="44"/>
  <c r="AJ298" i="44"/>
  <c r="AJ526" i="44"/>
  <c r="X40" i="44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I351" i="44"/>
  <c r="X424" i="44"/>
  <c r="AD519" i="44"/>
  <c r="X529" i="44"/>
  <c r="O274" i="44"/>
  <c r="O425" i="44"/>
  <c r="O428" i="44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X516" i="44"/>
  <c r="I530" i="44"/>
  <c r="I571" i="44"/>
  <c r="AA319" i="44"/>
  <c r="I329" i="44"/>
  <c r="W342" i="44"/>
  <c r="AD364" i="44"/>
  <c r="I461" i="44"/>
  <c r="O36" i="44"/>
  <c r="O49" i="44"/>
  <c r="I62" i="44"/>
  <c r="I75" i="44"/>
  <c r="I76" i="44"/>
  <c r="O83" i="44"/>
  <c r="AD87" i="44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AD175" i="44"/>
  <c r="AD176" i="44"/>
  <c r="I221" i="44"/>
  <c r="I222" i="44"/>
  <c r="O229" i="44"/>
  <c r="AD235" i="44"/>
  <c r="X237" i="44"/>
  <c r="O260" i="44"/>
  <c r="X271" i="44"/>
  <c r="AD281" i="44"/>
  <c r="AC280" i="44"/>
  <c r="AD289" i="44"/>
  <c r="AD300" i="44"/>
  <c r="O329" i="44"/>
  <c r="O330" i="44"/>
  <c r="AD333" i="44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O502" i="44"/>
  <c r="H537" i="44"/>
  <c r="X576" i="44"/>
  <c r="AD53" i="44"/>
  <c r="X55" i="44"/>
  <c r="F86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574" i="44"/>
  <c r="AD575" i="44"/>
  <c r="O39" i="44"/>
  <c r="AD46" i="44"/>
  <c r="X48" i="44"/>
  <c r="X49" i="44"/>
  <c r="I52" i="44"/>
  <c r="O64" i="44"/>
  <c r="AC74" i="44"/>
  <c r="I82" i="44"/>
  <c r="AC93" i="44"/>
  <c r="O101" i="44"/>
  <c r="O102" i="44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L93" i="44"/>
  <c r="O94" i="44"/>
  <c r="AD100" i="44"/>
  <c r="O168" i="44"/>
  <c r="AD264" i="44"/>
  <c r="I343" i="44"/>
  <c r="F342" i="44"/>
  <c r="AD352" i="44"/>
  <c r="AA349" i="44"/>
  <c r="I372" i="44"/>
  <c r="I419" i="44"/>
  <c r="I434" i="44"/>
  <c r="F48" i="44"/>
  <c r="AA150" i="44"/>
  <c r="AD169" i="44"/>
  <c r="AD259" i="44"/>
  <c r="O332" i="44"/>
  <c r="L331" i="44"/>
  <c r="AA74" i="44"/>
  <c r="I189" i="44"/>
  <c r="F188" i="44"/>
  <c r="X252" i="44"/>
  <c r="O264" i="44"/>
  <c r="L265" i="44"/>
  <c r="X267" i="44"/>
  <c r="AD270" i="44"/>
  <c r="AD321" i="44"/>
  <c r="AC319" i="44"/>
  <c r="O337" i="44"/>
  <c r="L356" i="44"/>
  <c r="N414" i="44"/>
  <c r="X416" i="44"/>
  <c r="H427" i="44"/>
  <c r="X540" i="44"/>
  <c r="U537" i="44"/>
  <c r="I78" i="44"/>
  <c r="I77" i="44" s="1"/>
  <c r="AD96" i="44"/>
  <c r="U98" i="44"/>
  <c r="X151" i="44"/>
  <c r="U262" i="44"/>
  <c r="X263" i="44"/>
  <c r="N265" i="44"/>
  <c r="U273" i="44"/>
  <c r="O283" i="44"/>
  <c r="AD290" i="44"/>
  <c r="F303" i="44"/>
  <c r="U349" i="44"/>
  <c r="X350" i="44"/>
  <c r="U356" i="44"/>
  <c r="X357" i="44"/>
  <c r="AC379" i="44"/>
  <c r="O400" i="44"/>
  <c r="N379" i="44"/>
  <c r="O415" i="44"/>
  <c r="L551" i="44"/>
  <c r="O558" i="44"/>
  <c r="X561" i="44"/>
  <c r="U551" i="44"/>
  <c r="AD567" i="44"/>
  <c r="X568" i="44"/>
  <c r="F74" i="44"/>
  <c r="X75" i="44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X275" i="44"/>
  <c r="W280" i="44"/>
  <c r="I295" i="44"/>
  <c r="H294" i="44"/>
  <c r="W297" i="44"/>
  <c r="X298" i="44"/>
  <c r="H319" i="44"/>
  <c r="O320" i="44"/>
  <c r="X322" i="44"/>
  <c r="AD335" i="44"/>
  <c r="X336" i="44"/>
  <c r="AA356" i="44"/>
  <c r="AD357" i="44"/>
  <c r="X557" i="44"/>
  <c r="W551" i="44"/>
  <c r="F566" i="44"/>
  <c r="I567" i="44"/>
  <c r="AC342" i="44"/>
  <c r="AD343" i="44"/>
  <c r="I264" i="44"/>
  <c r="X295" i="44"/>
  <c r="O327" i="44"/>
  <c r="AD156" i="44"/>
  <c r="X251" i="44"/>
  <c r="I255" i="44"/>
  <c r="X340" i="44"/>
  <c r="X274" i="44"/>
  <c r="W273" i="44"/>
  <c r="O313" i="44"/>
  <c r="N312" i="44"/>
  <c r="N326" i="44"/>
  <c r="O153" i="44"/>
  <c r="N150" i="44"/>
  <c r="N247" i="44"/>
  <c r="X88" i="44"/>
  <c r="X159" i="44"/>
  <c r="F166" i="44"/>
  <c r="I167" i="44"/>
  <c r="I267" i="44"/>
  <c r="H265" i="44"/>
  <c r="AD298" i="44"/>
  <c r="L74" i="44"/>
  <c r="N79" i="44"/>
  <c r="O87" i="44"/>
  <c r="I102" i="44"/>
  <c r="AD131" i="44"/>
  <c r="AD147" i="44"/>
  <c r="O157" i="44"/>
  <c r="H166" i="44"/>
  <c r="AD184" i="44"/>
  <c r="H188" i="44"/>
  <c r="I192" i="44"/>
  <c r="O241" i="44"/>
  <c r="I242" i="44"/>
  <c r="W247" i="44"/>
  <c r="X279" i="44"/>
  <c r="X307" i="44"/>
  <c r="I315" i="44"/>
  <c r="AD328" i="44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O85" i="44"/>
  <c r="O84" i="44" s="1"/>
  <c r="X157" i="44"/>
  <c r="O254" i="44"/>
  <c r="AA32" i="44"/>
  <c r="H48" i="44"/>
  <c r="AD90" i="44"/>
  <c r="N297" i="44"/>
  <c r="U150" i="44"/>
  <c r="L188" i="44"/>
  <c r="AC188" i="44"/>
  <c r="I251" i="44"/>
  <c r="H247" i="44"/>
  <c r="AA297" i="44"/>
  <c r="H466" i="44"/>
  <c r="I467" i="44"/>
  <c r="O80" i="44"/>
  <c r="L79" i="44"/>
  <c r="AD192" i="44"/>
  <c r="O248" i="44"/>
  <c r="AD268" i="44"/>
  <c r="O345" i="44"/>
  <c r="N342" i="44"/>
  <c r="U89" i="44"/>
  <c r="F98" i="44"/>
  <c r="L166" i="44"/>
  <c r="AD249" i="44"/>
  <c r="U79" i="44"/>
  <c r="X80" i="44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O307" i="44"/>
  <c r="AD310" i="44"/>
  <c r="AD309" i="44" s="1"/>
  <c r="F356" i="44"/>
  <c r="I357" i="44"/>
  <c r="U362" i="44"/>
  <c r="O366" i="44"/>
  <c r="X369" i="44"/>
  <c r="X400" i="44"/>
  <c r="I304" i="44"/>
  <c r="H303" i="44"/>
  <c r="AD545" i="44"/>
  <c r="AA537" i="44"/>
  <c r="AD68" i="44"/>
  <c r="AA79" i="44"/>
  <c r="AD80" i="44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F349" i="44"/>
  <c r="O354" i="44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C294" i="44"/>
  <c r="O310" i="44"/>
  <c r="O309" i="44" s="1"/>
  <c r="N309" i="44"/>
  <c r="AD324" i="44"/>
  <c r="I354" i="44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I336" i="44"/>
  <c r="N362" i="44"/>
  <c r="AD397" i="44"/>
  <c r="O404" i="44"/>
  <c r="U303" i="44"/>
  <c r="I333" i="44"/>
  <c r="H331" i="44"/>
  <c r="L297" i="44"/>
  <c r="X304" i="44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X435" i="44"/>
  <c r="O469" i="44"/>
  <c r="AA485" i="44"/>
  <c r="O534" i="44"/>
  <c r="N523" i="44"/>
  <c r="O547" i="44"/>
  <c r="AD570" i="44"/>
  <c r="O275" i="44"/>
  <c r="O298" i="44"/>
  <c r="X301" i="44"/>
  <c r="I318" i="44"/>
  <c r="N319" i="44"/>
  <c r="O324" i="44"/>
  <c r="AD338" i="44"/>
  <c r="X345" i="44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8" i="44"/>
  <c r="AD376" i="44"/>
  <c r="L379" i="44"/>
  <c r="X396" i="44"/>
  <c r="AD441" i="44"/>
  <c r="F466" i="44"/>
  <c r="X468" i="44"/>
  <c r="H485" i="44"/>
  <c r="I487" i="44"/>
  <c r="O511" i="44"/>
  <c r="H509" i="44"/>
  <c r="X351" i="44"/>
  <c r="AD367" i="44"/>
  <c r="O401" i="44"/>
  <c r="X423" i="44"/>
  <c r="X488" i="44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X496" i="44"/>
  <c r="W495" i="44"/>
  <c r="N537" i="44"/>
  <c r="I545" i="44"/>
  <c r="X570" i="44"/>
  <c r="AD373" i="44"/>
  <c r="W379" i="44"/>
  <c r="I405" i="44"/>
  <c r="X459" i="44"/>
  <c r="X469" i="44"/>
  <c r="O487" i="44"/>
  <c r="AD488" i="44"/>
  <c r="X517" i="44"/>
  <c r="L466" i="44"/>
  <c r="O467" i="44"/>
  <c r="X491" i="44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W427" i="44"/>
  <c r="O429" i="44"/>
  <c r="AD438" i="44"/>
  <c r="AD446" i="44"/>
  <c r="U485" i="44"/>
  <c r="O504" i="44"/>
  <c r="AA551" i="44"/>
  <c r="X420" i="44"/>
  <c r="X428" i="44"/>
  <c r="AD430" i="44"/>
  <c r="X439" i="44"/>
  <c r="X444" i="44"/>
  <c r="AD553" i="44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33" i="44"/>
  <c r="AD561" i="44"/>
  <c r="AD571" i="44"/>
  <c r="X574" i="44"/>
  <c r="L523" i="44"/>
  <c r="AE33" i="42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I45" i="42" s="1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I143" i="42" s="1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I158" i="42" s="1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I192" i="42" s="1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G205" i="42" s="1"/>
  <c r="AJ205" i="42" s="1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G374" i="42" s="1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G408" i="42" s="1"/>
  <c r="AJ408" i="42" s="1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G420" i="42" s="1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G549" i="42" s="1"/>
  <c r="AJ549" i="42" s="1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I337" i="42"/>
  <c r="AI325" i="42"/>
  <c r="AG325" i="42"/>
  <c r="AG289" i="42"/>
  <c r="AI251" i="42"/>
  <c r="AG143" i="42"/>
  <c r="AG133" i="42"/>
  <c r="AI121" i="42"/>
  <c r="AG109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C233" i="42"/>
  <c r="AA233" i="42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C146" i="42"/>
  <c r="AA146" i="42"/>
  <c r="AC145" i="42"/>
  <c r="AA145" i="42"/>
  <c r="AC144" i="42"/>
  <c r="AA144" i="42"/>
  <c r="AC143" i="42"/>
  <c r="AA143" i="42"/>
  <c r="AC142" i="42"/>
  <c r="AA142" i="42"/>
  <c r="AC141" i="42"/>
  <c r="AA141" i="42"/>
  <c r="AC140" i="42"/>
  <c r="AA140" i="42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C115" i="42"/>
  <c r="AA115" i="42"/>
  <c r="AC114" i="42"/>
  <c r="AA114" i="42"/>
  <c r="AC113" i="42"/>
  <c r="AA113" i="42"/>
  <c r="AC112" i="42"/>
  <c r="AA112" i="42"/>
  <c r="AC111" i="42"/>
  <c r="AA111" i="42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R561" i="42"/>
  <c r="Q561" i="42"/>
  <c r="P561" i="42"/>
  <c r="N561" i="42"/>
  <c r="L561" i="42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R137" i="42"/>
  <c r="Q137" i="42"/>
  <c r="P137" i="42"/>
  <c r="N137" i="42"/>
  <c r="L137" i="42"/>
  <c r="H137" i="42"/>
  <c r="F137" i="42"/>
  <c r="I137" i="42" s="1"/>
  <c r="W136" i="42"/>
  <c r="U136" i="42"/>
  <c r="R136" i="42"/>
  <c r="Q136" i="42"/>
  <c r="P136" i="42"/>
  <c r="N136" i="42"/>
  <c r="L136" i="42"/>
  <c r="H136" i="42"/>
  <c r="F136" i="42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H110" i="42"/>
  <c r="F110" i="42"/>
  <c r="I110" i="42" s="1"/>
  <c r="W109" i="42"/>
  <c r="U109" i="42"/>
  <c r="R109" i="42"/>
  <c r="Q109" i="42"/>
  <c r="P109" i="42"/>
  <c r="N109" i="42"/>
  <c r="L109" i="42"/>
  <c r="H109" i="42"/>
  <c r="F109" i="42"/>
  <c r="I109" i="42" s="1"/>
  <c r="W108" i="42"/>
  <c r="U108" i="42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J313" i="46" l="1"/>
  <c r="O509" i="46"/>
  <c r="AJ266" i="46"/>
  <c r="AJ350" i="46"/>
  <c r="AJ343" i="46"/>
  <c r="X74" i="46"/>
  <c r="AD294" i="46"/>
  <c r="W582" i="46"/>
  <c r="W583" i="46" s="1"/>
  <c r="O74" i="46"/>
  <c r="AJ332" i="46"/>
  <c r="F509" i="46"/>
  <c r="F582" i="46" s="1"/>
  <c r="F583" i="46" s="1"/>
  <c r="AJ327" i="46"/>
  <c r="AJ189" i="46"/>
  <c r="AJ281" i="46"/>
  <c r="O294" i="46"/>
  <c r="AJ167" i="46"/>
  <c r="AJ510" i="46"/>
  <c r="AJ509" i="46" s="1"/>
  <c r="AJ467" i="46"/>
  <c r="AC582" i="46"/>
  <c r="AC583" i="46" s="1"/>
  <c r="AJ74" i="46"/>
  <c r="AJ298" i="46"/>
  <c r="AJ151" i="46"/>
  <c r="X509" i="46"/>
  <c r="AG509" i="46"/>
  <c r="AJ320" i="46"/>
  <c r="X294" i="46"/>
  <c r="AJ380" i="46"/>
  <c r="I33" i="46"/>
  <c r="I294" i="46"/>
  <c r="I509" i="46"/>
  <c r="AA582" i="46"/>
  <c r="AA583" i="46" s="1"/>
  <c r="U582" i="46"/>
  <c r="U583" i="46" s="1"/>
  <c r="AJ415" i="46"/>
  <c r="AI74" i="46"/>
  <c r="AI294" i="46"/>
  <c r="AI582" i="46" s="1"/>
  <c r="AI583" i="46" s="1"/>
  <c r="AJ99" i="46"/>
  <c r="AD509" i="46"/>
  <c r="AJ428" i="46"/>
  <c r="AG33" i="46"/>
  <c r="AG74" i="46"/>
  <c r="O582" i="46"/>
  <c r="O583" i="46" s="1"/>
  <c r="AJ295" i="46"/>
  <c r="AG294" i="46"/>
  <c r="AJ33" i="46"/>
  <c r="AJ248" i="46"/>
  <c r="AG262" i="44"/>
  <c r="AJ376" i="44"/>
  <c r="AJ284" i="44"/>
  <c r="AJ405" i="44"/>
  <c r="AJ60" i="44"/>
  <c r="O74" i="44"/>
  <c r="I262" i="44"/>
  <c r="AJ533" i="44"/>
  <c r="AJ256" i="44"/>
  <c r="AD326" i="44"/>
  <c r="I89" i="44"/>
  <c r="AJ430" i="44"/>
  <c r="AJ428" i="44"/>
  <c r="AJ561" i="44"/>
  <c r="AJ237" i="44"/>
  <c r="AI294" i="44"/>
  <c r="X262" i="44"/>
  <c r="F32" i="44"/>
  <c r="AJ248" i="44"/>
  <c r="AJ393" i="44"/>
  <c r="AJ501" i="44"/>
  <c r="AJ498" i="44"/>
  <c r="F509" i="44"/>
  <c r="AJ364" i="44"/>
  <c r="AJ328" i="44"/>
  <c r="AJ454" i="44"/>
  <c r="AI356" i="44"/>
  <c r="AJ496" i="44"/>
  <c r="AI262" i="44"/>
  <c r="AJ210" i="44"/>
  <c r="AJ451" i="44"/>
  <c r="AJ307" i="44"/>
  <c r="AJ310" i="44"/>
  <c r="AJ309" i="44" s="1"/>
  <c r="AJ66" i="44"/>
  <c r="AJ186" i="44"/>
  <c r="AJ270" i="44"/>
  <c r="AJ141" i="44"/>
  <c r="AJ249" i="44"/>
  <c r="AJ43" i="44"/>
  <c r="AJ103" i="44"/>
  <c r="AJ337" i="44"/>
  <c r="AJ481" i="44"/>
  <c r="AJ478" i="44"/>
  <c r="AJ333" i="44"/>
  <c r="AG89" i="44"/>
  <c r="AJ400" i="44"/>
  <c r="AG342" i="44"/>
  <c r="W73" i="44"/>
  <c r="AJ88" i="44"/>
  <c r="AJ222" i="44"/>
  <c r="AJ306" i="44"/>
  <c r="AJ57" i="44"/>
  <c r="AJ177" i="44"/>
  <c r="AJ175" i="44"/>
  <c r="AJ104" i="44"/>
  <c r="AJ119" i="44"/>
  <c r="AJ108" i="44"/>
  <c r="AJ114" i="44"/>
  <c r="AJ471" i="44"/>
  <c r="AJ80" i="44"/>
  <c r="X89" i="44"/>
  <c r="O303" i="44"/>
  <c r="AJ52" i="44"/>
  <c r="AJ350" i="44"/>
  <c r="AJ349" i="44" s="1"/>
  <c r="AJ89" i="44"/>
  <c r="AJ341" i="44"/>
  <c r="X294" i="44"/>
  <c r="AG566" i="44"/>
  <c r="AJ128" i="44"/>
  <c r="AG319" i="44"/>
  <c r="AJ534" i="44"/>
  <c r="AJ571" i="44"/>
  <c r="AJ124" i="44"/>
  <c r="AJ365" i="44"/>
  <c r="AJ535" i="44"/>
  <c r="AJ220" i="44"/>
  <c r="AJ184" i="44"/>
  <c r="AJ316" i="44"/>
  <c r="AJ397" i="44"/>
  <c r="AJ389" i="44"/>
  <c r="AD273" i="44"/>
  <c r="AJ441" i="44"/>
  <c r="AJ266" i="44"/>
  <c r="AJ64" i="44"/>
  <c r="AJ244" i="44"/>
  <c r="AJ448" i="44"/>
  <c r="AD79" i="44"/>
  <c r="AJ321" i="44"/>
  <c r="AJ445" i="44"/>
  <c r="AJ453" i="44"/>
  <c r="AJ76" i="44"/>
  <c r="AJ449" i="44"/>
  <c r="AI98" i="44"/>
  <c r="AJ477" i="44"/>
  <c r="AJ129" i="44"/>
  <c r="AJ112" i="44"/>
  <c r="AJ461" i="44"/>
  <c r="AD485" i="44"/>
  <c r="AD86" i="44"/>
  <c r="O356" i="44"/>
  <c r="AJ250" i="44"/>
  <c r="AJ358" i="44"/>
  <c r="AJ371" i="44"/>
  <c r="X537" i="44"/>
  <c r="AJ324" i="44"/>
  <c r="AJ568" i="44"/>
  <c r="AJ189" i="44"/>
  <c r="AJ301" i="44"/>
  <c r="AJ86" i="44"/>
  <c r="AI74" i="44"/>
  <c r="X485" i="44"/>
  <c r="O353" i="44"/>
  <c r="AD89" i="44"/>
  <c r="AJ296" i="44"/>
  <c r="AJ294" i="44" s="1"/>
  <c r="I74" i="44"/>
  <c r="AJ329" i="44"/>
  <c r="X353" i="44"/>
  <c r="AJ153" i="44"/>
  <c r="AJ388" i="44"/>
  <c r="AG273" i="44"/>
  <c r="AI326" i="44"/>
  <c r="AJ251" i="44"/>
  <c r="AJ242" i="44"/>
  <c r="AJ158" i="44"/>
  <c r="AJ283" i="44"/>
  <c r="AJ576" i="44"/>
  <c r="AJ433" i="44"/>
  <c r="AJ401" i="44"/>
  <c r="AI93" i="44"/>
  <c r="AG414" i="44"/>
  <c r="AG427" i="44"/>
  <c r="AJ122" i="44"/>
  <c r="AJ434" i="44"/>
  <c r="AG297" i="44"/>
  <c r="H508" i="44"/>
  <c r="I86" i="44"/>
  <c r="AI303" i="44"/>
  <c r="AG466" i="44"/>
  <c r="AJ559" i="44"/>
  <c r="AJ198" i="44"/>
  <c r="AJ368" i="44"/>
  <c r="AJ423" i="44"/>
  <c r="AJ212" i="44"/>
  <c r="AJ339" i="44"/>
  <c r="AJ62" i="44"/>
  <c r="AG485" i="44"/>
  <c r="AJ396" i="44"/>
  <c r="AG247" i="44"/>
  <c r="AI523" i="44"/>
  <c r="AJ291" i="44"/>
  <c r="AG379" i="44"/>
  <c r="O485" i="44"/>
  <c r="H32" i="44"/>
  <c r="O262" i="44"/>
  <c r="AI349" i="44"/>
  <c r="AI166" i="44"/>
  <c r="AJ246" i="44"/>
  <c r="AG331" i="44"/>
  <c r="I349" i="44"/>
  <c r="X79" i="44"/>
  <c r="AC508" i="44"/>
  <c r="X312" i="44"/>
  <c r="AI79" i="44"/>
  <c r="AG265" i="44"/>
  <c r="AJ258" i="44"/>
  <c r="I49" i="44"/>
  <c r="AJ211" i="44"/>
  <c r="AJ361" i="44"/>
  <c r="AD551" i="44"/>
  <c r="I166" i="44"/>
  <c r="X551" i="44"/>
  <c r="AJ136" i="44"/>
  <c r="AG150" i="44"/>
  <c r="AJ442" i="44"/>
  <c r="AJ72" i="44"/>
  <c r="AJ169" i="44"/>
  <c r="AJ102" i="44"/>
  <c r="AI537" i="44"/>
  <c r="AJ39" i="44"/>
  <c r="AJ160" i="44"/>
  <c r="AJ330" i="44"/>
  <c r="X490" i="44"/>
  <c r="O427" i="44"/>
  <c r="AJ85" i="44"/>
  <c r="AJ84" i="44" s="1"/>
  <c r="AJ262" i="44"/>
  <c r="AJ213" i="44"/>
  <c r="O523" i="44"/>
  <c r="O326" i="44"/>
  <c r="X74" i="44"/>
  <c r="I273" i="44"/>
  <c r="AI188" i="44"/>
  <c r="AI495" i="44"/>
  <c r="AJ355" i="44"/>
  <c r="AJ238" i="44"/>
  <c r="AJ529" i="44"/>
  <c r="AJ75" i="44"/>
  <c r="AG353" i="44"/>
  <c r="AG495" i="44"/>
  <c r="AJ425" i="44"/>
  <c r="AJ125" i="44"/>
  <c r="AJ266" i="45"/>
  <c r="AJ261" i="45" s="1"/>
  <c r="AJ457" i="44"/>
  <c r="AJ314" i="44"/>
  <c r="AJ174" i="44"/>
  <c r="AJ332" i="44"/>
  <c r="AJ152" i="44"/>
  <c r="O566" i="44"/>
  <c r="AD414" i="44"/>
  <c r="AG362" i="44"/>
  <c r="AD75" i="45"/>
  <c r="AJ134" i="44"/>
  <c r="AJ470" i="44"/>
  <c r="AJ300" i="44"/>
  <c r="AJ109" i="44"/>
  <c r="I297" i="44"/>
  <c r="O98" i="44"/>
  <c r="AD331" i="44"/>
  <c r="AI312" i="44"/>
  <c r="AG98" i="44"/>
  <c r="AG166" i="44"/>
  <c r="AJ469" i="44"/>
  <c r="AJ458" i="44"/>
  <c r="AJ440" i="44"/>
  <c r="AJ375" i="44"/>
  <c r="AI331" i="44"/>
  <c r="AI145" i="42"/>
  <c r="I414" i="44"/>
  <c r="AD319" i="44"/>
  <c r="AD166" i="44"/>
  <c r="AD490" i="44"/>
  <c r="O150" i="44"/>
  <c r="AJ491" i="44"/>
  <c r="AJ490" i="44" s="1"/>
  <c r="AJ328" i="45"/>
  <c r="AJ323" i="44"/>
  <c r="AJ515" i="44"/>
  <c r="AJ78" i="44"/>
  <c r="AJ77" i="44" s="1"/>
  <c r="AJ531" i="44"/>
  <c r="AD353" i="44"/>
  <c r="O93" i="44"/>
  <c r="AG551" i="44"/>
  <c r="AC504" i="45"/>
  <c r="N69" i="45"/>
  <c r="AJ173" i="45"/>
  <c r="X258" i="45"/>
  <c r="AJ575" i="44"/>
  <c r="AJ502" i="44"/>
  <c r="AJ452" i="44"/>
  <c r="AJ176" i="44"/>
  <c r="AJ417" i="44"/>
  <c r="AJ285" i="44"/>
  <c r="AJ45" i="44"/>
  <c r="AI551" i="44"/>
  <c r="AG49" i="44"/>
  <c r="AI49" i="44"/>
  <c r="AG158" i="42"/>
  <c r="AJ158" i="42" s="1"/>
  <c r="AI374" i="42"/>
  <c r="AJ374" i="42" s="1"/>
  <c r="AD93" i="44"/>
  <c r="AI342" i="44"/>
  <c r="AG261" i="45"/>
  <c r="AJ381" i="45"/>
  <c r="AJ227" i="45"/>
  <c r="AJ268" i="44"/>
  <c r="AJ499" i="44"/>
  <c r="AJ336" i="44"/>
  <c r="AJ516" i="44"/>
  <c r="AJ282" i="44"/>
  <c r="AI280" i="44"/>
  <c r="AJ543" i="44"/>
  <c r="AJ380" i="44"/>
  <c r="AI379" i="44"/>
  <c r="AG326" i="44"/>
  <c r="AG399" i="42"/>
  <c r="O509" i="44"/>
  <c r="O319" i="44"/>
  <c r="O166" i="44"/>
  <c r="AI566" i="44"/>
  <c r="AI167" i="42"/>
  <c r="AI420" i="42"/>
  <c r="AJ420" i="42" s="1"/>
  <c r="O273" i="44"/>
  <c r="X303" i="44"/>
  <c r="I319" i="44"/>
  <c r="AG86" i="44"/>
  <c r="AI349" i="45"/>
  <c r="AI75" i="45"/>
  <c r="AJ306" i="45"/>
  <c r="AJ305" i="45" s="1"/>
  <c r="AJ97" i="45"/>
  <c r="AJ131" i="44"/>
  <c r="AJ338" i="44"/>
  <c r="AJ360" i="44"/>
  <c r="AG192" i="42"/>
  <c r="AJ192" i="42" s="1"/>
  <c r="AI433" i="42"/>
  <c r="AJ433" i="42" s="1"/>
  <c r="F551" i="44"/>
  <c r="O312" i="44"/>
  <c r="I490" i="44"/>
  <c r="AD280" i="44"/>
  <c r="X32" i="44"/>
  <c r="AG537" i="44"/>
  <c r="AI427" i="44"/>
  <c r="AJ512" i="45"/>
  <c r="AJ453" i="45"/>
  <c r="AJ182" i="45"/>
  <c r="AD290" i="45"/>
  <c r="AI299" i="45"/>
  <c r="AJ99" i="45"/>
  <c r="AJ564" i="45"/>
  <c r="AJ531" i="45"/>
  <c r="AJ314" i="45"/>
  <c r="AJ178" i="45"/>
  <c r="AJ96" i="45"/>
  <c r="AJ274" i="44"/>
  <c r="AJ273" i="44" s="1"/>
  <c r="AI273" i="44"/>
  <c r="AJ418" i="44"/>
  <c r="AJ227" i="44"/>
  <c r="AG349" i="44"/>
  <c r="AJ229" i="44"/>
  <c r="AJ234" i="44"/>
  <c r="AJ404" i="44"/>
  <c r="AJ488" i="44"/>
  <c r="AJ224" i="44"/>
  <c r="AI319" i="44"/>
  <c r="AJ474" i="44"/>
  <c r="X342" i="44"/>
  <c r="AJ503" i="44"/>
  <c r="AJ391" i="44"/>
  <c r="AJ164" i="44"/>
  <c r="AI157" i="42"/>
  <c r="AJ157" i="42" s="1"/>
  <c r="O86" i="44"/>
  <c r="AG188" i="44"/>
  <c r="AG93" i="44"/>
  <c r="AD505" i="45"/>
  <c r="AJ438" i="44"/>
  <c r="X349" i="44"/>
  <c r="AC73" i="44"/>
  <c r="AJ308" i="44"/>
  <c r="AJ327" i="44"/>
  <c r="AG45" i="42"/>
  <c r="AJ45" i="42" s="1"/>
  <c r="AG458" i="42"/>
  <c r="I523" i="44"/>
  <c r="I537" i="44"/>
  <c r="I353" i="44"/>
  <c r="F523" i="44"/>
  <c r="I566" i="44"/>
  <c r="AG303" i="44"/>
  <c r="AI265" i="44"/>
  <c r="H28" i="45"/>
  <c r="AD89" i="45"/>
  <c r="AD519" i="45"/>
  <c r="I85" i="45"/>
  <c r="AI150" i="44"/>
  <c r="AJ117" i="44"/>
  <c r="AG74" i="44"/>
  <c r="AJ154" i="44"/>
  <c r="AJ200" i="45"/>
  <c r="AJ444" i="44"/>
  <c r="AJ354" i="44"/>
  <c r="AD294" i="44"/>
  <c r="AJ178" i="44"/>
  <c r="AI509" i="44"/>
  <c r="AD537" i="44"/>
  <c r="O32" i="44"/>
  <c r="AJ390" i="44"/>
  <c r="O486" i="45"/>
  <c r="AG280" i="44"/>
  <c r="O79" i="44"/>
  <c r="O490" i="44"/>
  <c r="AD32" i="44"/>
  <c r="X523" i="44"/>
  <c r="AG523" i="44"/>
  <c r="AI297" i="44"/>
  <c r="AG312" i="44"/>
  <c r="AG509" i="44"/>
  <c r="AJ550" i="44"/>
  <c r="AG356" i="44"/>
  <c r="AJ476" i="44"/>
  <c r="AJ435" i="44"/>
  <c r="AJ81" i="44"/>
  <c r="I509" i="44"/>
  <c r="I265" i="44"/>
  <c r="O551" i="44"/>
  <c r="O280" i="44"/>
  <c r="AD349" i="44"/>
  <c r="O349" i="44"/>
  <c r="AJ487" i="44"/>
  <c r="AI362" i="44"/>
  <c r="AJ464" i="45"/>
  <c r="AJ238" i="45"/>
  <c r="AJ493" i="45"/>
  <c r="AJ527" i="45"/>
  <c r="H69" i="45"/>
  <c r="AJ371" i="45"/>
  <c r="AJ226" i="45"/>
  <c r="AJ473" i="45"/>
  <c r="AJ391" i="45"/>
  <c r="AJ196" i="44"/>
  <c r="AJ142" i="44"/>
  <c r="AI247" i="44"/>
  <c r="AJ420" i="44"/>
  <c r="AJ54" i="44"/>
  <c r="AJ162" i="44"/>
  <c r="AJ416" i="44"/>
  <c r="AI414" i="44"/>
  <c r="AJ500" i="44"/>
  <c r="AJ140" i="44"/>
  <c r="AJ236" i="44"/>
  <c r="AG48" i="44"/>
  <c r="AI48" i="44"/>
  <c r="AI466" i="44"/>
  <c r="AJ486" i="44"/>
  <c r="AI485" i="44"/>
  <c r="O531" i="42"/>
  <c r="AD222" i="42"/>
  <c r="AD234" i="42"/>
  <c r="AJ143" i="42"/>
  <c r="AG385" i="42"/>
  <c r="AJ385" i="42" s="1"/>
  <c r="AI482" i="42"/>
  <c r="AJ482" i="42" s="1"/>
  <c r="AD448" i="42"/>
  <c r="AG72" i="42"/>
  <c r="AI193" i="42"/>
  <c r="AG291" i="42"/>
  <c r="I36" i="42"/>
  <c r="I64" i="42"/>
  <c r="X112" i="42"/>
  <c r="X120" i="42"/>
  <c r="X128" i="42"/>
  <c r="X136" i="42"/>
  <c r="AG83" i="42"/>
  <c r="AJ83" i="42" s="1"/>
  <c r="X105" i="42"/>
  <c r="O110" i="42"/>
  <c r="O118" i="42"/>
  <c r="I136" i="42"/>
  <c r="X137" i="42"/>
  <c r="X145" i="42"/>
  <c r="I171" i="42"/>
  <c r="I183" i="42"/>
  <c r="X212" i="42"/>
  <c r="O220" i="42"/>
  <c r="I222" i="42"/>
  <c r="X223" i="42"/>
  <c r="X239" i="42"/>
  <c r="I401" i="42"/>
  <c r="O405" i="42"/>
  <c r="I449" i="42"/>
  <c r="X561" i="42"/>
  <c r="AD87" i="42"/>
  <c r="AD111" i="42"/>
  <c r="AD147" i="42"/>
  <c r="AD176" i="42"/>
  <c r="AD196" i="42"/>
  <c r="AG241" i="42"/>
  <c r="AJ241" i="42" s="1"/>
  <c r="O281" i="42"/>
  <c r="X334" i="42"/>
  <c r="I435" i="42"/>
  <c r="I443" i="42"/>
  <c r="O470" i="42"/>
  <c r="O478" i="42"/>
  <c r="X531" i="42"/>
  <c r="O550" i="42"/>
  <c r="AD49" i="42"/>
  <c r="AD104" i="42"/>
  <c r="AD116" i="42"/>
  <c r="AD140" i="42"/>
  <c r="AD144" i="42"/>
  <c r="AD263" i="42"/>
  <c r="AI119" i="42"/>
  <c r="AJ119" i="42" s="1"/>
  <c r="AG267" i="42"/>
  <c r="AJ267" i="42" s="1"/>
  <c r="AG361" i="42"/>
  <c r="AG422" i="42"/>
  <c r="AJ422" i="42" s="1"/>
  <c r="I60" i="42"/>
  <c r="X100" i="42"/>
  <c r="X108" i="42"/>
  <c r="X116" i="42"/>
  <c r="X124" i="42"/>
  <c r="X163" i="42"/>
  <c r="X197" i="42"/>
  <c r="O314" i="42"/>
  <c r="O346" i="42"/>
  <c r="X558" i="42"/>
  <c r="O561" i="42"/>
  <c r="AD233" i="42"/>
  <c r="AD288" i="42"/>
  <c r="AD496" i="42"/>
  <c r="AD558" i="42"/>
  <c r="O51" i="42"/>
  <c r="O67" i="42"/>
  <c r="X109" i="42"/>
  <c r="O122" i="42"/>
  <c r="I140" i="42"/>
  <c r="X141" i="42"/>
  <c r="O179" i="42"/>
  <c r="O185" i="42"/>
  <c r="X208" i="42"/>
  <c r="O216" i="42"/>
  <c r="I226" i="42"/>
  <c r="X243" i="42"/>
  <c r="O254" i="42"/>
  <c r="O263" i="42"/>
  <c r="AI275" i="42"/>
  <c r="AJ275" i="42" s="1"/>
  <c r="AD28" i="45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AI69" i="45" s="1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AJ345" i="45" s="1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I327" i="45"/>
  <c r="AJ147" i="45"/>
  <c r="AI146" i="45"/>
  <c r="AJ563" i="45"/>
  <c r="AI562" i="45"/>
  <c r="I375" i="45"/>
  <c r="AJ424" i="45"/>
  <c r="AI423" i="45"/>
  <c r="U289" i="45"/>
  <c r="O375" i="45"/>
  <c r="AJ233" i="45"/>
  <c r="AG562" i="45"/>
  <c r="AJ523" i="45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93" i="44"/>
  <c r="AJ342" i="44"/>
  <c r="X326" i="44"/>
  <c r="I551" i="44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I294" i="44"/>
  <c r="AD262" i="44"/>
  <c r="L508" i="44"/>
  <c r="AD466" i="44"/>
  <c r="AD495" i="44"/>
  <c r="AD150" i="44"/>
  <c r="X93" i="44"/>
  <c r="I280" i="44"/>
  <c r="AD312" i="44"/>
  <c r="X98" i="44"/>
  <c r="I79" i="44"/>
  <c r="AC293" i="44"/>
  <c r="AD74" i="44"/>
  <c r="O379" i="44"/>
  <c r="X247" i="44"/>
  <c r="O331" i="44"/>
  <c r="I326" i="44"/>
  <c r="O294" i="44"/>
  <c r="X280" i="44"/>
  <c r="I485" i="44"/>
  <c r="AD188" i="44"/>
  <c r="AD265" i="44"/>
  <c r="I379" i="44"/>
  <c r="AD98" i="44"/>
  <c r="AD356" i="44"/>
  <c r="I427" i="44"/>
  <c r="O247" i="44"/>
  <c r="I93" i="44"/>
  <c r="X495" i="44"/>
  <c r="O297" i="44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I342" i="44"/>
  <c r="I331" i="44"/>
  <c r="I150" i="44"/>
  <c r="AA293" i="44"/>
  <c r="AD427" i="44"/>
  <c r="X297" i="44"/>
  <c r="O414" i="44"/>
  <c r="X265" i="44"/>
  <c r="N508" i="44"/>
  <c r="AD566" i="44"/>
  <c r="X319" i="44"/>
  <c r="W293" i="44"/>
  <c r="L293" i="44"/>
  <c r="N293" i="44"/>
  <c r="O188" i="44"/>
  <c r="F73" i="44"/>
  <c r="X150" i="44"/>
  <c r="O466" i="44"/>
  <c r="AD379" i="44"/>
  <c r="AD509" i="44"/>
  <c r="F293" i="44"/>
  <c r="AD362" i="44"/>
  <c r="O537" i="44"/>
  <c r="F537" i="44"/>
  <c r="X379" i="44"/>
  <c r="H293" i="44"/>
  <c r="I98" i="44"/>
  <c r="AD247" i="44"/>
  <c r="X566" i="44"/>
  <c r="I188" i="44"/>
  <c r="U508" i="44"/>
  <c r="I48" i="44"/>
  <c r="X427" i="44"/>
  <c r="I303" i="44"/>
  <c r="I356" i="44"/>
  <c r="X362" i="44"/>
  <c r="AD303" i="44"/>
  <c r="X273" i="44"/>
  <c r="AD342" i="44"/>
  <c r="X356" i="44"/>
  <c r="AD338" i="42"/>
  <c r="X503" i="42"/>
  <c r="I72" i="42"/>
  <c r="I83" i="42"/>
  <c r="AI529" i="42"/>
  <c r="AJ529" i="42" s="1"/>
  <c r="O97" i="42"/>
  <c r="AG435" i="42"/>
  <c r="AJ435" i="42" s="1"/>
  <c r="I457" i="42"/>
  <c r="AI561" i="42"/>
  <c r="AJ561" i="42" s="1"/>
  <c r="O458" i="42"/>
  <c r="O475" i="42"/>
  <c r="O492" i="42"/>
  <c r="O442" i="42"/>
  <c r="I433" i="42"/>
  <c r="O417" i="42"/>
  <c r="AG321" i="42"/>
  <c r="AJ321" i="42" s="1"/>
  <c r="AD306" i="42"/>
  <c r="AD322" i="42"/>
  <c r="AG327" i="42"/>
  <c r="AJ327" i="42" s="1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AJ39" i="42" s="1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J94" i="42" s="1"/>
  <c r="AG516" i="42"/>
  <c r="AI516" i="42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I57" i="42"/>
  <c r="AG57" i="42"/>
  <c r="AG141" i="42"/>
  <c r="AJ141" i="42" s="1"/>
  <c r="AG322" i="42"/>
  <c r="AJ322" i="42" s="1"/>
  <c r="AI501" i="42"/>
  <c r="AG501" i="42"/>
  <c r="AI453" i="42"/>
  <c r="AG453" i="42"/>
  <c r="AI441" i="42"/>
  <c r="AG441" i="42"/>
  <c r="AI429" i="42"/>
  <c r="AG429" i="42"/>
  <c r="AJ429" i="42" s="1"/>
  <c r="AI417" i="42"/>
  <c r="AG417" i="42"/>
  <c r="AI393" i="42"/>
  <c r="AG393" i="42"/>
  <c r="AI369" i="42"/>
  <c r="AG369" i="42"/>
  <c r="AJ369" i="42" s="1"/>
  <c r="AI333" i="42"/>
  <c r="AG333" i="42"/>
  <c r="AG105" i="42"/>
  <c r="AJ105" i="42" s="1"/>
  <c r="AG405" i="42"/>
  <c r="AJ405" i="42" s="1"/>
  <c r="AG467" i="42"/>
  <c r="AJ467" i="42" s="1"/>
  <c r="AG117" i="42"/>
  <c r="AJ117" i="42" s="1"/>
  <c r="AI226" i="42"/>
  <c r="AJ226" i="42" s="1"/>
  <c r="AI285" i="42"/>
  <c r="AJ285" i="42" s="1"/>
  <c r="AG237" i="42"/>
  <c r="AG345" i="42"/>
  <c r="AJ345" i="42" s="1"/>
  <c r="AG477" i="42"/>
  <c r="AJ477" i="42" s="1"/>
  <c r="AI69" i="42"/>
  <c r="AJ69" i="42" s="1"/>
  <c r="AI478" i="42"/>
  <c r="AJ478" i="42" s="1"/>
  <c r="AG70" i="42"/>
  <c r="AJ70" i="42" s="1"/>
  <c r="AI346" i="42"/>
  <c r="AJ346" i="42" s="1"/>
  <c r="AC353" i="42"/>
  <c r="AD574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J365" i="42" s="1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J61" i="42" s="1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I162" i="42"/>
  <c r="AG162" i="42"/>
  <c r="AI138" i="42"/>
  <c r="AG138" i="42"/>
  <c r="AI126" i="42"/>
  <c r="AG126" i="42"/>
  <c r="AI114" i="42"/>
  <c r="AG114" i="42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G211" i="42"/>
  <c r="AJ211" i="42" s="1"/>
  <c r="AG474" i="42"/>
  <c r="AJ474" i="42" s="1"/>
  <c r="AI536" i="42"/>
  <c r="AG536" i="42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193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526" i="42"/>
  <c r="AJ337" i="42"/>
  <c r="AJ325" i="42"/>
  <c r="AJ449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51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D582" i="46" l="1"/>
  <c r="AJ294" i="46"/>
  <c r="X582" i="46"/>
  <c r="X583" i="46" s="1"/>
  <c r="AJ582" i="46"/>
  <c r="AJ583" i="46" s="1"/>
  <c r="I582" i="46"/>
  <c r="I583" i="46" s="1"/>
  <c r="AG582" i="46"/>
  <c r="AG583" i="46" s="1"/>
  <c r="AD583" i="46"/>
  <c r="AL582" i="46"/>
  <c r="AN582" i="46" s="1"/>
  <c r="AJ79" i="44"/>
  <c r="AJ551" i="44"/>
  <c r="AJ312" i="44"/>
  <c r="AJ303" i="44"/>
  <c r="AJ247" i="44"/>
  <c r="AJ353" i="44"/>
  <c r="AI73" i="44"/>
  <c r="AJ297" i="44"/>
  <c r="AJ319" i="44"/>
  <c r="AJ566" i="44"/>
  <c r="AA581" i="44"/>
  <c r="AA582" i="44" s="1"/>
  <c r="AJ537" i="44"/>
  <c r="AI32" i="44"/>
  <c r="AJ523" i="44"/>
  <c r="W581" i="44"/>
  <c r="W582" i="44" s="1"/>
  <c r="AG73" i="44"/>
  <c r="AJ280" i="44"/>
  <c r="AJ74" i="44"/>
  <c r="U581" i="44"/>
  <c r="U582" i="44" s="1"/>
  <c r="AJ356" i="44"/>
  <c r="AJ509" i="44"/>
  <c r="AD73" i="44"/>
  <c r="AJ326" i="44"/>
  <c r="AJ293" i="44" s="1"/>
  <c r="X73" i="44"/>
  <c r="AJ48" i="44"/>
  <c r="AJ265" i="44"/>
  <c r="AJ166" i="44"/>
  <c r="X508" i="44"/>
  <c r="AJ362" i="44"/>
  <c r="AG508" i="44"/>
  <c r="AJ427" i="44"/>
  <c r="AJ150" i="44"/>
  <c r="AJ379" i="44"/>
  <c r="AJ414" i="44"/>
  <c r="I73" i="44"/>
  <c r="AJ188" i="44"/>
  <c r="AI508" i="44"/>
  <c r="O508" i="44"/>
  <c r="AJ495" i="44"/>
  <c r="I32" i="44"/>
  <c r="N581" i="44"/>
  <c r="N582" i="44" s="1"/>
  <c r="O73" i="44"/>
  <c r="O293" i="44"/>
  <c r="AJ85" i="45"/>
  <c r="AJ260" i="42"/>
  <c r="AD508" i="44"/>
  <c r="AJ466" i="44"/>
  <c r="O262" i="42"/>
  <c r="U577" i="45"/>
  <c r="U578" i="45" s="1"/>
  <c r="AJ146" i="45"/>
  <c r="AJ49" i="44"/>
  <c r="AJ519" i="45"/>
  <c r="AJ327" i="45"/>
  <c r="AG293" i="44"/>
  <c r="AD262" i="42"/>
  <c r="AJ331" i="44"/>
  <c r="AC581" i="44"/>
  <c r="AC582" i="44" s="1"/>
  <c r="I508" i="44"/>
  <c r="AJ485" i="44"/>
  <c r="AJ393" i="42"/>
  <c r="L581" i="44"/>
  <c r="L582" i="44" s="1"/>
  <c r="AD504" i="45"/>
  <c r="I69" i="45"/>
  <c r="AI293" i="44"/>
  <c r="AJ66" i="42"/>
  <c r="AJ147" i="42"/>
  <c r="AJ417" i="42"/>
  <c r="AJ57" i="42"/>
  <c r="AJ142" i="42"/>
  <c r="F508" i="44"/>
  <c r="F581" i="44" s="1"/>
  <c r="F582" i="44" s="1"/>
  <c r="AG32" i="44"/>
  <c r="AJ98" i="44"/>
  <c r="AJ120" i="42"/>
  <c r="AJ235" i="42"/>
  <c r="AJ242" i="42"/>
  <c r="AJ114" i="42"/>
  <c r="AJ186" i="42"/>
  <c r="AJ125" i="42"/>
  <c r="AJ198" i="42"/>
  <c r="AJ81" i="42"/>
  <c r="AJ79" i="42" s="1"/>
  <c r="AJ516" i="42"/>
  <c r="AJ348" i="42"/>
  <c r="AJ481" i="42"/>
  <c r="AJ530" i="42"/>
  <c r="AJ112" i="42"/>
  <c r="AJ257" i="42"/>
  <c r="AJ536" i="42"/>
  <c r="AJ214" i="42"/>
  <c r="AG289" i="45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AG69" i="45"/>
  <c r="AJ562" i="45"/>
  <c r="AJ423" i="45"/>
  <c r="AJ338" i="45"/>
  <c r="AJ289" i="45" s="1"/>
  <c r="AJ269" i="45"/>
  <c r="I293" i="44"/>
  <c r="AD293" i="44"/>
  <c r="H581" i="44"/>
  <c r="H582" i="44" s="1"/>
  <c r="X293" i="44"/>
  <c r="AJ351" i="42"/>
  <c r="AJ501" i="42"/>
  <c r="AJ479" i="42"/>
  <c r="AJ486" i="42"/>
  <c r="O490" i="42"/>
  <c r="AJ431" i="42"/>
  <c r="AJ454" i="42"/>
  <c r="AJ438" i="42"/>
  <c r="AJ370" i="42"/>
  <c r="AJ298" i="42"/>
  <c r="AJ297" i="42" s="1"/>
  <c r="AJ213" i="42"/>
  <c r="AJ161" i="42"/>
  <c r="AJ151" i="42"/>
  <c r="AJ137" i="42"/>
  <c r="AG86" i="42"/>
  <c r="AG89" i="42"/>
  <c r="H73" i="42"/>
  <c r="AJ76" i="42"/>
  <c r="AJ296" i="42"/>
  <c r="X93" i="42"/>
  <c r="AJ75" i="42"/>
  <c r="O86" i="42"/>
  <c r="AJ350" i="42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212" i="42"/>
  <c r="AJ111" i="42"/>
  <c r="AJ279" i="42"/>
  <c r="AJ273" i="42" s="1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356" i="42"/>
  <c r="O303" i="42"/>
  <c r="I326" i="42"/>
  <c r="AD523" i="42"/>
  <c r="X265" i="42"/>
  <c r="U293" i="42"/>
  <c r="AD280" i="42"/>
  <c r="AD427" i="42"/>
  <c r="I312" i="42"/>
  <c r="I466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AA581" i="42" s="1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73" i="44" l="1"/>
  <c r="O581" i="44"/>
  <c r="O582" i="44" s="1"/>
  <c r="AD581" i="44"/>
  <c r="AD582" i="44" s="1"/>
  <c r="AJ508" i="44"/>
  <c r="AI581" i="44"/>
  <c r="AJ32" i="44"/>
  <c r="X581" i="44"/>
  <c r="X582" i="44" s="1"/>
  <c r="I581" i="44"/>
  <c r="I582" i="44" s="1"/>
  <c r="AJ262" i="42"/>
  <c r="AJ349" i="42"/>
  <c r="AJ74" i="42"/>
  <c r="I577" i="45"/>
  <c r="I578" i="45" s="1"/>
  <c r="AJ331" i="42"/>
  <c r="AD577" i="45"/>
  <c r="AD578" i="45" s="1"/>
  <c r="AG577" i="45"/>
  <c r="AG578" i="45" s="1"/>
  <c r="AJ577" i="45"/>
  <c r="AJ578" i="45" s="1"/>
  <c r="AG581" i="44"/>
  <c r="AG582" i="44" s="1"/>
  <c r="AI582" i="44"/>
  <c r="AJ294" i="42"/>
  <c r="AC581" i="42"/>
  <c r="AC582" i="42" s="1"/>
  <c r="AA582" i="42"/>
  <c r="AJ523" i="42"/>
  <c r="AJ466" i="42"/>
  <c r="AJ509" i="42"/>
  <c r="AI508" i="42"/>
  <c r="AJ303" i="42"/>
  <c r="AJ319" i="42"/>
  <c r="H581" i="42"/>
  <c r="H582" i="42" s="1"/>
  <c r="O73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581" i="42" s="1"/>
  <c r="AD293" i="42"/>
  <c r="AD508" i="42"/>
  <c r="X293" i="42"/>
  <c r="O293" i="42"/>
  <c r="I32" i="42"/>
  <c r="N581" i="42"/>
  <c r="N582" i="42" s="1"/>
  <c r="O508" i="42"/>
  <c r="L581" i="42"/>
  <c r="L582" i="42" s="1"/>
  <c r="AJ581" i="44" l="1"/>
  <c r="AJ582" i="44" s="1"/>
  <c r="AC586" i="44"/>
  <c r="AJ293" i="42"/>
  <c r="AC582" i="45"/>
  <c r="AD582" i="42"/>
  <c r="AL581" i="42" s="1"/>
  <c r="O581" i="42"/>
  <c r="O582" i="42" s="1"/>
  <c r="I581" i="42"/>
  <c r="I582" i="42" s="1"/>
  <c r="AJ508" i="42"/>
  <c r="AG581" i="42"/>
  <c r="AG582" i="42" s="1"/>
  <c r="X581" i="42"/>
  <c r="X582" i="42" s="1"/>
  <c r="AI581" i="42"/>
  <c r="AI582" i="42" s="1"/>
  <c r="AJ581" i="42" l="1"/>
  <c r="AJ582" i="42" s="1"/>
  <c r="L34" i="43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335" i="40" l="1"/>
  <c r="X486" i="40"/>
  <c r="X63" i="40"/>
  <c r="X145" i="40"/>
  <c r="X196" i="40"/>
  <c r="H36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X88" i="40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X72" i="40" l="1"/>
  <c r="H44" i="43"/>
  <c r="O35" i="43"/>
  <c r="W580" i="40"/>
  <c r="W581" i="40" s="1"/>
  <c r="U580" i="40"/>
  <c r="U581" i="40" s="1"/>
  <c r="X292" i="40"/>
  <c r="X507" i="40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0" i="40" l="1"/>
  <c r="L33" i="43" s="1"/>
  <c r="H81" i="43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K33" i="43" l="1"/>
  <c r="L83" i="43"/>
  <c r="L33" i="16"/>
  <c r="K33" i="16" s="1"/>
  <c r="X581" i="40"/>
  <c r="H82" i="43"/>
  <c r="H83" i="43" s="1"/>
  <c r="L580" i="40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K83" i="43" l="1"/>
  <c r="G36" i="43"/>
  <c r="I580" i="40"/>
  <c r="I581" i="40" s="1"/>
  <c r="F36" i="43" l="1"/>
  <c r="F35" i="43" s="1"/>
  <c r="O83" i="43" s="1"/>
  <c r="G35" i="43"/>
  <c r="N582" i="37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 s="1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120" i="37" l="1"/>
  <c r="I33" i="37"/>
  <c r="I492" i="37"/>
  <c r="I451" i="37"/>
  <c r="I445" i="37"/>
  <c r="I439" i="37"/>
  <c r="I433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<sst xmlns="http://schemas.openxmlformats.org/spreadsheetml/2006/main" count="11644" uniqueCount="1152">
  <si>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</si>
  <si>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</si>
  <si>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</si>
  <si>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</si>
  <si>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</si>
  <si>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</si>
  <si>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</si>
  <si>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</si>
  <si>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</si>
  <si>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</si>
  <si>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</si>
  <si>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</si>
  <si>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</si>
  <si>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</si>
  <si>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</si>
  <si>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</si>
  <si>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</si>
  <si>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</si>
  <si>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</si>
  <si>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</si>
  <si>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</si>
  <si>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</si>
  <si>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</si>
  <si>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</si>
  <si>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</si>
  <si>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</si>
  <si>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</si>
  <si>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</si>
  <si>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</si>
  <si>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</si>
  <si>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</si>
  <si>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</si>
  <si>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</si>
  <si>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</si>
  <si>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</si>
  <si>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</si>
  <si>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</si>
  <si>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</si>
  <si>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</si>
  <si>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</si>
  <si>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</si>
  <si>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</si>
  <si>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</si>
  <si>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</si>
  <si>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</si>
  <si>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</si>
  <si>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</si>
  <si>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</si>
  <si>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</si>
  <si>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</si>
  <si>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</si>
  <si>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</si>
  <si>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</si>
  <si>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</si>
  <si>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</si>
  <si>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</si>
  <si>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</si>
  <si>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</si>
  <si>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</si>
  <si>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</si>
  <si>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</si>
  <si>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</si>
  <si>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</si>
  <si>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</si>
  <si>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</si>
  <si>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</si>
  <si>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</si>
  <si>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</si>
  <si>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</si>
  <si>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</si>
  <si>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</si>
  <si>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</si>
  <si>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</si>
  <si>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</si>
  <si>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</si>
  <si>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</si>
  <si>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</si>
  <si>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</si>
  <si>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</si>
  <si>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</si>
  <si>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</si>
  <si>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</si>
  <si>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</si>
  <si>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</si>
  <si>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</si>
  <si>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</si>
  <si>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</si>
  <si>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</si>
  <si>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</si>
  <si>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</si>
  <si>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</si>
  <si>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</si>
  <si>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</si>
  <si>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</si>
  <si>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</si>
  <si>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</si>
  <si>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</si>
  <si>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</si>
  <si>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</si>
  <si>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</si>
  <si>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</si>
  <si>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</si>
  <si>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</si>
  <si>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</si>
  <si>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</si>
  <si>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</si>
  <si>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</si>
  <si>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</si>
  <si>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</si>
  <si>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</si>
  <si>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</si>
  <si>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</si>
  <si>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</si>
  <si>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</si>
  <si>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</si>
  <si>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</si>
  <si>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</si>
  <si>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</si>
  <si>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</si>
  <si>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</si>
  <si>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</si>
  <si>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</si>
  <si>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</si>
  <si>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</si>
  <si>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</si>
  <si>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</si>
  <si>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</si>
  <si>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</si>
  <si>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</si>
  <si>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</si>
  <si>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</si>
  <si>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</si>
  <si>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</si>
  <si>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</si>
  <si>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</si>
  <si>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</si>
  <si>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</si>
  <si>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</si>
  <si>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</si>
  <si>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</si>
  <si>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</si>
  <si>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</si>
  <si>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</si>
  <si>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</si>
  <si>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</si>
  <si>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</si>
  <si>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</si>
  <si>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</si>
  <si>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</si>
  <si>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</si>
  <si>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</si>
  <si>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</si>
  <si>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</si>
  <si>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</si>
  <si>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</si>
  <si>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</si>
  <si>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</si>
  <si>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</si>
  <si>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</si>
  <si>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</si>
  <si>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</si>
  <si>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</si>
  <si>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</si>
  <si>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</si>
  <si>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</si>
  <si>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</si>
  <si>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</si>
  <si>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</si>
  <si>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</si>
  <si>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</si>
  <si>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</si>
  <si>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</si>
  <si>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</si>
  <si>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</si>
  <si>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</si>
  <si>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</si>
  <si>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</si>
  <si>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</si>
  <si>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</si>
  <si>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</si>
  <si>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</si>
  <si>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</si>
  <si>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</si>
  <si>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</si>
  <si>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</si>
  <si>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</si>
  <si>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</si>
  <si>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</si>
  <si>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</si>
  <si>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</si>
  <si>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</si>
  <si>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</si>
  <si>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</si>
  <si>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</si>
  <si>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</si>
  <si>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</si>
  <si>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</si>
  <si>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</si>
  <si>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</si>
  <si>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</si>
  <si>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</si>
  <si>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</si>
  <si>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</si>
  <si>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</si>
  <si>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</si>
  <si>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</si>
  <si>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</si>
  <si>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</si>
  <si>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</si>
  <si>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</si>
  <si>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</si>
  <si>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</si>
  <si>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</si>
  <si>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</si>
  <si>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</si>
  <si>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</si>
  <si>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</si>
  <si>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</si>
  <si>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</si>
  <si>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</si>
  <si>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</si>
  <si>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</si>
  <si>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</si>
  <si>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</si>
  <si>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</si>
  <si>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</si>
  <si>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</si>
  <si>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</si>
  <si>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</si>
  <si>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</si>
  <si>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</si>
  <si>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</si>
  <si>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</si>
  <si>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</si>
  <si>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</si>
  <si>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</si>
  <si>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</si>
  <si>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</si>
  <si>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</si>
  <si>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</si>
  <si>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</si>
  <si>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</si>
  <si>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</si>
  <si>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</si>
  <si>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</si>
  <si>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</si>
  <si>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</si>
  <si>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</si>
  <si>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</si>
  <si>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</si>
  <si>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</si>
  <si>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</si>
  <si>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</si>
  <si>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</si>
  <si>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</si>
  <si>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</si>
  <si>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</si>
  <si>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</si>
  <si>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</si>
  <si>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</si>
  <si>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</si>
  <si>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</si>
  <si>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</si>
  <si>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</si>
  <si>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</si>
  <si>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</si>
  <si>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</si>
  <si>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</si>
  <si>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</si>
  <si>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</si>
  <si>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</si>
  <si>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</si>
  <si>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</si>
  <si>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</si>
  <si>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</si>
  <si>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</si>
  <si>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</si>
  <si>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</si>
  <si>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</si>
  <si>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</si>
  <si>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</si>
  <si>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</si>
  <si>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</si>
  <si>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</si>
  <si>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</si>
  <si>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</si>
  <si>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</si>
  <si>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</si>
  <si>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</si>
  <si>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</si>
  <si>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</si>
  <si>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</si>
  <si>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</si>
  <si>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</si>
  <si>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</si>
  <si>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</si>
  <si>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</si>
  <si>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</si>
  <si>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</si>
  <si>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</si>
  <si>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</si>
  <si>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</si>
  <si>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</si>
  <si>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</si>
  <si>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</si>
  <si>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</si>
  <si>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</si>
  <si>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</si>
  <si>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</si>
  <si>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</si>
  <si>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</si>
  <si>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</si>
  <si>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</si>
  <si>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</si>
  <si>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</si>
  <si>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</si>
  <si>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</si>
  <si>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</si>
  <si>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</si>
  <si>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</si>
  <si>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</si>
  <si>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</si>
  <si>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</si>
  <si>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</si>
  <si>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</si>
  <si>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</si>
  <si>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</si>
  <si>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</si>
  <si>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</si>
  <si>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</si>
  <si>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</si>
  <si>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</si>
  <si>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</si>
  <si>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</si>
  <si>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</si>
  <si>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</si>
  <si>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</si>
  <si>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</si>
  <si>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</si>
  <si>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</si>
  <si>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</si>
  <si>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</si>
  <si>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</si>
  <si>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</si>
  <si>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</si>
  <si>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</si>
  <si>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</si>
  <si>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</si>
  <si>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</si>
  <si>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</si>
  <si>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</si>
  <si>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</si>
  <si>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</si>
  <si>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</si>
  <si>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</si>
  <si>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</si>
  <si>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</si>
  <si>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</si>
  <si>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</si>
  <si>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</si>
  <si>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</si>
  <si>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</si>
  <si>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</si>
  <si>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</si>
  <si>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</si>
  <si>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</si>
  <si>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</si>
  <si>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</si>
  <si>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</si>
  <si>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</si>
  <si>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</si>
  <si>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</si>
  <si>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</si>
  <si>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</si>
  <si>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</si>
  <si>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</si>
  <si>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</si>
  <si>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</si>
  <si>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</si>
  <si>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</si>
  <si>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</si>
  <si>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</si>
  <si>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</si>
  <si>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</si>
  <si>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</si>
  <si>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</si>
  <si>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</si>
  <si>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</si>
  <si>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</si>
  <si>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</si>
  <si>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</si>
  <si>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</si>
  <si>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</si>
  <si>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</si>
  <si>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</si>
  <si>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</si>
  <si>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</si>
  <si>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</si>
  <si>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</si>
  <si>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</si>
  <si>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</si>
  <si>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</si>
  <si>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</si>
  <si>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</si>
  <si>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</si>
  <si>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</si>
  <si>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</si>
  <si>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</si>
  <si>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</si>
  <si>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</si>
  <si>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</si>
  <si>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</si>
  <si>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</si>
  <si>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</si>
  <si>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</si>
  <si>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</si>
  <si>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</si>
  <si>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</si>
  <si>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</si>
  <si>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</si>
  <si>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</si>
  <si>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</si>
  <si>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</si>
  <si>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</si>
  <si>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</si>
  <si>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</si>
  <si>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</si>
  <si>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</si>
  <si>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</si>
  <si>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</si>
  <si>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</si>
  <si>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</si>
  <si>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</si>
  <si>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</si>
  <si>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</si>
  <si>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</si>
  <si>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</si>
  <si>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</si>
  <si>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</si>
  <si>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</si>
  <si>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</si>
  <si>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</si>
  <si>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</si>
  <si>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</si>
  <si>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</si>
  <si>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</si>
  <si>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</si>
  <si>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</si>
  <si>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</si>
  <si>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</si>
  <si>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</si>
  <si>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</si>
  <si>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</si>
  <si>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</si>
  <si>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</si>
  <si>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</si>
  <si>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</si>
  <si>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</si>
  <si>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</si>
  <si>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</si>
  <si>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</si>
  <si>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</si>
  <si>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</si>
  <si>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</si>
  <si>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</si>
  <si>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</si>
  <si>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</si>
  <si>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</si>
  <si>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</si>
  <si>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</si>
  <si>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</si>
  <si>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</si>
  <si>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</si>
  <si>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</si>
  <si>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</si>
  <si>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</si>
  <si>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</si>
  <si>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</si>
  <si>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</si>
  <si>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</si>
  <si>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</si>
  <si>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</si>
  <si>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</si>
  <si>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</si>
  <si>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</si>
  <si>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</si>
  <si>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</si>
  <si>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</si>
  <si>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</si>
  <si>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</si>
  <si>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</si>
  <si>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</si>
  <si>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</si>
  <si>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</si>
  <si>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</si>
  <si>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</si>
  <si>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</si>
  <si>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</si>
  <si>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</si>
  <si>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</si>
  <si>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</si>
  <si>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</si>
  <si>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</si>
  <si>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</si>
  <si>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</si>
  <si>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</si>
  <si>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</si>
  <si>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</si>
  <si>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</si>
  <si>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</si>
  <si>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</si>
  <si>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</si>
  <si>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</si>
  <si>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</si>
  <si>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</si>
  <si>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</si>
  <si>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</si>
  <si>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</si>
  <si>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</si>
  <si>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</si>
  <si>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</si>
  <si>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</si>
  <si>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</si>
  <si>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</si>
  <si>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</si>
  <si>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</si>
  <si>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</si>
  <si>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</si>
  <si>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</si>
  <si>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</si>
  <si>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</si>
  <si>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</si>
  <si>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</si>
  <si>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</si>
  <si>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</si>
  <si>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</si>
  <si>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</si>
  <si>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</si>
  <si>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</si>
  <si>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</si>
  <si>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</si>
  <si>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</si>
  <si>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</si>
  <si>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</si>
  <si>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</si>
  <si>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</si>
  <si>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</si>
  <si>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</si>
  <si>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</si>
  <si>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</si>
  <si>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</si>
  <si>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</si>
  <si>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</si>
  <si>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</si>
  <si>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</si>
  <si>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</si>
  <si>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</si>
  <si>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</si>
  <si>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</si>
  <si>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</si>
  <si>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</si>
  <si>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</si>
  <si>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</si>
  <si>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</si>
  <si>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</si>
  <si>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</si>
  <si>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</si>
  <si>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</si>
  <si>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</si>
  <si>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</si>
  <si>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</si>
  <si>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</si>
  <si>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</si>
  <si>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</si>
  <si>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</si>
  <si>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</si>
  <si>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</si>
  <si>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</si>
  <si>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</si>
  <si>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</si>
  <si>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</si>
  <si>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</si>
  <si>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</si>
  <si>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</si>
  <si>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</si>
  <si>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</si>
  <si>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</si>
  <si>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</si>
  <si>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</si>
  <si>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</si>
  <si>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</si>
  <si>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</si>
  <si>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</si>
  <si>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</si>
  <si>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</si>
  <si>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</si>
  <si>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</si>
  <si>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</si>
  <si>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</si>
  <si>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</si>
  <si>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</si>
  <si>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</si>
  <si>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</si>
  <si>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</si>
  <si>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</si>
  <si>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</si>
  <si>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</si>
  <si>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</si>
  <si>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</si>
  <si>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</si>
  <si>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</si>
  <si>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</si>
  <si>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</si>
  <si>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</si>
  <si>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</si>
  <si>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</si>
  <si>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</si>
  <si>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</si>
  <si>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</si>
  <si>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</si>
  <si>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</si>
  <si>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</si>
  <si>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</si>
  <si>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</si>
  <si>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</si>
  <si>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</si>
  <si>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</si>
  <si>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</si>
  <si>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</si>
  <si>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</si>
  <si>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</si>
  <si>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</si>
  <si>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</si>
  <si>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</si>
  <si>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</si>
  <si>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</si>
  <si>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</si>
  <si>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</si>
  <si>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</si>
  <si>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</si>
  <si>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</si>
  <si>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</si>
  <si>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</si>
  <si>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</si>
  <si>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</si>
  <si>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</si>
  <si>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</si>
  <si>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</si>
  <si>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</si>
  <si>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</si>
  <si>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</si>
  <si>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</si>
  <si>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</si>
  <si>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</si>
  <si>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</si>
  <si>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</si>
  <si>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</si>
  <si>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</si>
  <si>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</si>
  <si>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</si>
  <si>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</si>
  <si>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</si>
  <si>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</si>
  <si>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</si>
  <si>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</si>
  <si>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</si>
  <si>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</si>
  <si>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</si>
  <si>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</si>
  <si>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</si>
  <si>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</si>
  <si>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</si>
  <si>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</si>
  <si>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</si>
  <si>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</si>
  <si>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</si>
  <si>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</si>
  <si>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</si>
  <si>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</si>
  <si>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</si>
  <si>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</si>
  <si>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</si>
  <si>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</si>
  <si>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</si>
  <si>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</si>
  <si>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</si>
  <si>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</si>
  <si>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</si>
  <si>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</si>
  <si>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</si>
  <si>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</si>
  <si>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</si>
  <si>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</si>
  <si>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</si>
  <si>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</si>
  <si>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</si>
  <si>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</si>
  <si>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</si>
  <si>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</si>
  <si>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</si>
  <si>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</si>
  <si>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</si>
  <si>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</si>
  <si>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</si>
  <si>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</si>
  <si>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</si>
  <si>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</si>
  <si>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</si>
  <si>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</si>
  <si>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</si>
  <si>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</si>
  <si>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</si>
  <si>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</si>
  <si>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</si>
  <si>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</si>
  <si>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</si>
  <si>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</si>
  <si>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</si>
  <si>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</si>
  <si>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</si>
  <si>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</si>
  <si>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</si>
  <si>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</si>
  <si>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</si>
  <si>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</si>
  <si>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</si>
  <si>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</si>
  <si>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</si>
  <si>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</si>
  <si>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</si>
  <si>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</si>
  <si>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</si>
  <si>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</si>
  <si>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</si>
  <si>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</si>
  <si>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</si>
  <si>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</si>
  <si>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</si>
  <si>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</si>
  <si>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</si>
  <si>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</si>
  <si>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</si>
  <si>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</si>
  <si>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</si>
  <si>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</si>
  <si>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</si>
  <si>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</si>
  <si>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</si>
  <si>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</si>
  <si>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</si>
  <si>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</si>
  <si>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</si>
  <si>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</si>
  <si>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</si>
  <si>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</si>
  <si>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</si>
  <si>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</si>
  <si>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</si>
  <si>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</si>
  <si>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</si>
  <si>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</si>
  <si>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</si>
  <si>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</si>
  <si>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</si>
  <si>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</si>
  <si>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</si>
  <si>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</si>
  <si>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</si>
  <si>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</si>
  <si>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</si>
  <si>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</si>
  <si>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</si>
  <si>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</si>
  <si>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</si>
  <si>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</si>
  <si>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</si>
  <si>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</si>
  <si>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</si>
  <si>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</si>
  <si>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</si>
  <si>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</si>
  <si>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</si>
  <si>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</si>
  <si>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</si>
  <si>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</si>
  <si>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</si>
  <si>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</si>
  <si>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</si>
  <si>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</si>
  <si>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</si>
  <si>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</si>
  <si>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</si>
  <si>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</si>
  <si>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</si>
  <si>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</si>
  <si>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</si>
  <si>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</si>
  <si>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</si>
  <si>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</si>
  <si>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</si>
  <si>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</si>
  <si>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</si>
  <si>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</si>
  <si>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</si>
  <si>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</si>
  <si>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</si>
  <si>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</si>
  <si>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</si>
  <si>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</si>
  <si>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</si>
  <si>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</si>
  <si>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</si>
  <si>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</si>
  <si>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</si>
  <si>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</si>
  <si>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</si>
  <si>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</si>
  <si>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</si>
  <si>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</si>
  <si>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</si>
  <si>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</si>
  <si>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</si>
  <si>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</si>
  <si>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</si>
  <si>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</si>
  <si>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</si>
  <si>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</si>
  <si>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</si>
  <si>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</si>
  <si>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</si>
  <si>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</si>
  <si>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</si>
  <si>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</si>
  <si>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</si>
  <si>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</si>
  <si>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</si>
  <si>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</si>
  <si>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</si>
  <si>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</si>
  <si>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</si>
  <si>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</si>
  <si>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</si>
  <si>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</si>
  <si>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</si>
  <si>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</si>
  <si>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</si>
  <si>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</si>
  <si>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</si>
  <si>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</si>
  <si>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</si>
  <si>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</si>
  <si>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</si>
  <si>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</si>
  <si>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</si>
  <si>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</si>
  <si>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</si>
  <si>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</si>
  <si>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</si>
  <si>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</si>
  <si>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</si>
  <si>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</si>
  <si>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</si>
  <si>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</si>
  <si>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</si>
  <si>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</si>
  <si>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</si>
  <si>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</si>
  <si>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</si>
  <si>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</si>
  <si>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</si>
  <si>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</si>
  <si>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</si>
  <si>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</si>
  <si>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</si>
  <si>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</si>
  <si>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</si>
  <si>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</si>
  <si>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</si>
  <si>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</si>
  <si>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</si>
  <si>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</si>
  <si>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</si>
  <si>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</si>
  <si>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</si>
  <si>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</si>
  <si>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</si>
  <si>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</si>
  <si>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</si>
  <si>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</si>
  <si>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</si>
  <si>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</si>
  <si>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</si>
  <si>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</si>
  <si>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</si>
  <si>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</si>
  <si>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</si>
  <si>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</si>
  <si>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</si>
  <si>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</si>
  <si>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</si>
  <si>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</si>
  <si>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</si>
  <si>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</si>
  <si>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</si>
  <si>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</si>
  <si>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</si>
  <si>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</si>
  <si>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</si>
  <si>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</si>
  <si>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</si>
  <si>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</si>
  <si>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</si>
  <si>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</si>
  <si>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</si>
  <si>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</si>
  <si>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</si>
  <si>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</si>
  <si>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</si>
  <si>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</si>
  <si>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</si>
  <si>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</si>
  <si>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</si>
  <si>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</si>
  <si>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</si>
  <si>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</si>
  <si>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</si>
  <si>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</si>
  <si>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</si>
  <si>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</si>
  <si>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</si>
  <si>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</si>
  <si>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</si>
  <si>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</si>
  <si>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</si>
  <si>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</si>
  <si>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</si>
  <si>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</si>
  <si>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</si>
  <si>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</si>
  <si>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</si>
  <si>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</si>
  <si>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</si>
  <si>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</si>
  <si>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</si>
  <si>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</si>
  <si>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</si>
  <si>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</si>
  <si>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</si>
  <si>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</si>
  <si>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</si>
  <si>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</si>
  <si>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</si>
  <si>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</si>
  <si>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</si>
  <si>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</si>
  <si>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</si>
  <si>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</si>
  <si>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</si>
  <si>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</si>
  <si>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</si>
  <si>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</si>
  <si>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</si>
  <si>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</si>
  <si>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</si>
  <si>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</si>
  <si>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</si>
  <si>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</si>
  <si>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</si>
  <si>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</si>
  <si>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</si>
  <si>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</si>
  <si>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</si>
  <si>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</si>
  <si>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</si>
  <si>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</si>
  <si>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</si>
  <si>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</si>
  <si>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</si>
  <si>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</si>
  <si>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</si>
  <si>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</si>
  <si>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</si>
  <si>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</si>
  <si>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</si>
  <si>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</si>
  <si>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</si>
  <si>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</si>
  <si>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</si>
  <si>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</si>
  <si>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</si>
  <si>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</si>
  <si>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</si>
  <si>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</si>
  <si>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</si>
  <si>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</si>
  <si>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</si>
  <si>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</si>
  <si>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</si>
  <si>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</si>
  <si>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</si>
  <si>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</si>
  <si>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</si>
  <si>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</si>
  <si>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</si>
  <si>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</si>
  <si>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</si>
  <si>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</si>
  <si>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</si>
  <si>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</si>
  <si>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</si>
  <si>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</si>
  <si>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</si>
  <si>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</si>
  <si>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</si>
  <si>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</si>
  <si>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</si>
  <si>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</si>
  <si>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</si>
  <si>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</si>
  <si>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</si>
  <si>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</si>
  <si>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</si>
  <si>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</si>
  <si>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</si>
  <si>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</si>
  <si>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</si>
  <si>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</si>
  <si>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</si>
  <si>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</si>
  <si>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</si>
  <si>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</si>
  <si>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</si>
  <si>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</si>
  <si>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</si>
  <si>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</si>
  <si>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</si>
  <si>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</si>
  <si>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</si>
  <si>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</si>
  <si>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</si>
  <si>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</si>
  <si>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</si>
  <si>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</si>
  <si>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</si>
  <si>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</si>
  <si>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</si>
  <si>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</si>
  <si>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</si>
  <si>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</si>
  <si>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</si>
  <si>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</si>
  <si>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</si>
  <si>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</si>
  <si>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</si>
  <si>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</si>
  <si>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</si>
  <si>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</si>
  <si>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</si>
  <si>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</si>
  <si>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</si>
  <si>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</si>
  <si>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</si>
  <si>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</si>
  <si>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</si>
  <si>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</si>
  <si>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</si>
  <si>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</si>
  <si>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</si>
  <si>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</si>
  <si>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</si>
  <si>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</si>
  <si>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</si>
  <si>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</si>
  <si>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</si>
  <si>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</si>
  <si>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</si>
  <si>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</si>
  <si>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</si>
  <si>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</si>
  <si>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</si>
  <si>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</si>
  <si>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</si>
  <si>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</si>
  <si>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</si>
  <si>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</si>
  <si>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</si>
  <si>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</si>
  <si>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</si>
  <si>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</si>
  <si>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</si>
  <si>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</si>
  <si>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</si>
  <si>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</si>
  <si>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</si>
  <si>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</si>
  <si>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</si>
  <si>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</si>
  <si>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</si>
  <si>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</si>
  <si>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</si>
  <si>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</si>
  <si>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</si>
  <si>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</si>
  <si>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</si>
  <si>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</si>
  <si>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</si>
  <si>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</si>
  <si>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</si>
  <si>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</si>
  <si>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</si>
  <si>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</si>
  <si>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</si>
  <si>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</si>
  <si>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</si>
  <si>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</si>
  <si>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</si>
  <si>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</si>
  <si>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</si>
  <si>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</si>
  <si>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</si>
  <si>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</si>
  <si>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</si>
  <si>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</si>
  <si>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</si>
  <si>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</si>
  <si>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</si>
  <si>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</si>
  <si>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</si>
  <si>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</si>
  <si>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</si>
  <si>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</si>
  <si>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</si>
  <si>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</si>
  <si>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</si>
  <si>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</si>
  <si>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</si>
  <si>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</si>
  <si>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ОСТАТОК</t>
  </si>
  <si>
    <t>МАРТ</t>
  </si>
  <si>
    <t>апрель 24г</t>
  </si>
  <si>
    <t>АПРЕЛЬ</t>
  </si>
  <si>
    <t>МАЙ</t>
  </si>
  <si>
    <t>за МАЙ 2024 г.</t>
  </si>
  <si>
    <t>ДО изменений</t>
  </si>
  <si>
    <t>КОРРЕКТИРОВОЧНЫЙ АКТ</t>
  </si>
  <si>
    <t>2к</t>
  </si>
  <si>
    <t>к акту О ПРИЕМКЕ ВЫПОЛНЕННЫХ РАБОТ кс-3№2 от 02.05.24г.</t>
  </si>
  <si>
    <t>ПОСЛЕ изменений</t>
  </si>
  <si>
    <t>СУММА изменений по акту</t>
  </si>
  <si>
    <t xml:space="preserve">  ВСЕГО </t>
  </si>
  <si>
    <t>май 24г</t>
  </si>
  <si>
    <t>корр. Май 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</si>
</sst>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10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rgb="FF1E4E79"/>
      </patternFill>
    </fill>
  </fills>
  <borders count="8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321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Border="1" applyAlignment="1">
      <alignment horizontal="center" vertical="center" wrapText="1"/>
    </xf>
    <xf numFmtId="4" fontId="89" fillId="0" borderId="28" xfId="19" applyNumberFormat="1" applyFont="1" applyBorder="1" applyAlignment="1">
      <alignment horizontal="center" vertical="center"/>
    </xf>
    <xf numFmtId="4" fontId="89" fillId="0" borderId="13" xfId="19" applyNumberFormat="1" applyFont="1" applyBorder="1" applyAlignment="1">
      <alignment horizontal="center" vertical="center"/>
    </xf>
    <xf numFmtId="4" fontId="89" fillId="0" borderId="29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Border="1" applyAlignment="1">
      <alignment horizontal="center" vertical="center"/>
    </xf>
    <xf numFmtId="3" fontId="89" fillId="0" borderId="30" xfId="19" applyNumberFormat="1" applyFont="1" applyBorder="1" applyAlignment="1">
      <alignment horizontal="center" vertical="center"/>
    </xf>
    <xf numFmtId="4" fontId="89" fillId="0" borderId="53" xfId="20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Border="1" applyAlignment="1">
      <alignment horizontal="center" vertical="center"/>
    </xf>
    <xf numFmtId="3" fontId="90" fillId="0" borderId="30" xfId="19" applyNumberFormat="1" applyFont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Border="1" applyAlignment="1">
      <alignment horizontal="center" vertical="center"/>
    </xf>
    <xf numFmtId="3" fontId="90" fillId="0" borderId="30" xfId="2" applyNumberFormat="1" applyFont="1" applyBorder="1" applyAlignment="1">
      <alignment horizontal="center" vertical="center"/>
    </xf>
    <xf numFmtId="3" fontId="89" fillId="0" borderId="30" xfId="2" applyNumberFormat="1" applyFont="1" applyBorder="1" applyAlignment="1">
      <alignment horizontal="center" vertical="center"/>
    </xf>
    <xf numFmtId="3" fontId="90" fillId="0" borderId="9" xfId="19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Border="1" applyAlignment="1">
      <alignment horizontal="center" vertical="center"/>
    </xf>
    <xf numFmtId="3" fontId="91" fillId="0" borderId="30" xfId="2" applyNumberFormat="1" applyFont="1" applyBorder="1" applyAlignment="1">
      <alignment horizontal="center" vertical="center"/>
    </xf>
    <xf numFmtId="4" fontId="92" fillId="0" borderId="53" xfId="20" applyNumberFormat="1" applyFont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Border="1" applyAlignment="1">
      <alignment horizontal="center" vertical="center"/>
    </xf>
    <xf numFmtId="3" fontId="92" fillId="0" borderId="30" xfId="2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Border="1" applyAlignment="1">
      <alignment horizontal="center" vertical="center"/>
    </xf>
    <xf numFmtId="4" fontId="92" fillId="0" borderId="53" xfId="19" applyNumberFormat="1" applyFont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 wrapText="1"/>
    </xf>
    <xf numFmtId="3" fontId="90" fillId="0" borderId="6" xfId="2" applyNumberFormat="1" applyFont="1" applyBorder="1" applyAlignment="1">
      <alignment horizontal="center" vertical="center"/>
    </xf>
    <xf numFmtId="3" fontId="90" fillId="0" borderId="31" xfId="2" applyNumberFormat="1" applyFont="1" applyBorder="1" applyAlignment="1">
      <alignment horizontal="center" vertical="center"/>
    </xf>
    <xf numFmtId="3" fontId="90" fillId="0" borderId="8" xfId="2" applyNumberFormat="1" applyFont="1" applyBorder="1" applyAlignment="1">
      <alignment horizontal="center" vertical="center"/>
    </xf>
    <xf numFmtId="4" fontId="89" fillId="0" borderId="53" xfId="19" applyNumberFormat="1" applyFont="1" applyBorder="1" applyAlignment="1">
      <alignment horizontal="center" vertical="center"/>
    </xf>
    <xf numFmtId="3" fontId="91" fillId="0" borderId="9" xfId="19" applyNumberFormat="1" applyFont="1" applyBorder="1" applyAlignment="1">
      <alignment horizontal="center" vertical="center"/>
    </xf>
    <xf numFmtId="3" fontId="91" fillId="0" borderId="30" xfId="19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Border="1" applyAlignment="1">
      <alignment horizontal="center" vertical="center"/>
    </xf>
    <xf numFmtId="3" fontId="90" fillId="0" borderId="58" xfId="2" applyNumberFormat="1" applyFont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170" fontId="39" fillId="0" borderId="0" xfId="19" applyNumberFormat="1" applyFont="1"/>
    <xf numFmtId="49" fontId="7" fillId="2" borderId="0" xfId="0" applyNumberFormat="1" applyFont="1" applyFill="1" applyAlignment="1">
      <alignment horizontal="center"/>
    </xf>
    <xf numFmtId="43" fontId="62" fillId="11" borderId="28" xfId="24" applyFont="1" applyFill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49" fontId="6" fillId="2" borderId="0" xfId="0" applyNumberFormat="1" applyFont="1" applyFill="1"/>
    <xf numFmtId="0" fontId="9" fillId="0" borderId="0" xfId="0" applyFont="1"/>
    <xf numFmtId="4" fontId="54" fillId="2" borderId="53" xfId="2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77" fillId="2" borderId="9" xfId="5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4" fontId="77" fillId="2" borderId="54" xfId="2" applyNumberFormat="1" applyFont="1" applyFill="1" applyBorder="1" applyAlignment="1">
      <alignment horizontal="center" vertical="center"/>
    </xf>
    <xf numFmtId="3" fontId="62" fillId="2" borderId="8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 wrapText="1"/>
    </xf>
    <xf numFmtId="0" fontId="23" fillId="2" borderId="3" xfId="20" applyFont="1" applyFill="1" applyBorder="1" applyAlignment="1">
      <alignment horizontal="left" vertical="center" wrapText="1"/>
    </xf>
    <xf numFmtId="4" fontId="62" fillId="2" borderId="54" xfId="2" applyNumberFormat="1" applyFont="1" applyFill="1" applyBorder="1" applyAlignment="1">
      <alignment horizontal="center" vertical="center"/>
    </xf>
    <xf numFmtId="0" fontId="98" fillId="2" borderId="53" xfId="22" applyFont="1" applyFill="1" applyBorder="1" applyAlignment="1">
      <alignment horizontal="center" vertical="center"/>
    </xf>
    <xf numFmtId="0" fontId="25" fillId="2" borderId="3" xfId="22" applyFont="1" applyFill="1" applyBorder="1" applyAlignment="1">
      <alignment horizontal="left" vertical="center" wrapText="1"/>
    </xf>
    <xf numFmtId="0" fontId="99" fillId="2" borderId="1" xfId="22" applyFont="1" applyFill="1" applyBorder="1" applyAlignment="1">
      <alignment horizontal="center" vertical="center" wrapText="1"/>
    </xf>
    <xf numFmtId="4" fontId="60" fillId="2" borderId="53" xfId="22" applyNumberFormat="1" applyFont="1" applyFill="1" applyBorder="1" applyAlignment="1">
      <alignment horizontal="center" vertical="center" wrapText="1"/>
    </xf>
    <xf numFmtId="4" fontId="62" fillId="2" borderId="53" xfId="2" applyNumberFormat="1" applyFont="1" applyFill="1" applyBorder="1" applyAlignment="1">
      <alignment horizontal="center" vertical="center"/>
    </xf>
    <xf numFmtId="4" fontId="62" fillId="2" borderId="55" xfId="2" applyNumberFormat="1" applyFont="1" applyFill="1" applyBorder="1" applyAlignment="1">
      <alignment horizontal="center" vertical="center"/>
    </xf>
    <xf numFmtId="4" fontId="62" fillId="2" borderId="56" xfId="2" applyNumberFormat="1" applyFont="1" applyFill="1" applyBorder="1" applyAlignment="1">
      <alignment horizontal="center" vertical="center" wrapText="1"/>
    </xf>
    <xf numFmtId="3" fontId="62" fillId="2" borderId="11" xfId="2" applyNumberFormat="1" applyFont="1" applyFill="1" applyBorder="1" applyAlignment="1">
      <alignment horizontal="center" vertical="center"/>
    </xf>
    <xf numFmtId="0" fontId="96" fillId="2" borderId="53" xfId="19" applyFont="1" applyFill="1" applyBorder="1"/>
    <xf numFmtId="0" fontId="96" fillId="2" borderId="9" xfId="19" applyFont="1" applyFill="1" applyBorder="1"/>
    <xf numFmtId="4" fontId="62" fillId="2" borderId="57" xfId="2" applyNumberFormat="1" applyFont="1" applyFill="1" applyBorder="1" applyAlignment="1">
      <alignment horizontal="center" vertical="center"/>
    </xf>
    <xf numFmtId="4" fontId="54" fillId="2" borderId="28" xfId="5" applyNumberFormat="1" applyFont="1" applyFill="1" applyBorder="1" applyAlignment="1">
      <alignment horizontal="center" vertical="center"/>
    </xf>
    <xf numFmtId="4" fontId="54" fillId="2" borderId="57" xfId="2" applyNumberFormat="1" applyFont="1" applyFill="1" applyBorder="1" applyAlignment="1">
      <alignment horizontal="center" vertical="center"/>
    </xf>
    <xf numFmtId="3" fontId="54" fillId="2" borderId="12" xfId="2" applyNumberFormat="1" applyFont="1" applyFill="1" applyBorder="1" applyAlignment="1">
      <alignment horizontal="center" vertical="center"/>
    </xf>
    <xf numFmtId="3" fontId="54" fillId="2" borderId="58" xfId="2" applyNumberFormat="1" applyFont="1" applyFill="1" applyBorder="1" applyAlignment="1">
      <alignment horizontal="center" vertical="center"/>
    </xf>
    <xf numFmtId="4" fontId="62" fillId="2" borderId="59" xfId="2" applyNumberFormat="1" applyFont="1" applyFill="1" applyBorder="1" applyAlignment="1">
      <alignment horizontal="center" vertical="center" wrapText="1"/>
    </xf>
    <xf numFmtId="4" fontId="62" fillId="2" borderId="57" xfId="2" applyNumberFormat="1" applyFont="1" applyFill="1" applyBorder="1" applyAlignment="1">
      <alignment horizontal="center" vertical="center" wrapText="1"/>
    </xf>
    <xf numFmtId="3" fontId="62" fillId="2" borderId="45" xfId="2" applyNumberFormat="1" applyFont="1" applyFill="1" applyBorder="1" applyAlignment="1">
      <alignment horizontal="center" vertical="center" wrapText="1"/>
    </xf>
    <xf numFmtId="3" fontId="62" fillId="2" borderId="46" xfId="2" applyNumberFormat="1" applyFont="1" applyFill="1" applyBorder="1" applyAlignment="1">
      <alignment horizontal="center" vertical="center" wrapText="1"/>
    </xf>
    <xf numFmtId="3" fontId="62" fillId="2" borderId="62" xfId="2" applyNumberFormat="1" applyFont="1" applyFill="1" applyBorder="1" applyAlignment="1">
      <alignment horizontal="center" vertical="center" wrapText="1"/>
    </xf>
    <xf numFmtId="3" fontId="54" fillId="2" borderId="53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 wrapText="1"/>
    </xf>
    <xf numFmtId="3" fontId="54" fillId="2" borderId="1" xfId="2" applyNumberFormat="1" applyFont="1" applyFill="1" applyBorder="1" applyAlignment="1">
      <alignment horizontal="center" vertical="center"/>
    </xf>
    <xf numFmtId="3" fontId="54" fillId="2" borderId="63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 wrapText="1"/>
    </xf>
    <xf numFmtId="3" fontId="54" fillId="2" borderId="25" xfId="2" applyNumberFormat="1" applyFont="1" applyFill="1" applyBorder="1" applyAlignment="1">
      <alignment horizontal="center" vertical="center"/>
    </xf>
    <xf numFmtId="3" fontId="54" fillId="2" borderId="24" xfId="2" applyNumberFormat="1" applyFont="1" applyFill="1" applyBorder="1" applyAlignment="1">
      <alignment horizontal="center" vertical="center"/>
    </xf>
    <xf numFmtId="3" fontId="54" fillId="2" borderId="33" xfId="2" applyNumberFormat="1" applyFont="1" applyFill="1" applyBorder="1" applyAlignment="1">
      <alignment horizontal="center" vertical="center"/>
    </xf>
    <xf numFmtId="170" fontId="36" fillId="0" borderId="0" xfId="19" applyNumberFormat="1" applyFont="1"/>
    <xf numFmtId="4" fontId="63" fillId="0" borderId="55" xfId="2" applyNumberFormat="1" applyFont="1" applyFill="1" applyBorder="1" applyAlignment="1">
      <alignment horizontal="center" vertical="center"/>
    </xf>
    <xf numFmtId="3" fontId="63" fillId="0" borderId="9" xfId="2" applyNumberFormat="1" applyFont="1" applyFill="1" applyBorder="1" applyAlignment="1">
      <alignment horizontal="center" vertical="center"/>
    </xf>
    <xf numFmtId="3" fontId="63" fillId="0" borderId="30" xfId="2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43" fontId="62" fillId="0" borderId="53" xfId="24" applyFont="1" applyFill="1" applyBorder="1" applyAlignment="1">
      <alignment horizontal="center" vertical="center"/>
    </xf>
    <xf numFmtId="43" fontId="62" fillId="0" borderId="9" xfId="24" applyFont="1" applyFill="1" applyBorder="1" applyAlignment="1">
      <alignment horizontal="center" vertical="center"/>
    </xf>
    <xf numFmtId="170" fontId="2" fillId="0" borderId="30" xfId="19" applyNumberFormat="1" applyFill="1" applyBorder="1"/>
    <xf numFmtId="4" fontId="63" fillId="0" borderId="54" xfId="2" applyNumberFormat="1" applyFont="1" applyFill="1" applyBorder="1" applyAlignment="1">
      <alignment horizontal="center" vertical="center"/>
    </xf>
    <xf numFmtId="3" fontId="63" fillId="0" borderId="1" xfId="2" applyNumberFormat="1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7" fillId="0" borderId="0" xfId="19" applyFont="1" applyAlignment="1">
      <alignment horizontal="center" vertical="center" wrapText="1"/>
    </xf>
    <xf numFmtId="0" fontId="7" fillId="2" borderId="0" xfId="19" applyFont="1" applyFill="1" applyAlignment="1">
      <alignment horizontal="center" vertical="center" wrapText="1"/>
    </xf>
    <xf numFmtId="2" fontId="62" fillId="3" borderId="53" xfId="20" applyNumberFormat="1" applyFont="1" applyFill="1" applyBorder="1" applyAlignment="1">
      <alignment horizontal="center" vertical="center"/>
    </xf>
    <xf numFmtId="0" fontId="23" fillId="3" borderId="9" xfId="20" applyFont="1" applyFill="1" applyBorder="1" applyAlignment="1">
      <alignment horizontal="left" vertical="center" wrapText="1"/>
    </xf>
    <xf numFmtId="0" fontId="62" fillId="3" borderId="1" xfId="20" applyFont="1" applyFill="1" applyBorder="1" applyAlignment="1">
      <alignment horizontal="center" vertical="center"/>
    </xf>
    <xf numFmtId="43" fontId="62" fillId="3" borderId="30" xfId="24" applyFont="1" applyFill="1" applyBorder="1" applyAlignment="1">
      <alignment horizontal="center" vertical="center"/>
    </xf>
    <xf numFmtId="2" fontId="54" fillId="3" borderId="53" xfId="20" applyNumberFormat="1" applyFont="1" applyFill="1" applyBorder="1" applyAlignment="1">
      <alignment horizontal="center" vertical="center"/>
    </xf>
    <xf numFmtId="0" fontId="76" fillId="3" borderId="9" xfId="20" applyFont="1" applyFill="1" applyBorder="1" applyAlignment="1">
      <alignment horizontal="left" vertical="center" wrapText="1"/>
    </xf>
    <xf numFmtId="0" fontId="54" fillId="3" borderId="1" xfId="20" applyFont="1" applyFill="1" applyBorder="1" applyAlignment="1">
      <alignment horizontal="center" vertical="center"/>
    </xf>
    <xf numFmtId="43" fontId="54" fillId="3" borderId="53" xfId="24" applyFont="1" applyFill="1" applyBorder="1" applyAlignment="1">
      <alignment horizontal="center" vertical="center"/>
    </xf>
    <xf numFmtId="43" fontId="54" fillId="3" borderId="9" xfId="24" applyFont="1" applyFill="1" applyBorder="1" applyAlignment="1">
      <alignment horizontal="center" vertical="center"/>
    </xf>
    <xf numFmtId="43" fontId="54" fillId="3" borderId="30" xfId="24" applyFont="1" applyFill="1" applyBorder="1" applyAlignment="1">
      <alignment horizontal="center" vertical="center"/>
    </xf>
    <xf numFmtId="14" fontId="62" fillId="3" borderId="53" xfId="20" applyNumberFormat="1" applyFont="1" applyFill="1" applyBorder="1" applyAlignment="1">
      <alignment horizontal="center" vertical="center"/>
    </xf>
    <xf numFmtId="0" fontId="51" fillId="3" borderId="9" xfId="20" applyFont="1" applyFill="1" applyBorder="1" applyAlignment="1">
      <alignment horizontal="left" vertical="center" wrapText="1"/>
    </xf>
    <xf numFmtId="0" fontId="78" fillId="3" borderId="1" xfId="20" applyFont="1" applyFill="1" applyBorder="1" applyAlignment="1">
      <alignment horizontal="center" vertical="center"/>
    </xf>
    <xf numFmtId="43" fontId="78" fillId="3" borderId="53" xfId="24" applyFont="1" applyFill="1" applyBorder="1" applyAlignment="1">
      <alignment horizontal="center" vertical="center"/>
    </xf>
    <xf numFmtId="43" fontId="78" fillId="3" borderId="9" xfId="24" applyFont="1" applyFill="1" applyBorder="1" applyAlignment="1">
      <alignment horizontal="center" vertical="center"/>
    </xf>
    <xf numFmtId="43" fontId="78" fillId="3" borderId="30" xfId="24" applyFont="1" applyFill="1" applyBorder="1" applyAlignment="1">
      <alignment horizontal="center" vertical="center"/>
    </xf>
    <xf numFmtId="0" fontId="51" fillId="3" borderId="1" xfId="20" applyFont="1" applyFill="1" applyBorder="1" applyAlignment="1">
      <alignment horizontal="center" vertical="center" wrapText="1"/>
    </xf>
    <xf numFmtId="43" fontId="78" fillId="3" borderId="1" xfId="24" applyFont="1" applyFill="1" applyBorder="1" applyAlignment="1">
      <alignment horizontal="center" vertical="center"/>
    </xf>
    <xf numFmtId="4" fontId="23" fillId="3" borderId="9" xfId="20" applyNumberFormat="1" applyFont="1" applyFill="1" applyBorder="1" applyAlignment="1">
      <alignment horizontal="left" vertical="center" wrapText="1"/>
    </xf>
    <xf numFmtId="4" fontId="62" fillId="3" borderId="1" xfId="20" applyNumberFormat="1" applyFont="1" applyFill="1" applyBorder="1" applyAlignment="1">
      <alignment horizontal="center" vertical="center"/>
    </xf>
    <xf numFmtId="2" fontId="51" fillId="3" borderId="53" xfId="20" applyNumberFormat="1" applyFont="1" applyFill="1" applyBorder="1" applyAlignment="1">
      <alignment horizontal="center" vertical="center" wrapText="1"/>
    </xf>
    <xf numFmtId="4" fontId="62" fillId="3" borderId="1" xfId="20" applyNumberFormat="1" applyFont="1" applyFill="1" applyBorder="1" applyAlignment="1">
      <alignment horizontal="center" vertical="center" wrapText="1"/>
    </xf>
    <xf numFmtId="43" fontId="62" fillId="3" borderId="53" xfId="24" applyFont="1" applyFill="1" applyBorder="1" applyAlignment="1">
      <alignment horizontal="center" vertical="center" wrapText="1"/>
    </xf>
    <xf numFmtId="43" fontId="62" fillId="3" borderId="6" xfId="24" applyFont="1" applyFill="1" applyBorder="1" applyAlignment="1">
      <alignment horizontal="center" vertical="center"/>
    </xf>
    <xf numFmtId="43" fontId="62" fillId="3" borderId="31" xfId="24" applyFont="1" applyFill="1" applyBorder="1" applyAlignment="1">
      <alignment horizontal="center" vertical="center"/>
    </xf>
    <xf numFmtId="49" fontId="23" fillId="3" borderId="53" xfId="20" applyNumberFormat="1" applyFont="1" applyFill="1" applyBorder="1" applyAlignment="1">
      <alignment horizontal="center" vertical="center" wrapText="1"/>
    </xf>
    <xf numFmtId="0" fontId="53" fillId="3" borderId="3" xfId="20" applyFont="1" applyFill="1" applyBorder="1" applyAlignment="1">
      <alignment horizontal="left" vertical="center" wrapText="1"/>
    </xf>
    <xf numFmtId="0" fontId="53" fillId="3" borderId="1" xfId="20" applyFont="1" applyFill="1" applyBorder="1" applyAlignment="1">
      <alignment horizontal="center" vertical="center" wrapText="1"/>
    </xf>
    <xf numFmtId="43" fontId="62" fillId="3" borderId="1" xfId="24" applyFont="1" applyFill="1" applyBorder="1" applyAlignment="1">
      <alignment horizontal="center" vertical="center"/>
    </xf>
    <xf numFmtId="0" fontId="23" fillId="3" borderId="1" xfId="20" applyFont="1" applyFill="1" applyBorder="1" applyAlignment="1">
      <alignment horizontal="center" vertical="center" wrapText="1"/>
    </xf>
    <xf numFmtId="49" fontId="62" fillId="3" borderId="53" xfId="20" applyNumberFormat="1" applyFont="1" applyFill="1" applyBorder="1" applyAlignment="1">
      <alignment horizontal="center" vertical="center"/>
    </xf>
    <xf numFmtId="49" fontId="76" fillId="3" borderId="53" xfId="20" applyNumberFormat="1" applyFont="1" applyFill="1" applyBorder="1" applyAlignment="1">
      <alignment horizontal="center" vertical="center" wrapText="1"/>
    </xf>
    <xf numFmtId="0" fontId="76" fillId="3" borderId="1" xfId="20" applyFont="1" applyFill="1" applyBorder="1" applyAlignment="1">
      <alignment horizontal="center" vertical="center" wrapText="1"/>
    </xf>
    <xf numFmtId="43" fontId="77" fillId="3" borderId="53" xfId="24" applyFont="1" applyFill="1" applyBorder="1" applyAlignment="1">
      <alignment horizontal="center" vertical="center"/>
    </xf>
    <xf numFmtId="43" fontId="77" fillId="3" borderId="9" xfId="24" applyFont="1" applyFill="1" applyBorder="1" applyAlignment="1">
      <alignment horizontal="center" vertical="center"/>
    </xf>
    <xf numFmtId="43" fontId="77" fillId="3" borderId="30" xfId="24" applyFont="1" applyFill="1" applyBorder="1" applyAlignment="1">
      <alignment horizontal="center" vertical="center"/>
    </xf>
    <xf numFmtId="49" fontId="55" fillId="3" borderId="53" xfId="23" applyNumberFormat="1" applyFont="1" applyFill="1" applyBorder="1" applyAlignment="1">
      <alignment horizontal="center" vertical="center"/>
    </xf>
    <xf numFmtId="49" fontId="62" fillId="3" borderId="53" xfId="19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 wrapText="1"/>
    </xf>
    <xf numFmtId="49" fontId="62" fillId="3" borderId="57" xfId="19" applyNumberFormat="1" applyFont="1" applyFill="1" applyBorder="1" applyAlignment="1">
      <alignment horizontal="center" vertical="center"/>
    </xf>
    <xf numFmtId="4" fontId="23" fillId="3" borderId="12" xfId="19" applyNumberFormat="1" applyFont="1" applyFill="1" applyBorder="1" applyAlignment="1">
      <alignment horizontal="left" vertical="center" wrapText="1"/>
    </xf>
    <xf numFmtId="4" fontId="62" fillId="3" borderId="48" xfId="19" applyNumberFormat="1" applyFont="1" applyFill="1" applyBorder="1" applyAlignment="1">
      <alignment horizontal="center" vertical="center" wrapText="1"/>
    </xf>
    <xf numFmtId="43" fontId="62" fillId="3" borderId="57" xfId="24" applyFont="1" applyFill="1" applyBorder="1" applyAlignment="1">
      <alignment horizontal="center" vertical="center"/>
    </xf>
    <xf numFmtId="43" fontId="62" fillId="3" borderId="12" xfId="24" applyFont="1" applyFill="1" applyBorder="1" applyAlignment="1">
      <alignment horizontal="center" vertical="center"/>
    </xf>
    <xf numFmtId="43" fontId="62" fillId="3" borderId="58" xfId="24" applyFont="1" applyFill="1" applyBorder="1" applyAlignment="1">
      <alignment horizontal="center" vertical="center"/>
    </xf>
    <xf numFmtId="14" fontId="77" fillId="3" borderId="53" xfId="20" applyNumberFormat="1" applyFont="1" applyFill="1" applyBorder="1" applyAlignment="1">
      <alignment horizontal="center" vertical="center"/>
    </xf>
    <xf numFmtId="43" fontId="73" fillId="3" borderId="1" xfId="24" applyFont="1" applyFill="1" applyBorder="1" applyAlignment="1">
      <alignment horizontal="center" vertical="center"/>
    </xf>
    <xf numFmtId="43" fontId="73" fillId="3" borderId="30" xfId="24" applyFont="1" applyFill="1" applyBorder="1" applyAlignment="1">
      <alignment horizontal="center" vertical="center"/>
    </xf>
    <xf numFmtId="43" fontId="77" fillId="3" borderId="1" xfId="24" applyFont="1" applyFill="1" applyBorder="1" applyAlignment="1">
      <alignment horizontal="center" vertical="center"/>
    </xf>
    <xf numFmtId="0" fontId="77" fillId="3" borderId="53" xfId="19" quotePrefix="1" applyFont="1" applyFill="1" applyBorder="1" applyAlignment="1">
      <alignment horizontal="center" vertical="center"/>
    </xf>
    <xf numFmtId="43" fontId="73" fillId="3" borderId="9" xfId="24" applyFont="1" applyFill="1" applyBorder="1" applyAlignment="1">
      <alignment horizontal="center" vertical="center"/>
    </xf>
    <xf numFmtId="43" fontId="63" fillId="3" borderId="1" xfId="24" applyFont="1" applyFill="1" applyBorder="1" applyAlignment="1">
      <alignment horizontal="center" vertical="center"/>
    </xf>
    <xf numFmtId="43" fontId="63" fillId="3" borderId="30" xfId="24" applyFont="1" applyFill="1" applyBorder="1" applyAlignment="1">
      <alignment horizontal="center" vertical="center"/>
    </xf>
    <xf numFmtId="49" fontId="62" fillId="3" borderId="53" xfId="19" applyNumberFormat="1" applyFont="1" applyFill="1" applyBorder="1" applyAlignment="1">
      <alignment horizontal="center" vertical="center" wrapText="1"/>
    </xf>
    <xf numFmtId="0" fontId="23" fillId="3" borderId="9" xfId="19" applyFont="1" applyFill="1" applyBorder="1" applyAlignment="1">
      <alignment horizontal="left" vertical="center" wrapText="1"/>
    </xf>
    <xf numFmtId="3" fontId="39" fillId="3" borderId="53" xfId="2" applyNumberFormat="1" applyFont="1" applyFill="1" applyBorder="1" applyAlignment="1">
      <alignment horizontal="center" vertical="center"/>
    </xf>
    <xf numFmtId="3" fontId="39" fillId="3" borderId="9" xfId="2" applyNumberFormat="1" applyFont="1" applyFill="1" applyBorder="1" applyAlignment="1">
      <alignment horizontal="center" vertical="center" wrapText="1"/>
    </xf>
    <xf numFmtId="3" fontId="39" fillId="3" borderId="1" xfId="2" applyNumberFormat="1" applyFont="1" applyFill="1" applyBorder="1" applyAlignment="1">
      <alignment horizontal="center" vertical="center"/>
    </xf>
    <xf numFmtId="3" fontId="39" fillId="3" borderId="63" xfId="2" applyNumberFormat="1" applyFont="1" applyFill="1" applyBorder="1" applyAlignment="1">
      <alignment horizontal="center" vertical="center"/>
    </xf>
    <xf numFmtId="3" fontId="39" fillId="3" borderId="24" xfId="2" applyNumberFormat="1" applyFont="1" applyFill="1" applyBorder="1" applyAlignment="1">
      <alignment horizontal="center" vertical="center" wrapText="1"/>
    </xf>
    <xf numFmtId="3" fontId="39" fillId="3" borderId="25" xfId="2" applyNumberFormat="1" applyFont="1" applyFill="1" applyBorder="1" applyAlignment="1">
      <alignment horizontal="center" vertical="center"/>
    </xf>
    <xf numFmtId="43" fontId="54" fillId="3" borderId="28" xfId="24" applyFont="1" applyFill="1" applyBorder="1" applyAlignment="1">
      <alignment horizontal="right" vertical="center"/>
    </xf>
    <xf numFmtId="43" fontId="54" fillId="3" borderId="13" xfId="24" applyFont="1" applyFill="1" applyBorder="1" applyAlignment="1">
      <alignment horizontal="center" vertical="center"/>
    </xf>
    <xf numFmtId="43" fontId="54" fillId="3" borderId="29" xfId="24" applyFont="1" applyFill="1" applyBorder="1" applyAlignment="1">
      <alignment horizontal="center" vertical="center"/>
    </xf>
    <xf numFmtId="43" fontId="79" fillId="3" borderId="63" xfId="24" applyFont="1" applyFill="1" applyBorder="1" applyAlignment="1">
      <alignment horizontal="center" vertical="center"/>
    </xf>
    <xf numFmtId="43" fontId="79" fillId="3" borderId="24" xfId="24" applyFont="1" applyFill="1" applyBorder="1" applyAlignment="1">
      <alignment horizontal="center" vertical="center"/>
    </xf>
    <xf numFmtId="43" fontId="79" fillId="3" borderId="33" xfId="24" applyFont="1" applyFill="1" applyBorder="1" applyAlignment="1">
      <alignment horizontal="center" vertical="center"/>
    </xf>
    <xf numFmtId="43" fontId="54" fillId="13" borderId="66" xfId="24" applyFont="1" applyFill="1" applyBorder="1" applyAlignment="1">
      <alignment horizontal="center" vertical="center" wrapText="1"/>
    </xf>
    <xf numFmtId="43" fontId="54" fillId="13" borderId="23" xfId="24" applyFont="1" applyFill="1" applyBorder="1" applyAlignment="1">
      <alignment horizontal="center" vertical="center" wrapText="1"/>
    </xf>
    <xf numFmtId="43" fontId="54" fillId="13" borderId="32" xfId="24" applyFont="1" applyFill="1" applyBorder="1" applyAlignment="1">
      <alignment horizontal="center" vertical="center" wrapText="1"/>
    </xf>
    <xf numFmtId="4" fontId="72" fillId="17" borderId="64" xfId="19" applyNumberFormat="1" applyFont="1" applyFill="1" applyBorder="1" applyAlignment="1">
      <alignment horizontal="center" vertical="center" wrapText="1"/>
    </xf>
    <xf numFmtId="3" fontId="72" fillId="17" borderId="78" xfId="19" applyNumberFormat="1" applyFont="1" applyFill="1" applyBorder="1" applyAlignment="1">
      <alignment horizontal="center" vertical="center" wrapText="1"/>
    </xf>
    <xf numFmtId="3" fontId="72" fillId="17" borderId="79" xfId="19" applyNumberFormat="1" applyFont="1" applyFill="1" applyBorder="1" applyAlignment="1">
      <alignment horizontal="center" vertical="center" wrapText="1"/>
    </xf>
    <xf numFmtId="4" fontId="89" fillId="14" borderId="64" xfId="19" applyNumberFormat="1" applyFont="1" applyFill="1" applyBorder="1" applyAlignment="1">
      <alignment horizontal="center" vertical="center" wrapText="1"/>
    </xf>
    <xf numFmtId="43" fontId="89" fillId="14" borderId="78" xfId="24" applyFont="1" applyFill="1" applyBorder="1" applyAlignment="1">
      <alignment horizontal="center" vertical="center" wrapText="1"/>
    </xf>
    <xf numFmtId="3" fontId="89" fillId="14" borderId="78" xfId="19" applyNumberFormat="1" applyFont="1" applyFill="1" applyBorder="1" applyAlignment="1">
      <alignment horizontal="center" vertical="center" wrapText="1"/>
    </xf>
    <xf numFmtId="3" fontId="89" fillId="14" borderId="79" xfId="19" applyNumberFormat="1" applyFont="1" applyFill="1" applyBorder="1" applyAlignment="1">
      <alignment horizontal="center" vertical="center" wrapText="1"/>
    </xf>
    <xf numFmtId="43" fontId="54" fillId="14" borderId="64" xfId="24" applyFont="1" applyFill="1" applyBorder="1" applyAlignment="1">
      <alignment horizontal="center" vertical="center"/>
    </xf>
    <xf numFmtId="43" fontId="54" fillId="14" borderId="78" xfId="24" applyFont="1" applyFill="1" applyBorder="1" applyAlignment="1">
      <alignment horizontal="center" vertical="center"/>
    </xf>
    <xf numFmtId="43" fontId="54" fillId="14" borderId="79" xfId="24" applyFont="1" applyFill="1" applyBorder="1" applyAlignment="1">
      <alignment horizontal="center" vertical="center"/>
    </xf>
    <xf numFmtId="43" fontId="54" fillId="17" borderId="64" xfId="24" applyFont="1" applyFill="1" applyBorder="1" applyAlignment="1">
      <alignment horizontal="center" vertical="center" wrapText="1"/>
    </xf>
    <xf numFmtId="43" fontId="54" fillId="17" borderId="78" xfId="24" applyFont="1" applyFill="1" applyBorder="1" applyAlignment="1">
      <alignment horizontal="center" vertical="center" wrapText="1"/>
    </xf>
    <xf numFmtId="43" fontId="54" fillId="17" borderId="79" xfId="24" applyFont="1" applyFill="1" applyBorder="1" applyAlignment="1">
      <alignment horizontal="center" vertical="center" wrapText="1"/>
    </xf>
    <xf numFmtId="49" fontId="62" fillId="2" borderId="28" xfId="19" applyNumberFormat="1" applyFont="1" applyFill="1" applyBorder="1" applyAlignment="1">
      <alignment horizontal="center" vertical="center"/>
    </xf>
    <xf numFmtId="4" fontId="51" fillId="2" borderId="13" xfId="19" applyNumberFormat="1" applyFont="1" applyFill="1" applyBorder="1" applyAlignment="1">
      <alignment horizontal="left" vertical="center" wrapText="1"/>
    </xf>
    <xf numFmtId="4" fontId="62" fillId="2" borderId="14" xfId="19" applyNumberFormat="1" applyFont="1" applyFill="1" applyBorder="1" applyAlignment="1">
      <alignment horizontal="center" vertical="center" wrapText="1"/>
    </xf>
    <xf numFmtId="4" fontId="63" fillId="2" borderId="28" xfId="2" applyNumberFormat="1" applyFont="1" applyFill="1" applyBorder="1" applyAlignment="1">
      <alignment horizontal="center" vertical="center"/>
    </xf>
    <xf numFmtId="3" fontId="63" fillId="2" borderId="13" xfId="2" applyNumberFormat="1" applyFont="1" applyFill="1" applyBorder="1" applyAlignment="1">
      <alignment horizontal="center" vertical="center"/>
    </xf>
    <xf numFmtId="3" fontId="63" fillId="2" borderId="29" xfId="2" applyNumberFormat="1" applyFont="1" applyFill="1" applyBorder="1" applyAlignment="1">
      <alignment horizontal="center" vertical="center"/>
    </xf>
    <xf numFmtId="4" fontId="90" fillId="0" borderId="28" xfId="19" applyNumberFormat="1" applyFont="1" applyBorder="1" applyAlignment="1">
      <alignment horizontal="center" vertical="center"/>
    </xf>
    <xf numFmtId="43" fontId="90" fillId="0" borderId="13" xfId="24" applyFont="1" applyFill="1" applyBorder="1" applyAlignment="1">
      <alignment horizontal="center" vertical="center"/>
    </xf>
    <xf numFmtId="3" fontId="90" fillId="0" borderId="13" xfId="2" applyNumberFormat="1" applyFont="1" applyBorder="1" applyAlignment="1">
      <alignment horizontal="center" vertical="center"/>
    </xf>
    <xf numFmtId="3" fontId="90" fillId="0" borderId="29" xfId="2" applyNumberFormat="1" applyFont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/>
    </xf>
    <xf numFmtId="43" fontId="62" fillId="2" borderId="13" xfId="24" applyFont="1" applyFill="1" applyBorder="1" applyAlignment="1">
      <alignment horizontal="center" vertical="center"/>
    </xf>
    <xf numFmtId="43" fontId="63" fillId="2" borderId="13" xfId="24" applyFont="1" applyFill="1" applyBorder="1" applyAlignment="1">
      <alignment horizontal="center" vertical="center"/>
    </xf>
    <xf numFmtId="43" fontId="63" fillId="2" borderId="29" xfId="24" applyFont="1" applyFill="1" applyBorder="1" applyAlignment="1">
      <alignment horizontal="center" vertical="center"/>
    </xf>
    <xf numFmtId="43" fontId="62" fillId="2" borderId="29" xfId="24" applyFont="1" applyFill="1" applyBorder="1" applyAlignment="1">
      <alignment horizontal="center" vertical="center"/>
    </xf>
    <xf numFmtId="49" fontId="65" fillId="0" borderId="5" xfId="0" applyNumberFormat="1" applyFont="1" applyBorder="1" applyAlignment="1">
      <alignment horizontal="center" vertical="top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0" fontId="7" fillId="16" borderId="68" xfId="19" applyFont="1" applyFill="1" applyBorder="1" applyAlignment="1">
      <alignment horizontal="center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" fontId="89" fillId="0" borderId="49" xfId="19" applyNumberFormat="1" applyFont="1" applyBorder="1" applyAlignment="1">
      <alignment horizontal="center" vertical="center" wrapText="1"/>
    </xf>
    <xf numFmtId="4" fontId="89" fillId="0" borderId="73" xfId="19" applyNumberFormat="1" applyFont="1" applyBorder="1" applyAlignment="1">
      <alignment horizontal="center" vertical="center" wrapText="1"/>
    </xf>
    <xf numFmtId="3" fontId="89" fillId="0" borderId="50" xfId="19" applyNumberFormat="1" applyFont="1" applyBorder="1" applyAlignment="1">
      <alignment horizontal="center" vertical="center" wrapText="1"/>
    </xf>
    <xf numFmtId="3" fontId="89" fillId="0" borderId="51" xfId="19" applyNumberFormat="1" applyFont="1" applyBorder="1" applyAlignment="1">
      <alignment horizontal="center" vertical="center" wrapText="1"/>
    </xf>
    <xf numFmtId="3" fontId="89" fillId="0" borderId="52" xfId="19" applyNumberFormat="1" applyFont="1" applyBorder="1" applyAlignment="1">
      <alignment horizontal="center" vertical="center" wrapText="1"/>
    </xf>
    <xf numFmtId="3" fontId="89" fillId="0" borderId="74" xfId="19" applyNumberFormat="1" applyFont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Alignment="1">
      <alignment horizontal="center" vertical="center" wrapText="1"/>
    </xf>
    <xf numFmtId="0" fontId="54" fillId="14" borderId="75" xfId="19" applyFont="1" applyFill="1" applyBorder="1" applyAlignment="1">
      <alignment horizontal="center" vertical="center" wrapText="1"/>
    </xf>
    <xf numFmtId="0" fontId="54" fillId="14" borderId="76" xfId="19" applyFont="1" applyFill="1" applyBorder="1" applyAlignment="1">
      <alignment horizontal="center" vertical="center" wrapText="1"/>
    </xf>
    <xf numFmtId="0" fontId="54" fillId="14" borderId="77" xfId="19" applyFont="1" applyFill="1" applyBorder="1" applyAlignment="1">
      <alignment horizontal="center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1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zoomScale="80" zoomScaleNormal="100" zoomScaleSheetLayoutView="80" workbookViewId="0">
      <selection activeCell="F473" sqref="F473"/>
    </sheetView>
  </sheetViews>
  <sheetFormatPr defaultColWidth="9.140625" defaultRowHeight="31.5" customHeight="1" outlineLevelRow="1" x14ac:dyDescent="0.25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hidden="1" customWidth="1"/>
    <col min="26" max="26" width="17.5703125" style="947" hidden="1" customWidth="1"/>
    <col min="27" max="27" width="18.85546875" style="947" hidden="1" customWidth="1"/>
    <col min="28" max="28" width="17" style="947" hidden="1" customWidth="1"/>
    <col min="29" max="29" width="17.5703125" style="947" hidden="1" customWidth="1"/>
    <col min="30" max="30" width="21.140625" style="947" hidden="1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 x14ac:dyDescent="0.25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3"/>
      <c r="AF1" s="733"/>
      <c r="AG1" s="733"/>
      <c r="AH1" s="733"/>
      <c r="AI1" s="733"/>
      <c r="AJ1" s="733"/>
      <c r="AK1" s="925"/>
    </row>
    <row r="2" spans="1:38" s="2" customFormat="1" ht="31.5" customHeight="1" x14ac:dyDescent="0.25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3"/>
      <c r="AF2" s="733"/>
      <c r="AG2" s="733"/>
      <c r="AH2" s="733"/>
      <c r="AI2" s="733"/>
      <c r="AJ2" s="733"/>
      <c r="AK2" s="925"/>
    </row>
    <row r="3" spans="1:38" s="2" customFormat="1" ht="31.5" customHeight="1" x14ac:dyDescent="0.25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3"/>
      <c r="AF3" s="733"/>
      <c r="AG3" s="733"/>
      <c r="AH3" s="733"/>
      <c r="AI3" s="733"/>
      <c r="AJ3" s="733"/>
      <c r="AK3" s="925"/>
    </row>
    <row r="4" spans="1:38" s="2" customFormat="1" ht="31.5" customHeight="1" x14ac:dyDescent="0.25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3"/>
      <c r="AF4" s="733"/>
      <c r="AG4" s="733"/>
      <c r="AH4" s="733"/>
      <c r="AI4" s="733"/>
      <c r="AJ4" s="733"/>
      <c r="AK4" s="925"/>
    </row>
    <row r="5" spans="1:38" s="2" customFormat="1" ht="31.5" customHeight="1" x14ac:dyDescent="0.25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3"/>
      <c r="AF5" s="733"/>
      <c r="AG5" s="733"/>
      <c r="AH5" s="733"/>
      <c r="AI5" s="733"/>
      <c r="AJ5" s="733"/>
      <c r="AK5" s="925"/>
    </row>
    <row r="6" spans="1:38" s="2" customFormat="1" ht="31.5" customHeight="1" x14ac:dyDescent="0.25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3"/>
      <c r="AF6" s="733"/>
      <c r="AG6" s="733"/>
      <c r="AH6" s="733"/>
      <c r="AI6" s="733"/>
      <c r="AJ6" s="733"/>
      <c r="AK6" s="925"/>
    </row>
    <row r="7" spans="1:38" s="2" customFormat="1" ht="31.5" customHeight="1" x14ac:dyDescent="0.25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3"/>
      <c r="AF7" s="733"/>
      <c r="AG7" s="733"/>
      <c r="AH7" s="733"/>
      <c r="AI7" s="733"/>
      <c r="AJ7" s="733"/>
      <c r="AK7" s="925"/>
    </row>
    <row r="8" spans="1:38" s="2" customFormat="1" ht="31.5" customHeight="1" x14ac:dyDescent="0.25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3"/>
      <c r="AF8" s="733"/>
      <c r="AG8" s="733"/>
      <c r="AH8" s="733"/>
      <c r="AI8" s="733"/>
      <c r="AJ8" s="733"/>
      <c r="AK8" s="925"/>
    </row>
    <row r="9" spans="1:38" s="2" customFormat="1" ht="31.5" customHeight="1" x14ac:dyDescent="0.25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3"/>
      <c r="AF9" s="733"/>
      <c r="AG9" s="733"/>
      <c r="AH9" s="733"/>
      <c r="AI9" s="733"/>
      <c r="AJ9" s="733"/>
      <c r="AK9" s="925"/>
    </row>
    <row r="10" spans="1:38" s="2" customFormat="1" ht="31.5" customHeight="1" thickBot="1" x14ac:dyDescent="0.3">
      <c r="A10" s="424"/>
      <c r="B10" s="539" t="s">
        <v>12</v>
      </c>
      <c r="C10" s="425"/>
      <c r="D10" s="425"/>
      <c r="E10" s="425"/>
      <c r="F10" s="987"/>
      <c r="G10" s="425"/>
      <c r="H10" s="988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3"/>
      <c r="AF10" s="733"/>
      <c r="AG10" s="733"/>
      <c r="AH10" s="733"/>
      <c r="AI10" s="733"/>
      <c r="AJ10" s="733"/>
      <c r="AK10" s="925"/>
    </row>
    <row r="11" spans="1:38" s="2" customFormat="1" ht="31.5" hidden="1" customHeight="1" x14ac:dyDescent="0.25">
      <c r="A11" s="424"/>
      <c r="B11" s="535"/>
      <c r="C11" s="425"/>
      <c r="D11" s="425"/>
      <c r="E11" s="425"/>
      <c r="F11" s="425"/>
      <c r="G11" s="425"/>
      <c r="H11" s="988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3"/>
      <c r="AF11" s="733"/>
      <c r="AG11" s="733"/>
      <c r="AH11" s="733"/>
      <c r="AI11" s="733"/>
      <c r="AJ11" s="733"/>
      <c r="AK11" s="925"/>
    </row>
    <row r="12" spans="1:38" s="2" customFormat="1" ht="31.5" hidden="1" customHeight="1" x14ac:dyDescent="0.25">
      <c r="A12" s="424"/>
      <c r="B12" s="534"/>
      <c r="C12" s="425"/>
      <c r="D12" s="425"/>
      <c r="E12" s="425"/>
      <c r="F12" s="425"/>
      <c r="G12" s="425"/>
      <c r="H12" s="988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3"/>
      <c r="AF12" s="733"/>
      <c r="AG12" s="733"/>
      <c r="AH12" s="733"/>
      <c r="AI12" s="733"/>
      <c r="AJ12" s="733"/>
      <c r="AK12" s="925"/>
      <c r="AL12" s="4" t="s">
        <v>5</v>
      </c>
    </row>
    <row r="13" spans="1:38" s="2" customFormat="1" ht="31.5" hidden="1" customHeight="1" x14ac:dyDescent="0.25">
      <c r="A13" s="424"/>
      <c r="B13" s="534"/>
      <c r="C13" s="425"/>
      <c r="D13" s="425"/>
      <c r="E13" s="425"/>
      <c r="F13" s="425"/>
      <c r="G13" s="425"/>
      <c r="H13" s="988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3"/>
      <c r="AF13" s="733"/>
      <c r="AG13" s="733"/>
      <c r="AH13" s="733"/>
      <c r="AI13" s="733"/>
      <c r="AJ13" s="733"/>
      <c r="AK13" s="925"/>
      <c r="AL13" s="4"/>
    </row>
    <row r="14" spans="1:38" s="2" customFormat="1" ht="31.5" hidden="1" customHeight="1" x14ac:dyDescent="0.25">
      <c r="A14" s="424"/>
      <c r="B14" s="534"/>
      <c r="C14" s="425"/>
      <c r="D14" s="425"/>
      <c r="E14" s="425"/>
      <c r="F14" s="425"/>
      <c r="G14" s="425"/>
      <c r="H14" s="988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3"/>
      <c r="AF14" s="733"/>
      <c r="AG14" s="733"/>
      <c r="AH14" s="733"/>
      <c r="AI14" s="733"/>
      <c r="AJ14" s="733"/>
      <c r="AK14" s="925"/>
      <c r="AL14" s="4"/>
    </row>
    <row r="15" spans="1:38" s="2" customFormat="1" ht="31.5" hidden="1" customHeight="1" x14ac:dyDescent="0.25">
      <c r="A15" s="424"/>
      <c r="B15" s="534"/>
      <c r="C15" s="425"/>
      <c r="D15" s="425"/>
      <c r="E15" s="425"/>
      <c r="F15" s="425"/>
      <c r="G15" s="425"/>
      <c r="H15" s="988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3"/>
      <c r="AF15" s="733"/>
      <c r="AG15" s="733"/>
      <c r="AH15" s="733"/>
      <c r="AI15" s="733"/>
      <c r="AJ15" s="733"/>
      <c r="AK15" s="925"/>
    </row>
    <row r="16" spans="1:38" s="2" customFormat="1" ht="31.5" hidden="1" customHeight="1" x14ac:dyDescent="0.25">
      <c r="A16" s="424"/>
      <c r="B16" s="534"/>
      <c r="C16" s="425"/>
      <c r="D16" s="425"/>
      <c r="E16" s="425"/>
      <c r="F16" s="425"/>
      <c r="G16" s="425"/>
      <c r="H16" s="988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3"/>
      <c r="AF16" s="733"/>
      <c r="AG16" s="733"/>
      <c r="AH16" s="733"/>
      <c r="AI16" s="733"/>
      <c r="AJ16" s="733"/>
      <c r="AK16" s="925"/>
    </row>
    <row r="17" spans="1:37" s="2" customFormat="1" ht="31.5" hidden="1" customHeight="1" x14ac:dyDescent="0.25">
      <c r="A17" s="424"/>
      <c r="B17" s="534"/>
      <c r="C17" s="425"/>
      <c r="D17" s="425"/>
      <c r="E17" s="425"/>
      <c r="F17" s="425"/>
      <c r="G17" s="425"/>
      <c r="H17" s="988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3"/>
      <c r="AF17" s="733"/>
      <c r="AG17" s="733"/>
      <c r="AH17" s="733"/>
      <c r="AI17" s="733"/>
      <c r="AJ17" s="733"/>
      <c r="AK17" s="925"/>
    </row>
    <row r="18" spans="1:37" s="2" customFormat="1" ht="31.5" hidden="1" customHeight="1" x14ac:dyDescent="0.25">
      <c r="A18" s="424"/>
      <c r="B18" s="534"/>
      <c r="C18" s="425"/>
      <c r="D18" s="425"/>
      <c r="E18" s="425"/>
      <c r="F18" s="425"/>
      <c r="G18" s="425"/>
      <c r="H18" s="988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3"/>
      <c r="AF18" s="733"/>
      <c r="AG18" s="733"/>
      <c r="AH18" s="733"/>
      <c r="AI18" s="733"/>
      <c r="AJ18" s="733"/>
      <c r="AK18" s="925"/>
    </row>
    <row r="19" spans="1:37" s="2" customFormat="1" ht="31.5" hidden="1" customHeight="1" x14ac:dyDescent="0.25">
      <c r="A19" s="424"/>
      <c r="B19" s="534"/>
      <c r="C19" s="425"/>
      <c r="D19" s="425"/>
      <c r="E19" s="425"/>
      <c r="F19" s="425"/>
      <c r="G19" s="425"/>
      <c r="H19" s="985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3"/>
      <c r="AF19" s="733"/>
      <c r="AG19" s="733"/>
      <c r="AH19" s="733"/>
      <c r="AI19" s="733"/>
      <c r="AJ19" s="733"/>
      <c r="AK19" s="925"/>
    </row>
    <row r="20" spans="1:37" s="2" customFormat="1" ht="31.5" hidden="1" customHeight="1" x14ac:dyDescent="0.25">
      <c r="A20" s="424"/>
      <c r="B20" s="989"/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  <c r="O20" s="843"/>
      <c r="P20" s="843"/>
      <c r="Q20" s="843"/>
      <c r="R20" s="843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3"/>
      <c r="AF20" s="733"/>
      <c r="AG20" s="733"/>
      <c r="AH20" s="733"/>
      <c r="AI20" s="733"/>
      <c r="AJ20" s="733"/>
      <c r="AK20" s="925"/>
    </row>
    <row r="21" spans="1:37" s="2" customFormat="1" ht="31.5" hidden="1" customHeight="1" x14ac:dyDescent="0.25">
      <c r="A21" s="424"/>
      <c r="B21" s="989"/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4"/>
      <c r="AF21" s="734"/>
      <c r="AG21" s="734"/>
      <c r="AH21" s="734"/>
      <c r="AI21" s="734"/>
      <c r="AJ21" s="734"/>
      <c r="AK21" s="546"/>
    </row>
    <row r="22" spans="1:37" ht="31.5" hidden="1" customHeight="1" x14ac:dyDescent="0.25">
      <c r="C22" s="844"/>
      <c r="D22" s="844"/>
      <c r="E22" s="844"/>
      <c r="F22" s="844"/>
      <c r="G22" s="844"/>
      <c r="H22" s="844"/>
      <c r="I22" s="844"/>
      <c r="J22" s="844"/>
      <c r="K22" s="844"/>
      <c r="L22" s="844"/>
      <c r="M22" s="844"/>
      <c r="N22" s="844"/>
      <c r="O22" s="844"/>
      <c r="P22" s="844"/>
      <c r="Q22" s="844"/>
      <c r="R22" s="844"/>
      <c r="S22" s="844"/>
      <c r="T22" s="844"/>
      <c r="Y22" s="511"/>
      <c r="Z22" s="511"/>
      <c r="AA22" s="511"/>
      <c r="AB22" s="511"/>
      <c r="AC22" s="511"/>
      <c r="AD22" s="511"/>
    </row>
    <row r="23" spans="1:37" ht="31.5" hidden="1" customHeight="1" thickBot="1" x14ac:dyDescent="0.3">
      <c r="B23" s="463"/>
      <c r="C23" s="463"/>
      <c r="D23" s="463"/>
      <c r="E23" s="463"/>
      <c r="F23" s="463"/>
      <c r="G23" s="463"/>
      <c r="H23" s="463"/>
      <c r="I23" s="463"/>
      <c r="J23" s="463"/>
      <c r="K23" s="542"/>
      <c r="L23" s="463"/>
      <c r="Y23" s="511"/>
      <c r="Z23" s="511"/>
      <c r="AA23" s="511"/>
      <c r="AB23" s="511"/>
      <c r="AC23" s="511"/>
      <c r="AD23" s="511"/>
      <c r="AE23" s="1168" t="s">
        <v>1137</v>
      </c>
      <c r="AF23" s="1168"/>
      <c r="AG23" s="1168"/>
      <c r="AH23" s="1168"/>
      <c r="AI23" s="1168"/>
      <c r="AJ23" s="1168"/>
    </row>
    <row r="24" spans="1:37" ht="31.5" hidden="1" customHeight="1" thickBot="1" x14ac:dyDescent="0.3">
      <c r="B24" s="463"/>
      <c r="C24" s="463"/>
      <c r="D24" s="463"/>
      <c r="E24" s="463"/>
      <c r="F24" s="463"/>
      <c r="G24" s="463"/>
      <c r="H24" s="463"/>
      <c r="I24" s="463"/>
      <c r="J24" s="463"/>
      <c r="K24" s="542"/>
      <c r="L24" s="463"/>
      <c r="S24" s="1169" t="s">
        <v>1138</v>
      </c>
      <c r="T24" s="1169"/>
      <c r="U24" s="1169"/>
      <c r="V24" s="1169"/>
      <c r="W24" s="1169"/>
      <c r="X24" s="1169"/>
      <c r="Y24" s="1170" t="s">
        <v>1140</v>
      </c>
      <c r="Z24" s="1170"/>
      <c r="AA24" s="1170"/>
      <c r="AB24" s="1170"/>
      <c r="AC24" s="1170"/>
      <c r="AD24" s="1170"/>
      <c r="AE24" s="845"/>
      <c r="AF24" s="845"/>
      <c r="AG24" s="845"/>
      <c r="AH24" s="845"/>
      <c r="AI24" s="845"/>
      <c r="AJ24" s="845"/>
    </row>
    <row r="25" spans="1:37" s="197" customFormat="1" ht="31.5" customHeight="1" x14ac:dyDescent="0.25">
      <c r="A25" s="1171" t="s">
        <v>48</v>
      </c>
      <c r="B25" s="1173" t="s">
        <v>139</v>
      </c>
      <c r="C25" s="1175" t="s">
        <v>140</v>
      </c>
      <c r="D25" s="1177" t="s">
        <v>141</v>
      </c>
      <c r="E25" s="1179" t="s">
        <v>142</v>
      </c>
      <c r="F25" s="1180"/>
      <c r="G25" s="1179" t="s">
        <v>143</v>
      </c>
      <c r="H25" s="1180"/>
      <c r="I25" s="1181" t="s">
        <v>144</v>
      </c>
      <c r="J25" s="1185" t="s">
        <v>141</v>
      </c>
      <c r="K25" s="1187" t="s">
        <v>142</v>
      </c>
      <c r="L25" s="1188"/>
      <c r="M25" s="1187" t="s">
        <v>143</v>
      </c>
      <c r="N25" s="1188"/>
      <c r="O25" s="1189" t="s">
        <v>144</v>
      </c>
      <c r="P25" s="1191" t="s">
        <v>1136</v>
      </c>
      <c r="Q25" s="1192"/>
      <c r="R25" s="1193"/>
      <c r="S25" s="1160" t="s">
        <v>141</v>
      </c>
      <c r="T25" s="1166" t="s">
        <v>142</v>
      </c>
      <c r="U25" s="1167"/>
      <c r="V25" s="1166" t="s">
        <v>143</v>
      </c>
      <c r="W25" s="1167"/>
      <c r="X25" s="1154" t="s">
        <v>144</v>
      </c>
      <c r="Y25" s="1160" t="s">
        <v>141</v>
      </c>
      <c r="Z25" s="1166" t="s">
        <v>142</v>
      </c>
      <c r="AA25" s="1167"/>
      <c r="AB25" s="1166" t="s">
        <v>143</v>
      </c>
      <c r="AC25" s="1167"/>
      <c r="AD25" s="1154" t="s">
        <v>144</v>
      </c>
      <c r="AE25" s="1156" t="s">
        <v>141</v>
      </c>
      <c r="AF25" s="1158" t="s">
        <v>142</v>
      </c>
      <c r="AG25" s="1159"/>
      <c r="AH25" s="1158" t="s">
        <v>143</v>
      </c>
      <c r="AI25" s="1159"/>
      <c r="AJ25" s="1183" t="s">
        <v>144</v>
      </c>
      <c r="AK25" s="925"/>
    </row>
    <row r="26" spans="1:37" s="197" customFormat="1" ht="31.5" customHeight="1" thickBot="1" x14ac:dyDescent="0.3">
      <c r="A26" s="1172"/>
      <c r="B26" s="1174"/>
      <c r="C26" s="1176"/>
      <c r="D26" s="1178"/>
      <c r="E26" s="688" t="s">
        <v>145</v>
      </c>
      <c r="F26" s="688" t="s">
        <v>146</v>
      </c>
      <c r="G26" s="688" t="s">
        <v>147</v>
      </c>
      <c r="H26" s="688" t="s">
        <v>146</v>
      </c>
      <c r="I26" s="1182"/>
      <c r="J26" s="1186"/>
      <c r="K26" s="792" t="s">
        <v>145</v>
      </c>
      <c r="L26" s="793" t="s">
        <v>146</v>
      </c>
      <c r="M26" s="792" t="s">
        <v>147</v>
      </c>
      <c r="N26" s="793" t="s">
        <v>146</v>
      </c>
      <c r="O26" s="1190"/>
      <c r="P26" s="656" t="s">
        <v>1134</v>
      </c>
      <c r="Q26" s="657" t="s">
        <v>1135</v>
      </c>
      <c r="R26" s="658" t="s">
        <v>1133</v>
      </c>
      <c r="S26" s="1161"/>
      <c r="T26" s="687" t="s">
        <v>145</v>
      </c>
      <c r="U26" s="687" t="s">
        <v>146</v>
      </c>
      <c r="V26" s="687" t="s">
        <v>147</v>
      </c>
      <c r="W26" s="687" t="s">
        <v>146</v>
      </c>
      <c r="X26" s="1155"/>
      <c r="Y26" s="1161"/>
      <c r="Z26" s="687" t="s">
        <v>145</v>
      </c>
      <c r="AA26" s="687" t="s">
        <v>146</v>
      </c>
      <c r="AB26" s="687" t="s">
        <v>147</v>
      </c>
      <c r="AC26" s="687" t="s">
        <v>146</v>
      </c>
      <c r="AD26" s="1155"/>
      <c r="AE26" s="1157"/>
      <c r="AF26" s="736" t="s">
        <v>145</v>
      </c>
      <c r="AG26" s="736" t="s">
        <v>146</v>
      </c>
      <c r="AH26" s="736" t="s">
        <v>147</v>
      </c>
      <c r="AI26" s="736" t="s">
        <v>146</v>
      </c>
      <c r="AJ26" s="1184"/>
      <c r="AK26" s="925"/>
    </row>
    <row r="27" spans="1:37" ht="31.5" customHeight="1" x14ac:dyDescent="0.25">
      <c r="A27" s="949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4"/>
      <c r="K27" s="795"/>
      <c r="L27" s="795"/>
      <c r="M27" s="795"/>
      <c r="N27" s="795"/>
      <c r="O27" s="796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7"/>
      <c r="AF27" s="738"/>
      <c r="AG27" s="738"/>
      <c r="AH27" s="738"/>
      <c r="AI27" s="738"/>
      <c r="AJ27" s="739"/>
    </row>
    <row r="28" spans="1:37" ht="31.5" customHeight="1" x14ac:dyDescent="0.25">
      <c r="A28" s="950" t="s">
        <v>149</v>
      </c>
      <c r="B28" s="695" t="s">
        <v>150</v>
      </c>
      <c r="C28" s="696"/>
      <c r="D28" s="990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7"/>
      <c r="K28" s="798"/>
      <c r="L28" s="799">
        <f>SUM(L29:L68)</f>
        <v>6476421.4273931207</v>
      </c>
      <c r="M28" s="798"/>
      <c r="N28" s="799">
        <f>SUM(N29:N68)</f>
        <v>6962762.621694237</v>
      </c>
      <c r="O28" s="800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0">
        <f>D28-S28-Y28</f>
        <v>0</v>
      </c>
      <c r="AF28" s="741"/>
      <c r="AG28" s="741">
        <f>SUM(AG29:AG68)</f>
        <v>13788922.748111879</v>
      </c>
      <c r="AH28" s="741"/>
      <c r="AI28" s="741">
        <f>SUM(AI29:AI68)</f>
        <v>11961346.043635767</v>
      </c>
      <c r="AJ28" s="742">
        <f>SUM(AJ29:AJ68)</f>
        <v>25750268.791747637</v>
      </c>
    </row>
    <row r="29" spans="1:37" s="221" customFormat="1" ht="31.5" customHeight="1" x14ac:dyDescent="0.25">
      <c r="A29" s="951" t="s">
        <v>607</v>
      </c>
      <c r="B29" s="433" t="s">
        <v>133</v>
      </c>
      <c r="C29" s="562"/>
      <c r="D29" s="606"/>
      <c r="E29" s="991"/>
      <c r="F29" s="484"/>
      <c r="G29" s="484"/>
      <c r="H29" s="484"/>
      <c r="I29" s="607"/>
      <c r="J29" s="801"/>
      <c r="K29" s="798"/>
      <c r="L29" s="799"/>
      <c r="M29" s="798"/>
      <c r="N29" s="799"/>
      <c r="O29" s="800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0">
        <f t="shared" ref="AE29:AE92" si="0">D29-S29-Y29</f>
        <v>0</v>
      </c>
      <c r="AF29" s="741"/>
      <c r="AG29" s="741"/>
      <c r="AH29" s="741"/>
      <c r="AI29" s="741"/>
      <c r="AJ29" s="742"/>
      <c r="AK29" s="410"/>
    </row>
    <row r="30" spans="1:37" s="221" customFormat="1" ht="31.5" customHeight="1" outlineLevel="1" x14ac:dyDescent="0.25">
      <c r="A30" s="951" t="s">
        <v>613</v>
      </c>
      <c r="B30" s="431" t="s">
        <v>151</v>
      </c>
      <c r="C30" s="563" t="s">
        <v>33</v>
      </c>
      <c r="D30" s="608">
        <v>0.44</v>
      </c>
      <c r="E30" s="992">
        <v>49415</v>
      </c>
      <c r="F30" s="477">
        <f>E30*D30</f>
        <v>21742.6</v>
      </c>
      <c r="G30" s="477"/>
      <c r="H30" s="477"/>
      <c r="I30" s="609">
        <f>F30+H30</f>
        <v>21742.6</v>
      </c>
      <c r="J30" s="802">
        <v>0.44</v>
      </c>
      <c r="K30" s="803">
        <v>49415</v>
      </c>
      <c r="L30" s="804">
        <f>K30*J30</f>
        <v>21742.6</v>
      </c>
      <c r="M30" s="803"/>
      <c r="N30" s="804"/>
      <c r="O30" s="805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0">
        <f t="shared" si="0"/>
        <v>0</v>
      </c>
      <c r="AF30" s="743">
        <v>49415</v>
      </c>
      <c r="AG30" s="743">
        <f>AF30*AE30</f>
        <v>0</v>
      </c>
      <c r="AH30" s="743"/>
      <c r="AI30" s="743"/>
      <c r="AJ30" s="744">
        <f>AG30+AI30</f>
        <v>0</v>
      </c>
      <c r="AK30" s="410"/>
    </row>
    <row r="31" spans="1:37" s="221" customFormat="1" ht="31.5" customHeight="1" outlineLevel="1" x14ac:dyDescent="0.25">
      <c r="A31" s="951" t="s">
        <v>614</v>
      </c>
      <c r="B31" s="431" t="s">
        <v>152</v>
      </c>
      <c r="C31" s="563" t="s">
        <v>153</v>
      </c>
      <c r="D31" s="608">
        <v>389.4</v>
      </c>
      <c r="E31" s="992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802">
        <v>389.4</v>
      </c>
      <c r="K31" s="803">
        <v>990.36</v>
      </c>
      <c r="L31" s="804">
        <f>K31*J31</f>
        <v>385646.18400000001</v>
      </c>
      <c r="M31" s="803"/>
      <c r="N31" s="804"/>
      <c r="O31" s="805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0">
        <f t="shared" si="0"/>
        <v>0</v>
      </c>
      <c r="AF31" s="743">
        <v>990.36</v>
      </c>
      <c r="AG31" s="743">
        <f>AF31*AE31</f>
        <v>0</v>
      </c>
      <c r="AH31" s="743"/>
      <c r="AI31" s="743"/>
      <c r="AJ31" s="744">
        <f>AG31+AI31</f>
        <v>0</v>
      </c>
      <c r="AK31" s="410"/>
    </row>
    <row r="32" spans="1:37" s="230" customFormat="1" ht="31.5" customHeight="1" x14ac:dyDescent="0.25">
      <c r="A32" s="952" t="s">
        <v>608</v>
      </c>
      <c r="B32" s="433" t="s">
        <v>154</v>
      </c>
      <c r="C32" s="562" t="s">
        <v>33</v>
      </c>
      <c r="D32" s="606">
        <v>0.34</v>
      </c>
      <c r="E32" s="991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801"/>
      <c r="K32" s="798">
        <v>95478</v>
      </c>
      <c r="L32" s="799">
        <f>K32*J32</f>
        <v>0</v>
      </c>
      <c r="M32" s="798">
        <v>229000</v>
      </c>
      <c r="N32" s="799">
        <f>M32*J32</f>
        <v>0</v>
      </c>
      <c r="O32" s="800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0">
        <f t="shared" si="0"/>
        <v>0.34</v>
      </c>
      <c r="AF32" s="745">
        <v>95478</v>
      </c>
      <c r="AG32" s="745">
        <f>AF32*AE32</f>
        <v>32462.520000000004</v>
      </c>
      <c r="AH32" s="745">
        <v>229000</v>
      </c>
      <c r="AI32" s="745">
        <f>AH32*AE32</f>
        <v>77860</v>
      </c>
      <c r="AJ32" s="746">
        <f>AG32+AI32</f>
        <v>110322.52</v>
      </c>
      <c r="AK32" s="409"/>
    </row>
    <row r="33" spans="1:38" s="221" customFormat="1" ht="31.5" customHeight="1" x14ac:dyDescent="0.25">
      <c r="A33" s="952" t="s">
        <v>610</v>
      </c>
      <c r="B33" s="433" t="s">
        <v>155</v>
      </c>
      <c r="C33" s="562" t="s">
        <v>153</v>
      </c>
      <c r="D33" s="606">
        <v>389.4</v>
      </c>
      <c r="E33" s="991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801">
        <v>389.4</v>
      </c>
      <c r="K33" s="798">
        <v>2711</v>
      </c>
      <c r="L33" s="799">
        <f>K33*J33</f>
        <v>1055663.3999999999</v>
      </c>
      <c r="M33" s="798">
        <v>6573</v>
      </c>
      <c r="N33" s="799">
        <f>M33*J33</f>
        <v>2559526.1999999997</v>
      </c>
      <c r="O33" s="800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0">
        <f t="shared" si="0"/>
        <v>0</v>
      </c>
      <c r="AF33" s="741">
        <v>2711</v>
      </c>
      <c r="AG33" s="741">
        <f>AF33*AE33</f>
        <v>0</v>
      </c>
      <c r="AH33" s="741">
        <v>6573</v>
      </c>
      <c r="AI33" s="741">
        <f>AH33*AE33</f>
        <v>0</v>
      </c>
      <c r="AJ33" s="742">
        <f>AG33+AI33</f>
        <v>0</v>
      </c>
      <c r="AK33" s="410"/>
    </row>
    <row r="34" spans="1:38" s="230" customFormat="1" ht="31.5" customHeight="1" x14ac:dyDescent="0.25">
      <c r="A34" s="952" t="s">
        <v>609</v>
      </c>
      <c r="B34" s="433" t="s">
        <v>156</v>
      </c>
      <c r="C34" s="564"/>
      <c r="D34" s="606"/>
      <c r="E34" s="993"/>
      <c r="F34" s="994"/>
      <c r="G34" s="455"/>
      <c r="H34" s="455"/>
      <c r="I34" s="607"/>
      <c r="J34" s="801"/>
      <c r="K34" s="798"/>
      <c r="L34" s="806"/>
      <c r="M34" s="798"/>
      <c r="N34" s="807"/>
      <c r="O34" s="800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si="0"/>
        <v>0</v>
      </c>
      <c r="AF34" s="741"/>
      <c r="AG34" s="741"/>
      <c r="AH34" s="741"/>
      <c r="AI34" s="741"/>
      <c r="AJ34" s="742"/>
      <c r="AK34" s="409"/>
      <c r="AL34" s="984"/>
    </row>
    <row r="35" spans="1:38" s="221" customFormat="1" ht="31.5" customHeight="1" x14ac:dyDescent="0.25">
      <c r="A35" s="951" t="s">
        <v>615</v>
      </c>
      <c r="B35" s="431" t="s">
        <v>157</v>
      </c>
      <c r="C35" s="563" t="s">
        <v>153</v>
      </c>
      <c r="D35" s="608">
        <v>536</v>
      </c>
      <c r="E35" s="992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802">
        <v>428.8</v>
      </c>
      <c r="K35" s="803">
        <v>4955</v>
      </c>
      <c r="L35" s="804">
        <f>K35*J35</f>
        <v>2124704</v>
      </c>
      <c r="M35" s="803">
        <v>4501</v>
      </c>
      <c r="N35" s="804">
        <f>M35*J35</f>
        <v>1930028.8</v>
      </c>
      <c r="O35" s="808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0">
        <f t="shared" si="0"/>
        <v>10.239999999999995</v>
      </c>
      <c r="AF35" s="743">
        <v>4955</v>
      </c>
      <c r="AG35" s="743">
        <f>AF35*AE35</f>
        <v>50739.199999999975</v>
      </c>
      <c r="AH35" s="743">
        <v>4501</v>
      </c>
      <c r="AI35" s="743">
        <f>AH35*AE35</f>
        <v>46090.239999999976</v>
      </c>
      <c r="AJ35" s="744">
        <f>AG35+AI35</f>
        <v>96829.439999999944</v>
      </c>
      <c r="AK35" s="410"/>
    </row>
    <row r="36" spans="1:38" s="409" customFormat="1" ht="31.5" customHeight="1" x14ac:dyDescent="0.25">
      <c r="A36" s="951" t="s">
        <v>617</v>
      </c>
      <c r="B36" s="431" t="s">
        <v>158</v>
      </c>
      <c r="C36" s="563" t="s">
        <v>31</v>
      </c>
      <c r="D36" s="608">
        <v>2</v>
      </c>
      <c r="E36" s="992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802"/>
      <c r="K36" s="803">
        <v>8577.880000000001</v>
      </c>
      <c r="L36" s="804">
        <f>K36*J36</f>
        <v>0</v>
      </c>
      <c r="M36" s="803">
        <v>4657.25</v>
      </c>
      <c r="N36" s="804">
        <f>M36*J36</f>
        <v>0</v>
      </c>
      <c r="O36" s="808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0">
        <f t="shared" si="0"/>
        <v>2</v>
      </c>
      <c r="AF36" s="747">
        <v>8577.880000000001</v>
      </c>
      <c r="AG36" s="747">
        <f>AF36*AE36</f>
        <v>17155.760000000002</v>
      </c>
      <c r="AH36" s="747">
        <v>4657.25</v>
      </c>
      <c r="AI36" s="747">
        <f>AH36*AE36</f>
        <v>9314.5</v>
      </c>
      <c r="AJ36" s="748">
        <f>AG36+AI36</f>
        <v>26470.260000000002</v>
      </c>
    </row>
    <row r="37" spans="1:38" s="410" customFormat="1" ht="31.5" customHeight="1" x14ac:dyDescent="0.25">
      <c r="A37" s="953" t="s">
        <v>612</v>
      </c>
      <c r="B37" s="433" t="s">
        <v>159</v>
      </c>
      <c r="C37" s="562"/>
      <c r="D37" s="606"/>
      <c r="E37" s="991"/>
      <c r="F37" s="484"/>
      <c r="G37" s="484"/>
      <c r="H37" s="484"/>
      <c r="I37" s="707"/>
      <c r="J37" s="801"/>
      <c r="K37" s="798"/>
      <c r="L37" s="799"/>
      <c r="M37" s="798"/>
      <c r="N37" s="799"/>
      <c r="O37" s="809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0">
        <f t="shared" si="0"/>
        <v>0</v>
      </c>
      <c r="AF37" s="745"/>
      <c r="AG37" s="745"/>
      <c r="AH37" s="745"/>
      <c r="AI37" s="745"/>
      <c r="AJ37" s="746"/>
    </row>
    <row r="38" spans="1:38" s="410" customFormat="1" ht="31.5" customHeight="1" x14ac:dyDescent="0.25">
      <c r="A38" s="953" t="s">
        <v>618</v>
      </c>
      <c r="B38" s="431" t="s">
        <v>160</v>
      </c>
      <c r="C38" s="563" t="s">
        <v>153</v>
      </c>
      <c r="D38" s="608">
        <v>301.39999999999998</v>
      </c>
      <c r="E38" s="992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802"/>
      <c r="K38" s="803">
        <v>3957.0696000000007</v>
      </c>
      <c r="L38" s="804">
        <f t="shared" ref="L38:L45" si="6">K38*J38</f>
        <v>0</v>
      </c>
      <c r="M38" s="803"/>
      <c r="N38" s="804"/>
      <c r="O38" s="808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0">
        <f t="shared" si="0"/>
        <v>301.39999999999998</v>
      </c>
      <c r="AF38" s="747">
        <v>3957.0696000000007</v>
      </c>
      <c r="AG38" s="747">
        <f t="shared" ref="AG38:AG45" si="12">AF38*AE38</f>
        <v>1192660.7774400001</v>
      </c>
      <c r="AH38" s="747"/>
      <c r="AI38" s="747"/>
      <c r="AJ38" s="748">
        <f t="shared" ref="AJ38:AJ45" si="13">AG38+AI38</f>
        <v>1192660.7774400001</v>
      </c>
    </row>
    <row r="39" spans="1:38" s="410" customFormat="1" ht="31.5" customHeight="1" x14ac:dyDescent="0.25">
      <c r="A39" s="953" t="s">
        <v>619</v>
      </c>
      <c r="B39" s="431" t="s">
        <v>161</v>
      </c>
      <c r="C39" s="563" t="s">
        <v>153</v>
      </c>
      <c r="D39" s="608">
        <v>168.8</v>
      </c>
      <c r="E39" s="992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802"/>
      <c r="K39" s="803">
        <v>1131.7614000000001</v>
      </c>
      <c r="L39" s="804">
        <f t="shared" si="6"/>
        <v>0</v>
      </c>
      <c r="M39" s="803">
        <v>3051.3912000000005</v>
      </c>
      <c r="N39" s="804">
        <f>M39*J39</f>
        <v>0</v>
      </c>
      <c r="O39" s="808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0">
        <f t="shared" si="0"/>
        <v>168.8</v>
      </c>
      <c r="AF39" s="747">
        <v>1131.7614000000001</v>
      </c>
      <c r="AG39" s="747">
        <f t="shared" si="12"/>
        <v>191041.32432000001</v>
      </c>
      <c r="AH39" s="747">
        <v>3051.3912000000005</v>
      </c>
      <c r="AI39" s="747">
        <f>AH39*AE39</f>
        <v>515074.8345600001</v>
      </c>
      <c r="AJ39" s="748">
        <f t="shared" si="13"/>
        <v>706116.15888000012</v>
      </c>
    </row>
    <row r="40" spans="1:38" s="410" customFormat="1" ht="31.5" customHeight="1" x14ac:dyDescent="0.25">
      <c r="A40" s="953" t="s">
        <v>620</v>
      </c>
      <c r="B40" s="431" t="s">
        <v>162</v>
      </c>
      <c r="C40" s="563" t="s">
        <v>153</v>
      </c>
      <c r="D40" s="608">
        <v>111.8</v>
      </c>
      <c r="E40" s="992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802"/>
      <c r="K40" s="803">
        <v>7888.9800000000014</v>
      </c>
      <c r="L40" s="804">
        <f t="shared" si="6"/>
        <v>0</v>
      </c>
      <c r="M40" s="803"/>
      <c r="N40" s="804"/>
      <c r="O40" s="808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0">
        <f t="shared" si="0"/>
        <v>111.8</v>
      </c>
      <c r="AF40" s="747">
        <v>7888.9800000000014</v>
      </c>
      <c r="AG40" s="747">
        <f t="shared" si="12"/>
        <v>881987.96400000015</v>
      </c>
      <c r="AH40" s="747"/>
      <c r="AI40" s="747"/>
      <c r="AJ40" s="748">
        <f t="shared" si="13"/>
        <v>881987.96400000015</v>
      </c>
    </row>
    <row r="41" spans="1:38" s="410" customFormat="1" ht="31.5" customHeight="1" x14ac:dyDescent="0.25">
      <c r="A41" s="953" t="s">
        <v>621</v>
      </c>
      <c r="B41" s="431" t="s">
        <v>163</v>
      </c>
      <c r="C41" s="563" t="s">
        <v>153</v>
      </c>
      <c r="D41" s="608">
        <v>206.75</v>
      </c>
      <c r="E41" s="992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802"/>
      <c r="K41" s="803">
        <v>1134.7875000000001</v>
      </c>
      <c r="L41" s="804">
        <f t="shared" si="6"/>
        <v>0</v>
      </c>
      <c r="M41" s="803">
        <v>719.08980000000008</v>
      </c>
      <c r="N41" s="804">
        <f>M41*J41</f>
        <v>0</v>
      </c>
      <c r="O41" s="808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0">
        <f t="shared" si="0"/>
        <v>206.75</v>
      </c>
      <c r="AF41" s="747">
        <v>1134.7875000000001</v>
      </c>
      <c r="AG41" s="747">
        <f t="shared" si="12"/>
        <v>234617.31562500002</v>
      </c>
      <c r="AH41" s="747">
        <v>719.08980000000008</v>
      </c>
      <c r="AI41" s="747">
        <f>AH41*AE41</f>
        <v>148671.81615000003</v>
      </c>
      <c r="AJ41" s="748">
        <f t="shared" si="13"/>
        <v>383289.13177500002</v>
      </c>
    </row>
    <row r="42" spans="1:38" s="410" customFormat="1" ht="31.5" customHeight="1" x14ac:dyDescent="0.25">
      <c r="A42" s="953" t="s">
        <v>622</v>
      </c>
      <c r="B42" s="431" t="s">
        <v>164</v>
      </c>
      <c r="C42" s="563" t="s">
        <v>153</v>
      </c>
      <c r="D42" s="608">
        <v>69.400000000000006</v>
      </c>
      <c r="E42" s="992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802"/>
      <c r="K42" s="803">
        <v>888.18000000000006</v>
      </c>
      <c r="L42" s="804">
        <f t="shared" si="6"/>
        <v>0</v>
      </c>
      <c r="M42" s="803">
        <v>462.8</v>
      </c>
      <c r="N42" s="804">
        <f>M42*J42</f>
        <v>0</v>
      </c>
      <c r="O42" s="808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0">
        <f t="shared" si="0"/>
        <v>69.400000000000006</v>
      </c>
      <c r="AF42" s="747">
        <v>888.18000000000006</v>
      </c>
      <c r="AG42" s="747">
        <f t="shared" si="12"/>
        <v>61639.69200000001</v>
      </c>
      <c r="AH42" s="747">
        <v>462.8</v>
      </c>
      <c r="AI42" s="747">
        <f>AH42*AE42</f>
        <v>32118.320000000003</v>
      </c>
      <c r="AJ42" s="748">
        <f t="shared" si="13"/>
        <v>93758.012000000017</v>
      </c>
    </row>
    <row r="43" spans="1:38" s="410" customFormat="1" ht="31.5" customHeight="1" x14ac:dyDescent="0.25">
      <c r="A43" s="953" t="s">
        <v>623</v>
      </c>
      <c r="B43" s="431" t="s">
        <v>165</v>
      </c>
      <c r="C43" s="563" t="s">
        <v>153</v>
      </c>
      <c r="D43" s="608">
        <v>69.400000000000006</v>
      </c>
      <c r="E43" s="992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802"/>
      <c r="K43" s="803">
        <v>1277.25</v>
      </c>
      <c r="L43" s="804">
        <f t="shared" si="6"/>
        <v>0</v>
      </c>
      <c r="M43" s="803">
        <v>397.78700000000003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0">
        <f t="shared" si="0"/>
        <v>69.400000000000006</v>
      </c>
      <c r="AF43" s="747">
        <v>1277.25</v>
      </c>
      <c r="AG43" s="747">
        <f t="shared" si="12"/>
        <v>88641.150000000009</v>
      </c>
      <c r="AH43" s="747">
        <v>397.78700000000003</v>
      </c>
      <c r="AI43" s="747">
        <f>AH43*AE43</f>
        <v>27606.417800000003</v>
      </c>
      <c r="AJ43" s="748">
        <f t="shared" si="13"/>
        <v>116247.56780000002</v>
      </c>
    </row>
    <row r="44" spans="1:38" s="410" customFormat="1" ht="31.5" customHeight="1" x14ac:dyDescent="0.25">
      <c r="A44" s="953" t="s">
        <v>624</v>
      </c>
      <c r="B44" s="431" t="s">
        <v>166</v>
      </c>
      <c r="C44" s="563" t="s">
        <v>153</v>
      </c>
      <c r="D44" s="608">
        <f>69.4*2</f>
        <v>138.80000000000001</v>
      </c>
      <c r="E44" s="992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802"/>
      <c r="K44" s="803">
        <v>635.48100000000011</v>
      </c>
      <c r="L44" s="804">
        <f t="shared" si="6"/>
        <v>0</v>
      </c>
      <c r="M44" s="803">
        <v>740.96879999999999</v>
      </c>
      <c r="N44" s="804">
        <f>M44*J44</f>
        <v>0</v>
      </c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0">
        <f t="shared" si="0"/>
        <v>138.80000000000001</v>
      </c>
      <c r="AF44" s="747">
        <v>635.48100000000011</v>
      </c>
      <c r="AG44" s="747">
        <f t="shared" si="12"/>
        <v>88204.762800000026</v>
      </c>
      <c r="AH44" s="747">
        <v>740.96879999999999</v>
      </c>
      <c r="AI44" s="747">
        <f>AH44*AE44</f>
        <v>102846.46944</v>
      </c>
      <c r="AJ44" s="748">
        <f t="shared" si="13"/>
        <v>191051.23224000004</v>
      </c>
    </row>
    <row r="45" spans="1:38" s="410" customFormat="1" ht="31.5" customHeight="1" x14ac:dyDescent="0.25">
      <c r="A45" s="953" t="s">
        <v>625</v>
      </c>
      <c r="B45" s="431" t="s">
        <v>167</v>
      </c>
      <c r="C45" s="563" t="s">
        <v>153</v>
      </c>
      <c r="D45" s="608">
        <f>69.4*2</f>
        <v>138.80000000000001</v>
      </c>
      <c r="E45" s="992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802"/>
      <c r="K45" s="803">
        <v>75.652500000000018</v>
      </c>
      <c r="L45" s="804">
        <f t="shared" si="6"/>
        <v>0</v>
      </c>
      <c r="M45" s="803">
        <v>42.299400000000006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0">
        <f t="shared" si="0"/>
        <v>138.80000000000001</v>
      </c>
      <c r="AF45" s="747">
        <v>75.652500000000018</v>
      </c>
      <c r="AG45" s="747">
        <f t="shared" si="12"/>
        <v>10500.567000000003</v>
      </c>
      <c r="AH45" s="747">
        <v>42.299400000000006</v>
      </c>
      <c r="AI45" s="747">
        <f>AH45*AE45</f>
        <v>5871.1567200000009</v>
      </c>
      <c r="AJ45" s="748">
        <f t="shared" si="13"/>
        <v>16371.723720000004</v>
      </c>
    </row>
    <row r="46" spans="1:38" s="221" customFormat="1" ht="31.5" customHeight="1" x14ac:dyDescent="0.25">
      <c r="A46" s="951" t="s">
        <v>611</v>
      </c>
      <c r="B46" s="433" t="s">
        <v>168</v>
      </c>
      <c r="C46" s="563"/>
      <c r="D46" s="608"/>
      <c r="E46" s="995"/>
      <c r="F46" s="441"/>
      <c r="G46" s="441"/>
      <c r="H46" s="441"/>
      <c r="I46" s="609"/>
      <c r="J46" s="802"/>
      <c r="K46" s="803"/>
      <c r="L46" s="810"/>
      <c r="M46" s="803"/>
      <c r="N46" s="810"/>
      <c r="O46" s="805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0">
        <f t="shared" si="0"/>
        <v>0</v>
      </c>
      <c r="AF46" s="743"/>
      <c r="AG46" s="743"/>
      <c r="AH46" s="743"/>
      <c r="AI46" s="743"/>
      <c r="AJ46" s="744"/>
      <c r="AK46" s="410"/>
    </row>
    <row r="47" spans="1:38" s="221" customFormat="1" ht="31.5" customHeight="1" x14ac:dyDescent="0.25">
      <c r="A47" s="951" t="s">
        <v>626</v>
      </c>
      <c r="B47" s="431" t="s">
        <v>169</v>
      </c>
      <c r="C47" s="563" t="s">
        <v>153</v>
      </c>
      <c r="D47" s="608">
        <v>352.5</v>
      </c>
      <c r="E47" s="992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802">
        <v>352.5</v>
      </c>
      <c r="K47" s="803">
        <v>378.26249999999999</v>
      </c>
      <c r="L47" s="804">
        <f t="shared" ref="L47:L68" si="17">K47*J47</f>
        <v>133337.53125</v>
      </c>
      <c r="M47" s="803">
        <v>72.930000000000007</v>
      </c>
      <c r="N47" s="804">
        <f t="shared" ref="N47:N68" si="18">M47*J47</f>
        <v>25707.825000000001</v>
      </c>
      <c r="O47" s="808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0">
        <f t="shared" si="0"/>
        <v>0</v>
      </c>
      <c r="AF47" s="743">
        <v>378.26249999999999</v>
      </c>
      <c r="AG47" s="743">
        <f t="shared" ref="AG47:AG68" si="24">AF47*AE47</f>
        <v>0</v>
      </c>
      <c r="AH47" s="743">
        <v>72.930000000000007</v>
      </c>
      <c r="AI47" s="743">
        <f t="shared" ref="AI47:AI68" si="25">AH47*AE47</f>
        <v>0</v>
      </c>
      <c r="AJ47" s="744">
        <f t="shared" ref="AJ47:AJ68" si="26">AG47+AI47</f>
        <v>0</v>
      </c>
      <c r="AK47" s="410"/>
    </row>
    <row r="48" spans="1:38" s="221" customFormat="1" ht="31.5" customHeight="1" x14ac:dyDescent="0.25">
      <c r="A48" s="951" t="s">
        <v>627</v>
      </c>
      <c r="B48" s="431" t="s">
        <v>170</v>
      </c>
      <c r="C48" s="563" t="s">
        <v>171</v>
      </c>
      <c r="D48" s="608">
        <v>7.87</v>
      </c>
      <c r="E48" s="992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802">
        <v>7.87</v>
      </c>
      <c r="K48" s="803">
        <v>13208</v>
      </c>
      <c r="L48" s="804">
        <f t="shared" si="17"/>
        <v>103946.96</v>
      </c>
      <c r="M48" s="803">
        <v>14998</v>
      </c>
      <c r="N48" s="804">
        <f t="shared" si="18"/>
        <v>118034.26</v>
      </c>
      <c r="O48" s="808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0">
        <f t="shared" si="0"/>
        <v>0</v>
      </c>
      <c r="AF48" s="743">
        <v>13208</v>
      </c>
      <c r="AG48" s="743">
        <f t="shared" si="24"/>
        <v>0</v>
      </c>
      <c r="AH48" s="743">
        <v>14998</v>
      </c>
      <c r="AI48" s="743">
        <f t="shared" si="25"/>
        <v>0</v>
      </c>
      <c r="AJ48" s="744">
        <f t="shared" si="26"/>
        <v>0</v>
      </c>
      <c r="AK48" s="410"/>
    </row>
    <row r="49" spans="1:37" s="410" customFormat="1" ht="31.5" customHeight="1" x14ac:dyDescent="0.25">
      <c r="A49" s="953" t="s">
        <v>628</v>
      </c>
      <c r="B49" s="431" t="s">
        <v>172</v>
      </c>
      <c r="C49" s="563" t="s">
        <v>153</v>
      </c>
      <c r="D49" s="608">
        <v>187.8</v>
      </c>
      <c r="E49" s="992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802"/>
      <c r="K49" s="803">
        <v>4772</v>
      </c>
      <c r="L49" s="804">
        <f t="shared" si="17"/>
        <v>0</v>
      </c>
      <c r="M49" s="803">
        <v>2131</v>
      </c>
      <c r="N49" s="804">
        <f t="shared" si="18"/>
        <v>0</v>
      </c>
      <c r="O49" s="808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0">
        <f t="shared" si="0"/>
        <v>187.8</v>
      </c>
      <c r="AF49" s="747">
        <v>4772</v>
      </c>
      <c r="AG49" s="747">
        <f t="shared" si="24"/>
        <v>896181.60000000009</v>
      </c>
      <c r="AH49" s="747">
        <v>2131</v>
      </c>
      <c r="AI49" s="747">
        <f t="shared" si="25"/>
        <v>400201.80000000005</v>
      </c>
      <c r="AJ49" s="748">
        <f t="shared" si="26"/>
        <v>1296383.4000000001</v>
      </c>
    </row>
    <row r="50" spans="1:37" s="410" customFormat="1" ht="31.5" customHeight="1" x14ac:dyDescent="0.25">
      <c r="A50" s="953" t="s">
        <v>629</v>
      </c>
      <c r="B50" s="431" t="s">
        <v>173</v>
      </c>
      <c r="C50" s="563" t="s">
        <v>153</v>
      </c>
      <c r="D50" s="608">
        <v>332.1</v>
      </c>
      <c r="E50" s="992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802"/>
      <c r="K50" s="803">
        <v>2629</v>
      </c>
      <c r="L50" s="804">
        <f t="shared" si="17"/>
        <v>0</v>
      </c>
      <c r="M50" s="803">
        <v>3034</v>
      </c>
      <c r="N50" s="804">
        <f t="shared" si="18"/>
        <v>0</v>
      </c>
      <c r="O50" s="808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0">
        <f t="shared" si="0"/>
        <v>332.1</v>
      </c>
      <c r="AF50" s="747">
        <v>2629</v>
      </c>
      <c r="AG50" s="747">
        <f t="shared" si="24"/>
        <v>873090.9</v>
      </c>
      <c r="AH50" s="747">
        <v>3034</v>
      </c>
      <c r="AI50" s="747">
        <f t="shared" si="25"/>
        <v>1007591.4</v>
      </c>
      <c r="AJ50" s="748">
        <f t="shared" si="26"/>
        <v>1880682.3</v>
      </c>
    </row>
    <row r="51" spans="1:37" s="410" customFormat="1" ht="31.5" customHeight="1" x14ac:dyDescent="0.25">
      <c r="A51" s="953" t="s">
        <v>630</v>
      </c>
      <c r="B51" s="431" t="s">
        <v>174</v>
      </c>
      <c r="C51" s="563" t="s">
        <v>153</v>
      </c>
      <c r="D51" s="608">
        <v>121.8</v>
      </c>
      <c r="E51" s="992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802"/>
      <c r="K51" s="803">
        <v>708.10739999999998</v>
      </c>
      <c r="L51" s="804">
        <f t="shared" si="17"/>
        <v>0</v>
      </c>
      <c r="M51" s="803">
        <v>2641.5246000000002</v>
      </c>
      <c r="N51" s="804">
        <f t="shared" si="18"/>
        <v>0</v>
      </c>
      <c r="O51" s="808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0">
        <f t="shared" si="0"/>
        <v>121.8</v>
      </c>
      <c r="AF51" s="747">
        <v>708.10739999999998</v>
      </c>
      <c r="AG51" s="747">
        <f t="shared" si="24"/>
        <v>86247.481319999992</v>
      </c>
      <c r="AH51" s="747">
        <v>2641.5246000000002</v>
      </c>
      <c r="AI51" s="747">
        <f t="shared" si="25"/>
        <v>321737.69628000003</v>
      </c>
      <c r="AJ51" s="748">
        <f t="shared" si="26"/>
        <v>407985.17760000005</v>
      </c>
    </row>
    <row r="52" spans="1:37" s="410" customFormat="1" ht="31.5" customHeight="1" x14ac:dyDescent="0.25">
      <c r="A52" s="953" t="s">
        <v>631</v>
      </c>
      <c r="B52" s="431" t="s">
        <v>175</v>
      </c>
      <c r="C52" s="563" t="s">
        <v>153</v>
      </c>
      <c r="D52" s="608">
        <v>141.30000000000001</v>
      </c>
      <c r="E52" s="992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802"/>
      <c r="K52" s="803">
        <v>680.87250000000006</v>
      </c>
      <c r="L52" s="804">
        <f t="shared" si="17"/>
        <v>0</v>
      </c>
      <c r="M52" s="803">
        <v>1083.7398000000001</v>
      </c>
      <c r="N52" s="804">
        <f t="shared" si="18"/>
        <v>0</v>
      </c>
      <c r="O52" s="808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0">
        <f t="shared" si="0"/>
        <v>141.30000000000001</v>
      </c>
      <c r="AF52" s="747">
        <v>680.87250000000006</v>
      </c>
      <c r="AG52" s="747">
        <f t="shared" si="24"/>
        <v>96207.284250000012</v>
      </c>
      <c r="AH52" s="747">
        <v>1083.7398000000001</v>
      </c>
      <c r="AI52" s="747">
        <f t="shared" si="25"/>
        <v>153132.43374000001</v>
      </c>
      <c r="AJ52" s="748">
        <f t="shared" si="26"/>
        <v>249339.71799000003</v>
      </c>
    </row>
    <row r="53" spans="1:37" s="410" customFormat="1" ht="31.5" customHeight="1" x14ac:dyDescent="0.25">
      <c r="A53" s="953" t="s">
        <v>632</v>
      </c>
      <c r="B53" s="431" t="s">
        <v>176</v>
      </c>
      <c r="C53" s="563" t="s">
        <v>153</v>
      </c>
      <c r="D53" s="608">
        <v>355.6</v>
      </c>
      <c r="E53" s="992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802"/>
      <c r="K53" s="803">
        <v>3576</v>
      </c>
      <c r="L53" s="804">
        <f t="shared" si="17"/>
        <v>0</v>
      </c>
      <c r="M53" s="803">
        <v>1630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0">
        <f t="shared" si="0"/>
        <v>355.6</v>
      </c>
      <c r="AF53" s="747">
        <v>3576</v>
      </c>
      <c r="AG53" s="747">
        <f t="shared" si="24"/>
        <v>1271625.6000000001</v>
      </c>
      <c r="AH53" s="747">
        <v>1630</v>
      </c>
      <c r="AI53" s="747">
        <f t="shared" si="25"/>
        <v>579628</v>
      </c>
      <c r="AJ53" s="748">
        <f t="shared" si="26"/>
        <v>1851253.6</v>
      </c>
    </row>
    <row r="54" spans="1:37" s="410" customFormat="1" ht="31.5" customHeight="1" x14ac:dyDescent="0.25">
      <c r="A54" s="953" t="s">
        <v>633</v>
      </c>
      <c r="B54" s="431" t="s">
        <v>177</v>
      </c>
      <c r="C54" s="563" t="s">
        <v>153</v>
      </c>
      <c r="D54" s="608">
        <v>2</v>
      </c>
      <c r="E54" s="992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802"/>
      <c r="K54" s="803">
        <v>4149</v>
      </c>
      <c r="L54" s="804">
        <f t="shared" si="17"/>
        <v>0</v>
      </c>
      <c r="M54" s="803">
        <v>2131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0">
        <f t="shared" si="0"/>
        <v>2</v>
      </c>
      <c r="AF54" s="747">
        <v>4149</v>
      </c>
      <c r="AG54" s="747">
        <f t="shared" si="24"/>
        <v>8298</v>
      </c>
      <c r="AH54" s="747">
        <v>2131</v>
      </c>
      <c r="AI54" s="747">
        <f t="shared" si="25"/>
        <v>4262</v>
      </c>
      <c r="AJ54" s="748">
        <f t="shared" si="26"/>
        <v>12560</v>
      </c>
    </row>
    <row r="55" spans="1:37" s="410" customFormat="1" ht="31.5" customHeight="1" x14ac:dyDescent="0.25">
      <c r="A55" s="953" t="s">
        <v>634</v>
      </c>
      <c r="B55" s="431" t="s">
        <v>178</v>
      </c>
      <c r="C55" s="563" t="s">
        <v>153</v>
      </c>
      <c r="D55" s="608">
        <v>141.30000000000001</v>
      </c>
      <c r="E55" s="992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802"/>
      <c r="K55" s="803">
        <v>3470</v>
      </c>
      <c r="L55" s="804">
        <f t="shared" si="17"/>
        <v>0</v>
      </c>
      <c r="M55" s="803">
        <v>1590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0">
        <f t="shared" si="0"/>
        <v>141.30000000000001</v>
      </c>
      <c r="AF55" s="747">
        <v>3470</v>
      </c>
      <c r="AG55" s="747">
        <f t="shared" si="24"/>
        <v>490311.00000000006</v>
      </c>
      <c r="AH55" s="747">
        <v>1590</v>
      </c>
      <c r="AI55" s="747">
        <f t="shared" si="25"/>
        <v>224667.00000000003</v>
      </c>
      <c r="AJ55" s="748">
        <f t="shared" si="26"/>
        <v>714978.00000000012</v>
      </c>
    </row>
    <row r="56" spans="1:37" s="410" customFormat="1" ht="31.5" customHeight="1" x14ac:dyDescent="0.25">
      <c r="A56" s="953" t="s">
        <v>635</v>
      </c>
      <c r="B56" s="431" t="s">
        <v>179</v>
      </c>
      <c r="C56" s="563" t="s">
        <v>153</v>
      </c>
      <c r="D56" s="608">
        <v>1140.5999999999999</v>
      </c>
      <c r="E56" s="992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802"/>
      <c r="K56" s="803">
        <v>75.652500000000018</v>
      </c>
      <c r="L56" s="804">
        <f t="shared" si="17"/>
        <v>0</v>
      </c>
      <c r="M56" s="803">
        <v>42.299400000000006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0">
        <f t="shared" si="0"/>
        <v>1140.5999999999999</v>
      </c>
      <c r="AF56" s="747">
        <v>75.652500000000018</v>
      </c>
      <c r="AG56" s="747">
        <f t="shared" si="24"/>
        <v>86289.241500000018</v>
      </c>
      <c r="AH56" s="747">
        <v>42.299400000000006</v>
      </c>
      <c r="AI56" s="747">
        <f t="shared" si="25"/>
        <v>48246.695640000005</v>
      </c>
      <c r="AJ56" s="748">
        <f t="shared" si="26"/>
        <v>134535.93714000002</v>
      </c>
    </row>
    <row r="57" spans="1:37" s="230" customFormat="1" ht="31.5" customHeight="1" x14ac:dyDescent="0.25">
      <c r="A57" s="951" t="s">
        <v>636</v>
      </c>
      <c r="B57" s="431" t="s">
        <v>180</v>
      </c>
      <c r="C57" s="563" t="s">
        <v>153</v>
      </c>
      <c r="D57" s="606">
        <v>1194.52</v>
      </c>
      <c r="E57" s="991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802">
        <v>98.58</v>
      </c>
      <c r="K57" s="803">
        <v>4448.1898168301914</v>
      </c>
      <c r="L57" s="804">
        <f t="shared" si="17"/>
        <v>438502.55214312027</v>
      </c>
      <c r="M57" s="803">
        <v>3702.4359575394305</v>
      </c>
      <c r="N57" s="804">
        <f t="shared" si="18"/>
        <v>364986.13669423707</v>
      </c>
      <c r="O57" s="808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0">
        <f t="shared" si="0"/>
        <v>1095.94</v>
      </c>
      <c r="AF57" s="743">
        <v>4448.1898168301914</v>
      </c>
      <c r="AG57" s="743">
        <f t="shared" si="24"/>
        <v>4874949.14785688</v>
      </c>
      <c r="AH57" s="743">
        <v>3702.4359575394305</v>
      </c>
      <c r="AI57" s="743">
        <f t="shared" si="25"/>
        <v>4057647.6633057636</v>
      </c>
      <c r="AJ57" s="744">
        <f t="shared" si="26"/>
        <v>8932596.8111626431</v>
      </c>
      <c r="AK57" s="409"/>
    </row>
    <row r="58" spans="1:37" s="499" customFormat="1" ht="31.5" customHeight="1" x14ac:dyDescent="0.25">
      <c r="A58" s="954" t="s">
        <v>637</v>
      </c>
      <c r="B58" s="433" t="s">
        <v>181</v>
      </c>
      <c r="C58" s="565" t="s">
        <v>31</v>
      </c>
      <c r="D58" s="611">
        <v>11</v>
      </c>
      <c r="E58" s="996">
        <v>34209</v>
      </c>
      <c r="F58" s="997">
        <f t="shared" si="14"/>
        <v>376299</v>
      </c>
      <c r="G58" s="997">
        <v>89433</v>
      </c>
      <c r="H58" s="997">
        <f t="shared" si="15"/>
        <v>983763</v>
      </c>
      <c r="I58" s="615">
        <f t="shared" si="16"/>
        <v>1360062</v>
      </c>
      <c r="J58" s="811"/>
      <c r="K58" s="812">
        <v>34209</v>
      </c>
      <c r="L58" s="813">
        <f t="shared" si="17"/>
        <v>0</v>
      </c>
      <c r="M58" s="812">
        <v>89433</v>
      </c>
      <c r="N58" s="813">
        <f t="shared" si="18"/>
        <v>0</v>
      </c>
      <c r="O58" s="814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0">
        <f t="shared" si="0"/>
        <v>11</v>
      </c>
      <c r="AF58" s="749">
        <v>34209</v>
      </c>
      <c r="AG58" s="749">
        <f t="shared" si="24"/>
        <v>376299</v>
      </c>
      <c r="AH58" s="749">
        <v>89433</v>
      </c>
      <c r="AI58" s="749">
        <f t="shared" si="25"/>
        <v>983763</v>
      </c>
      <c r="AJ58" s="750">
        <f t="shared" si="26"/>
        <v>1360062</v>
      </c>
    </row>
    <row r="59" spans="1:37" s="499" customFormat="1" ht="31.5" customHeight="1" x14ac:dyDescent="0.25">
      <c r="A59" s="954" t="s">
        <v>638</v>
      </c>
      <c r="B59" s="433" t="s">
        <v>182</v>
      </c>
      <c r="C59" s="565" t="s">
        <v>31</v>
      </c>
      <c r="D59" s="611">
        <v>6</v>
      </c>
      <c r="E59" s="996">
        <v>18204</v>
      </c>
      <c r="F59" s="997">
        <f t="shared" si="14"/>
        <v>109224</v>
      </c>
      <c r="G59" s="997">
        <v>79865</v>
      </c>
      <c r="H59" s="997">
        <f t="shared" si="15"/>
        <v>479190</v>
      </c>
      <c r="I59" s="615">
        <f t="shared" si="16"/>
        <v>588414</v>
      </c>
      <c r="J59" s="811"/>
      <c r="K59" s="812">
        <v>18204</v>
      </c>
      <c r="L59" s="813">
        <f t="shared" si="17"/>
        <v>0</v>
      </c>
      <c r="M59" s="812">
        <v>79865</v>
      </c>
      <c r="N59" s="813">
        <f t="shared" si="18"/>
        <v>0</v>
      </c>
      <c r="O59" s="814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0">
        <f t="shared" si="0"/>
        <v>6</v>
      </c>
      <c r="AF59" s="749">
        <v>18204</v>
      </c>
      <c r="AG59" s="749">
        <f t="shared" si="24"/>
        <v>109224</v>
      </c>
      <c r="AH59" s="749">
        <v>79865</v>
      </c>
      <c r="AI59" s="749">
        <f t="shared" si="25"/>
        <v>479190</v>
      </c>
      <c r="AJ59" s="750">
        <f t="shared" si="26"/>
        <v>588414</v>
      </c>
    </row>
    <row r="60" spans="1:37" s="499" customFormat="1" ht="31.5" customHeight="1" x14ac:dyDescent="0.25">
      <c r="A60" s="954" t="s">
        <v>639</v>
      </c>
      <c r="B60" s="433" t="s">
        <v>183</v>
      </c>
      <c r="C60" s="565" t="s">
        <v>31</v>
      </c>
      <c r="D60" s="611">
        <v>42</v>
      </c>
      <c r="E60" s="996">
        <v>14176</v>
      </c>
      <c r="F60" s="997">
        <f t="shared" si="14"/>
        <v>595392</v>
      </c>
      <c r="G60" s="997">
        <v>34900</v>
      </c>
      <c r="H60" s="997">
        <f t="shared" si="15"/>
        <v>1465800</v>
      </c>
      <c r="I60" s="615">
        <f t="shared" si="16"/>
        <v>2061192</v>
      </c>
      <c r="J60" s="811"/>
      <c r="K60" s="812">
        <v>14176</v>
      </c>
      <c r="L60" s="813">
        <f t="shared" si="17"/>
        <v>0</v>
      </c>
      <c r="M60" s="812">
        <v>34900</v>
      </c>
      <c r="N60" s="813">
        <f t="shared" si="18"/>
        <v>0</v>
      </c>
      <c r="O60" s="814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0">
        <f t="shared" si="0"/>
        <v>42</v>
      </c>
      <c r="AF60" s="749">
        <v>14176</v>
      </c>
      <c r="AG60" s="749">
        <f t="shared" si="24"/>
        <v>595392</v>
      </c>
      <c r="AH60" s="749">
        <v>34900</v>
      </c>
      <c r="AI60" s="749">
        <f t="shared" si="25"/>
        <v>1465800</v>
      </c>
      <c r="AJ60" s="750">
        <f t="shared" si="26"/>
        <v>2061192</v>
      </c>
    </row>
    <row r="61" spans="1:37" s="499" customFormat="1" ht="31.5" customHeight="1" x14ac:dyDescent="0.25">
      <c r="A61" s="954" t="s">
        <v>640</v>
      </c>
      <c r="B61" s="433" t="s">
        <v>184</v>
      </c>
      <c r="C61" s="565" t="s">
        <v>31</v>
      </c>
      <c r="D61" s="611">
        <v>1</v>
      </c>
      <c r="E61" s="996">
        <v>504288.43</v>
      </c>
      <c r="F61" s="997">
        <f t="shared" si="14"/>
        <v>504288.43</v>
      </c>
      <c r="G61" s="997">
        <v>855301.20000000007</v>
      </c>
      <c r="H61" s="997">
        <f t="shared" si="15"/>
        <v>855301.20000000007</v>
      </c>
      <c r="I61" s="615">
        <f t="shared" si="16"/>
        <v>1359589.6300000001</v>
      </c>
      <c r="J61" s="811"/>
      <c r="K61" s="812">
        <v>504288.43</v>
      </c>
      <c r="L61" s="813">
        <f t="shared" si="17"/>
        <v>0</v>
      </c>
      <c r="M61" s="812">
        <v>855301.20000000007</v>
      </c>
      <c r="N61" s="813">
        <f t="shared" si="18"/>
        <v>0</v>
      </c>
      <c r="O61" s="814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0">
        <f t="shared" si="0"/>
        <v>1</v>
      </c>
      <c r="AF61" s="749">
        <v>504288.43</v>
      </c>
      <c r="AG61" s="749">
        <f t="shared" si="24"/>
        <v>504288.43</v>
      </c>
      <c r="AH61" s="749">
        <v>855301.20000000007</v>
      </c>
      <c r="AI61" s="749">
        <f t="shared" si="25"/>
        <v>855301.20000000007</v>
      </c>
      <c r="AJ61" s="750">
        <f t="shared" si="26"/>
        <v>1359589.6300000001</v>
      </c>
    </row>
    <row r="62" spans="1:37" s="221" customFormat="1" ht="31.5" customHeight="1" x14ac:dyDescent="0.25">
      <c r="A62" s="955" t="s">
        <v>641</v>
      </c>
      <c r="B62" s="492" t="s">
        <v>185</v>
      </c>
      <c r="C62" s="566" t="s">
        <v>171</v>
      </c>
      <c r="D62" s="611">
        <v>41.2</v>
      </c>
      <c r="E62" s="996">
        <v>44343.5</v>
      </c>
      <c r="F62" s="997">
        <f t="shared" si="14"/>
        <v>1826952.2000000002</v>
      </c>
      <c r="G62" s="997">
        <v>47372</v>
      </c>
      <c r="H62" s="997">
        <f t="shared" si="15"/>
        <v>1951726.4000000001</v>
      </c>
      <c r="I62" s="615">
        <f t="shared" si="16"/>
        <v>3778678.6000000006</v>
      </c>
      <c r="J62" s="815">
        <v>41.2</v>
      </c>
      <c r="K62" s="816">
        <v>44343.5</v>
      </c>
      <c r="L62" s="817">
        <f t="shared" si="17"/>
        <v>1826952.2000000002</v>
      </c>
      <c r="M62" s="816">
        <v>47372</v>
      </c>
      <c r="N62" s="817">
        <f t="shared" si="18"/>
        <v>1951726.4000000001</v>
      </c>
      <c r="O62" s="818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0">
        <f t="shared" si="0"/>
        <v>0</v>
      </c>
      <c r="AF62" s="751">
        <v>44343.5</v>
      </c>
      <c r="AG62" s="751">
        <f t="shared" si="24"/>
        <v>0</v>
      </c>
      <c r="AH62" s="751">
        <v>47372</v>
      </c>
      <c r="AI62" s="751">
        <f t="shared" si="25"/>
        <v>0</v>
      </c>
      <c r="AJ62" s="752">
        <f t="shared" si="26"/>
        <v>0</v>
      </c>
      <c r="AK62" s="410"/>
    </row>
    <row r="63" spans="1:37" s="499" customFormat="1" ht="31.5" customHeight="1" x14ac:dyDescent="0.25">
      <c r="A63" s="954" t="s">
        <v>642</v>
      </c>
      <c r="B63" s="433" t="s">
        <v>186</v>
      </c>
      <c r="C63" s="567" t="s">
        <v>153</v>
      </c>
      <c r="D63" s="998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19"/>
      <c r="K63" s="820">
        <v>3576</v>
      </c>
      <c r="L63" s="821">
        <f t="shared" si="17"/>
        <v>0</v>
      </c>
      <c r="M63" s="820">
        <v>3510</v>
      </c>
      <c r="N63" s="821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0">
        <f t="shared" si="0"/>
        <v>0</v>
      </c>
      <c r="AF63" s="753">
        <v>3576</v>
      </c>
      <c r="AG63" s="753">
        <f t="shared" si="24"/>
        <v>0</v>
      </c>
      <c r="AH63" s="753">
        <v>3510</v>
      </c>
      <c r="AI63" s="753">
        <f t="shared" si="25"/>
        <v>0</v>
      </c>
      <c r="AJ63" s="750">
        <f t="shared" si="26"/>
        <v>0</v>
      </c>
    </row>
    <row r="64" spans="1:37" s="230" customFormat="1" ht="31.5" customHeight="1" x14ac:dyDescent="0.25">
      <c r="A64" s="955" t="s">
        <v>643</v>
      </c>
      <c r="B64" s="492" t="s">
        <v>187</v>
      </c>
      <c r="C64" s="568" t="s">
        <v>31</v>
      </c>
      <c r="D64" s="998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22">
        <v>15</v>
      </c>
      <c r="K64" s="823">
        <v>25728.400000000001</v>
      </c>
      <c r="L64" s="824">
        <f t="shared" si="17"/>
        <v>385926</v>
      </c>
      <c r="M64" s="823">
        <v>850.2</v>
      </c>
      <c r="N64" s="824">
        <f t="shared" si="18"/>
        <v>12753</v>
      </c>
      <c r="O64" s="818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0">
        <f t="shared" si="0"/>
        <v>0</v>
      </c>
      <c r="AF64" s="754">
        <v>25728.400000000001</v>
      </c>
      <c r="AG64" s="754">
        <f t="shared" si="24"/>
        <v>0</v>
      </c>
      <c r="AH64" s="754">
        <v>850.2</v>
      </c>
      <c r="AI64" s="754">
        <f t="shared" si="25"/>
        <v>0</v>
      </c>
      <c r="AJ64" s="752">
        <f t="shared" si="26"/>
        <v>0</v>
      </c>
      <c r="AK64" s="409"/>
    </row>
    <row r="65" spans="1:37" s="499" customFormat="1" ht="31.5" customHeight="1" x14ac:dyDescent="0.25">
      <c r="A65" s="954" t="s">
        <v>644</v>
      </c>
      <c r="B65" s="433" t="s">
        <v>188</v>
      </c>
      <c r="C65" s="567" t="s">
        <v>31</v>
      </c>
      <c r="D65" s="998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19"/>
      <c r="K65" s="820">
        <v>89509.680000000008</v>
      </c>
      <c r="L65" s="821">
        <f t="shared" si="17"/>
        <v>0</v>
      </c>
      <c r="M65" s="820">
        <v>73184.800000000003</v>
      </c>
      <c r="N65" s="821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0">
        <f t="shared" si="0"/>
        <v>1</v>
      </c>
      <c r="AF65" s="753">
        <v>89509.680000000008</v>
      </c>
      <c r="AG65" s="753">
        <f t="shared" si="24"/>
        <v>89509.680000000008</v>
      </c>
      <c r="AH65" s="753">
        <v>73184.800000000003</v>
      </c>
      <c r="AI65" s="753">
        <f t="shared" si="25"/>
        <v>73184.800000000003</v>
      </c>
      <c r="AJ65" s="750">
        <f t="shared" si="26"/>
        <v>162694.48000000001</v>
      </c>
    </row>
    <row r="66" spans="1:37" s="500" customFormat="1" ht="31.5" customHeight="1" x14ac:dyDescent="0.25">
      <c r="A66" s="954" t="s">
        <v>645</v>
      </c>
      <c r="B66" s="433" t="s">
        <v>189</v>
      </c>
      <c r="C66" s="567" t="s">
        <v>31</v>
      </c>
      <c r="D66" s="998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19"/>
      <c r="K66" s="820">
        <v>11909.974166666669</v>
      </c>
      <c r="L66" s="821">
        <f t="shared" si="17"/>
        <v>0</v>
      </c>
      <c r="M66" s="820">
        <v>4538.7333333333336</v>
      </c>
      <c r="N66" s="821">
        <f t="shared" si="18"/>
        <v>0</v>
      </c>
      <c r="O66" s="814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0">
        <f t="shared" si="0"/>
        <v>12</v>
      </c>
      <c r="AF66" s="753">
        <v>11909.974166666669</v>
      </c>
      <c r="AG66" s="753">
        <f t="shared" si="24"/>
        <v>142919.69000000003</v>
      </c>
      <c r="AH66" s="753">
        <v>4538.7333333333336</v>
      </c>
      <c r="AI66" s="753">
        <f t="shared" si="25"/>
        <v>54464.800000000003</v>
      </c>
      <c r="AJ66" s="750">
        <f t="shared" si="26"/>
        <v>197384.49000000005</v>
      </c>
    </row>
    <row r="67" spans="1:37" s="499" customFormat="1" ht="31.5" customHeight="1" x14ac:dyDescent="0.25">
      <c r="A67" s="954" t="s">
        <v>646</v>
      </c>
      <c r="B67" s="433" t="s">
        <v>190</v>
      </c>
      <c r="C67" s="567" t="s">
        <v>31</v>
      </c>
      <c r="D67" s="998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19"/>
      <c r="K67" s="820">
        <v>43829.718000000008</v>
      </c>
      <c r="L67" s="821">
        <f t="shared" si="17"/>
        <v>0</v>
      </c>
      <c r="M67" s="820">
        <v>26306.28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0">
        <f t="shared" si="0"/>
        <v>5</v>
      </c>
      <c r="AF67" s="753">
        <v>43829.718000000008</v>
      </c>
      <c r="AG67" s="753">
        <f t="shared" si="24"/>
        <v>219148.59000000003</v>
      </c>
      <c r="AH67" s="753">
        <v>26306.28</v>
      </c>
      <c r="AI67" s="753">
        <f t="shared" si="25"/>
        <v>131531.4</v>
      </c>
      <c r="AJ67" s="750">
        <f t="shared" si="26"/>
        <v>350679.99</v>
      </c>
    </row>
    <row r="68" spans="1:37" s="501" customFormat="1" ht="31.5" customHeight="1" x14ac:dyDescent="0.25">
      <c r="A68" s="954" t="s">
        <v>647</v>
      </c>
      <c r="B68" s="433" t="s">
        <v>191</v>
      </c>
      <c r="C68" s="567" t="s">
        <v>31</v>
      </c>
      <c r="D68" s="998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19"/>
      <c r="K68" s="820">
        <v>219290.07</v>
      </c>
      <c r="L68" s="821">
        <f t="shared" si="17"/>
        <v>0</v>
      </c>
      <c r="M68" s="820">
        <v>155542.39999999999</v>
      </c>
      <c r="N68" s="821">
        <f t="shared" si="18"/>
        <v>0</v>
      </c>
      <c r="O68" s="814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0">
        <f t="shared" si="0"/>
        <v>1</v>
      </c>
      <c r="AF68" s="753">
        <v>219290.07</v>
      </c>
      <c r="AG68" s="753">
        <f t="shared" si="24"/>
        <v>219290.07</v>
      </c>
      <c r="AH68" s="753">
        <v>155542.39999999999</v>
      </c>
      <c r="AI68" s="753">
        <f t="shared" si="25"/>
        <v>155542.39999999999</v>
      </c>
      <c r="AJ68" s="750">
        <f t="shared" si="26"/>
        <v>374832.47</v>
      </c>
      <c r="AK68" s="499"/>
    </row>
    <row r="69" spans="1:37" s="242" customFormat="1" ht="31.5" customHeight="1" x14ac:dyDescent="0.25">
      <c r="A69" s="956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7"/>
      <c r="K69" s="798"/>
      <c r="L69" s="807">
        <f>L70+L73+L75+L80+L82+L85</f>
        <v>4084784.62</v>
      </c>
      <c r="M69" s="798"/>
      <c r="N69" s="807">
        <f>N70+N73+N75+N80+N82+N85</f>
        <v>10885660</v>
      </c>
      <c r="O69" s="800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0">
        <f t="shared" si="0"/>
        <v>0</v>
      </c>
      <c r="AF69" s="741"/>
      <c r="AG69" s="741">
        <f>AG70+AG73+AG75+AG80+AG82+AG85</f>
        <v>6620143.7399999993</v>
      </c>
      <c r="AH69" s="741"/>
      <c r="AI69" s="741">
        <f>AI70+AI73+AI75+AI80+AI82+AI85</f>
        <v>7765357.3779999996</v>
      </c>
      <c r="AJ69" s="742">
        <f>AJ70+AJ73+AJ75+AJ80+AJ82+AJ85</f>
        <v>14385501.117999999</v>
      </c>
      <c r="AK69" s="404"/>
    </row>
    <row r="70" spans="1:37" s="502" customFormat="1" ht="31.5" customHeight="1" x14ac:dyDescent="0.25">
      <c r="A70" s="954" t="s">
        <v>649</v>
      </c>
      <c r="B70" s="433" t="s">
        <v>194</v>
      </c>
      <c r="C70" s="567"/>
      <c r="D70" s="998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19"/>
      <c r="K70" s="820"/>
      <c r="L70" s="821">
        <f>SUM(L71:L72)</f>
        <v>696034.62</v>
      </c>
      <c r="M70" s="820"/>
      <c r="N70" s="821">
        <f>SUM(N71:N72)</f>
        <v>1669410</v>
      </c>
      <c r="O70" s="814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0">
        <f t="shared" si="0"/>
        <v>0</v>
      </c>
      <c r="AF70" s="755"/>
      <c r="AG70" s="755">
        <f>SUM(AG71:AG72)</f>
        <v>695079.84</v>
      </c>
      <c r="AH70" s="755"/>
      <c r="AI70" s="755">
        <f>SUM(AI71:AI72)</f>
        <v>1667120</v>
      </c>
      <c r="AJ70" s="756">
        <f>SUM(AJ71:AJ72)</f>
        <v>2362199.8400000003</v>
      </c>
      <c r="AK70" s="503"/>
    </row>
    <row r="71" spans="1:37" ht="31.5" customHeight="1" x14ac:dyDescent="0.25">
      <c r="A71" s="955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802">
        <v>6.95</v>
      </c>
      <c r="K71" s="803">
        <v>95478</v>
      </c>
      <c r="L71" s="804">
        <f>K71*J71</f>
        <v>663572.1</v>
      </c>
      <c r="M71" s="803">
        <v>229000</v>
      </c>
      <c r="N71" s="804">
        <f>M71*J71</f>
        <v>1591550</v>
      </c>
      <c r="O71" s="808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0">
        <f t="shared" si="0"/>
        <v>6.95</v>
      </c>
      <c r="AF71" s="743">
        <v>95478</v>
      </c>
      <c r="AG71" s="743">
        <f>AF71*AE71</f>
        <v>663572.1</v>
      </c>
      <c r="AH71" s="743">
        <v>229000</v>
      </c>
      <c r="AI71" s="743">
        <f>AH71*AE71</f>
        <v>1591550</v>
      </c>
      <c r="AJ71" s="744">
        <f>AG71+AI71</f>
        <v>2255122.1</v>
      </c>
    </row>
    <row r="72" spans="1:37" ht="31.5" customHeight="1" x14ac:dyDescent="0.25">
      <c r="A72" s="955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802">
        <v>0.34</v>
      </c>
      <c r="K72" s="803">
        <v>95478</v>
      </c>
      <c r="L72" s="804">
        <f>K72*J72</f>
        <v>32462.520000000004</v>
      </c>
      <c r="M72" s="803">
        <v>229000</v>
      </c>
      <c r="N72" s="804">
        <f>M72*J72</f>
        <v>77860</v>
      </c>
      <c r="O72" s="808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0">
        <f t="shared" si="0"/>
        <v>0.33</v>
      </c>
      <c r="AF72" s="743">
        <v>95478</v>
      </c>
      <c r="AG72" s="743">
        <f>AF72*AE72</f>
        <v>31507.74</v>
      </c>
      <c r="AH72" s="743">
        <v>229000</v>
      </c>
      <c r="AI72" s="743">
        <f>AH72*AE72</f>
        <v>75570</v>
      </c>
      <c r="AJ72" s="744">
        <f>AG72+AI72</f>
        <v>107077.74</v>
      </c>
    </row>
    <row r="73" spans="1:37" s="503" customFormat="1" ht="31.5" customHeight="1" x14ac:dyDescent="0.25">
      <c r="A73" s="957" t="s">
        <v>652</v>
      </c>
      <c r="B73" s="433" t="s">
        <v>197</v>
      </c>
      <c r="C73" s="567" t="s">
        <v>153</v>
      </c>
      <c r="D73" s="998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19"/>
      <c r="K73" s="820"/>
      <c r="L73" s="821">
        <f>SUM(L74:L74)</f>
        <v>0</v>
      </c>
      <c r="M73" s="820"/>
      <c r="N73" s="821">
        <f>SUM(N74:N74)</f>
        <v>0</v>
      </c>
      <c r="O73" s="814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0">
        <f t="shared" si="0"/>
        <v>439.29</v>
      </c>
      <c r="AF73" s="753"/>
      <c r="AG73" s="753">
        <f>SUM(AG74:AG74)</f>
        <v>1823053.5</v>
      </c>
      <c r="AH73" s="753"/>
      <c r="AI73" s="753">
        <f>SUM(AI74:AI74)</f>
        <v>292127.85000000003</v>
      </c>
      <c r="AJ73" s="750">
        <f>SUM(AJ74:AJ74)</f>
        <v>2115181.35</v>
      </c>
    </row>
    <row r="74" spans="1:37" s="504" customFormat="1" ht="31.5" customHeight="1" x14ac:dyDescent="0.25">
      <c r="A74" s="958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802"/>
      <c r="K74" s="803">
        <v>4150</v>
      </c>
      <c r="L74" s="804">
        <f>K74*J74</f>
        <v>0</v>
      </c>
      <c r="M74" s="803">
        <v>665</v>
      </c>
      <c r="N74" s="804">
        <f>M74*J74</f>
        <v>0</v>
      </c>
      <c r="O74" s="808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0">
        <f t="shared" si="0"/>
        <v>439.29</v>
      </c>
      <c r="AF74" s="747">
        <v>4150</v>
      </c>
      <c r="AG74" s="747">
        <f>AF74*AE74</f>
        <v>1823053.5</v>
      </c>
      <c r="AH74" s="747">
        <v>665</v>
      </c>
      <c r="AI74" s="747">
        <f>AH74*AE74</f>
        <v>292127.85000000003</v>
      </c>
      <c r="AJ74" s="748">
        <f>AG74+AI74</f>
        <v>2115181.35</v>
      </c>
    </row>
    <row r="75" spans="1:37" s="403" customFormat="1" ht="31.5" customHeight="1" x14ac:dyDescent="0.25">
      <c r="A75" s="957" t="s">
        <v>654</v>
      </c>
      <c r="B75" s="433" t="s">
        <v>199</v>
      </c>
      <c r="C75" s="567"/>
      <c r="D75" s="998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19"/>
      <c r="K75" s="820"/>
      <c r="L75" s="821">
        <f>SUM(L76:L79)</f>
        <v>0</v>
      </c>
      <c r="M75" s="820"/>
      <c r="N75" s="821">
        <f>SUM(N76:N79)</f>
        <v>0</v>
      </c>
      <c r="O75" s="814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0">
        <f t="shared" si="0"/>
        <v>0</v>
      </c>
      <c r="AF75" s="753"/>
      <c r="AG75" s="753">
        <f>SUM(AG76:AG79)</f>
        <v>202237.8</v>
      </c>
      <c r="AH75" s="753"/>
      <c r="AI75" s="753">
        <f>SUM(AI76:AI79)</f>
        <v>401840.08799999999</v>
      </c>
      <c r="AJ75" s="750">
        <f>SUM(AJ76:AJ79)</f>
        <v>604077.88800000004</v>
      </c>
    </row>
    <row r="76" spans="1:37" s="494" customFormat="1" ht="31.5" customHeight="1" x14ac:dyDescent="0.25">
      <c r="A76" s="958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802"/>
      <c r="K76" s="803">
        <v>707.4</v>
      </c>
      <c r="L76" s="804">
        <f>K76*J76</f>
        <v>0</v>
      </c>
      <c r="M76" s="803">
        <v>1310.4000000000001</v>
      </c>
      <c r="N76" s="804">
        <f>M76*J76</f>
        <v>0</v>
      </c>
      <c r="O76" s="808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0">
        <f t="shared" si="0"/>
        <v>71</v>
      </c>
      <c r="AF76" s="747">
        <v>707.4</v>
      </c>
      <c r="AG76" s="747">
        <f>AF76*AE76</f>
        <v>50225.4</v>
      </c>
      <c r="AH76" s="747">
        <v>1310.4000000000001</v>
      </c>
      <c r="AI76" s="747">
        <f>AH76*AE76</f>
        <v>93038.400000000009</v>
      </c>
      <c r="AJ76" s="748">
        <f>AG76+AI76</f>
        <v>143263.80000000002</v>
      </c>
    </row>
    <row r="77" spans="1:37" s="494" customFormat="1" ht="31.5" customHeight="1" x14ac:dyDescent="0.25">
      <c r="A77" s="958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802"/>
      <c r="K77" s="803">
        <v>235.8</v>
      </c>
      <c r="L77" s="804">
        <f>K77*J77</f>
        <v>0</v>
      </c>
      <c r="M77" s="803">
        <v>326.35199999999998</v>
      </c>
      <c r="N77" s="804">
        <f>M77*J77</f>
        <v>0</v>
      </c>
      <c r="O77" s="808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0">
        <f t="shared" si="0"/>
        <v>350</v>
      </c>
      <c r="AF77" s="747">
        <v>235.8</v>
      </c>
      <c r="AG77" s="747">
        <f>AF77*AE77</f>
        <v>82530</v>
      </c>
      <c r="AH77" s="747">
        <v>326.35199999999998</v>
      </c>
      <c r="AI77" s="747">
        <f>AH77*AE77</f>
        <v>114223.2</v>
      </c>
      <c r="AJ77" s="748">
        <f>AG77+AI77</f>
        <v>196753.2</v>
      </c>
    </row>
    <row r="78" spans="1:37" s="494" customFormat="1" ht="31.5" customHeight="1" x14ac:dyDescent="0.25">
      <c r="A78" s="958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802"/>
      <c r="K78" s="803">
        <v>188.64000000000001</v>
      </c>
      <c r="L78" s="804">
        <f>K78*J78</f>
        <v>0</v>
      </c>
      <c r="M78" s="803">
        <v>492.96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0">
        <f t="shared" si="0"/>
        <v>260</v>
      </c>
      <c r="AF78" s="747">
        <v>188.64000000000001</v>
      </c>
      <c r="AG78" s="747">
        <f>AF78*AE78</f>
        <v>49046.400000000001</v>
      </c>
      <c r="AH78" s="747">
        <v>492.96</v>
      </c>
      <c r="AI78" s="747">
        <f>AH78*AE78</f>
        <v>128169.59999999999</v>
      </c>
      <c r="AJ78" s="748">
        <f>AG78+AI78</f>
        <v>177216</v>
      </c>
    </row>
    <row r="79" spans="1:37" s="494" customFormat="1" ht="31.5" customHeight="1" x14ac:dyDescent="0.25">
      <c r="A79" s="958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802"/>
      <c r="K79" s="803">
        <v>157.20000000000002</v>
      </c>
      <c r="L79" s="804">
        <f>K79*J79</f>
        <v>0</v>
      </c>
      <c r="M79" s="803">
        <v>510.83759999999995</v>
      </c>
      <c r="N79" s="804">
        <f>M79*J79</f>
        <v>0</v>
      </c>
      <c r="O79" s="808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0">
        <f t="shared" si="0"/>
        <v>130</v>
      </c>
      <c r="AF79" s="747">
        <v>157.20000000000002</v>
      </c>
      <c r="AG79" s="747">
        <f>AF79*AE79</f>
        <v>20436.000000000004</v>
      </c>
      <c r="AH79" s="747">
        <v>510.83759999999995</v>
      </c>
      <c r="AI79" s="747">
        <f>AH79*AE79</f>
        <v>66408.887999999992</v>
      </c>
      <c r="AJ79" s="748">
        <f>AG79+AI79</f>
        <v>86844.887999999992</v>
      </c>
    </row>
    <row r="80" spans="1:37" s="403" customFormat="1" ht="31.5" customHeight="1" x14ac:dyDescent="0.25">
      <c r="A80" s="957" t="s">
        <v>659</v>
      </c>
      <c r="B80" s="433" t="s">
        <v>204</v>
      </c>
      <c r="C80" s="567"/>
      <c r="D80" s="998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19"/>
      <c r="K80" s="820"/>
      <c r="L80" s="821">
        <f>L81</f>
        <v>0</v>
      </c>
      <c r="M80" s="820"/>
      <c r="N80" s="821">
        <f>N81</f>
        <v>0</v>
      </c>
      <c r="O80" s="814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0">
        <f t="shared" si="0"/>
        <v>0</v>
      </c>
      <c r="AF80" s="753"/>
      <c r="AG80" s="753">
        <f>AG81</f>
        <v>103490</v>
      </c>
      <c r="AH80" s="753"/>
      <c r="AI80" s="753">
        <f>AI81</f>
        <v>6500</v>
      </c>
      <c r="AJ80" s="750">
        <f>AJ81</f>
        <v>109990</v>
      </c>
    </row>
    <row r="81" spans="1:37" s="494" customFormat="1" ht="31.5" customHeight="1" x14ac:dyDescent="0.25">
      <c r="A81" s="958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802"/>
      <c r="K81" s="803">
        <v>103490</v>
      </c>
      <c r="L81" s="804">
        <f>K81*J81</f>
        <v>0</v>
      </c>
      <c r="M81" s="803">
        <v>6500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0">
        <f t="shared" si="0"/>
        <v>1</v>
      </c>
      <c r="AF81" s="747">
        <v>103490</v>
      </c>
      <c r="AG81" s="747">
        <f>AF81*AE81</f>
        <v>103490</v>
      </c>
      <c r="AH81" s="747">
        <v>6500</v>
      </c>
      <c r="AI81" s="747">
        <f>AH81*AE81</f>
        <v>6500</v>
      </c>
      <c r="AJ81" s="748">
        <f>AG81+AI81</f>
        <v>109990</v>
      </c>
    </row>
    <row r="82" spans="1:37" ht="31.5" customHeight="1" x14ac:dyDescent="0.25">
      <c r="A82" s="959" t="s">
        <v>661</v>
      </c>
      <c r="B82" s="433" t="s">
        <v>206</v>
      </c>
      <c r="C82" s="567"/>
      <c r="D82" s="998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19"/>
      <c r="K82" s="820"/>
      <c r="L82" s="821">
        <f>SUM(L83:L84)</f>
        <v>3388750</v>
      </c>
      <c r="M82" s="820"/>
      <c r="N82" s="821">
        <f>SUM(N83:N84)</f>
        <v>9216250</v>
      </c>
      <c r="O82" s="814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0">
        <f t="shared" si="0"/>
        <v>0</v>
      </c>
      <c r="AF82" s="755"/>
      <c r="AG82" s="755">
        <f>SUM(AG83:AG84)</f>
        <v>1947217.5999999999</v>
      </c>
      <c r="AH82" s="755"/>
      <c r="AI82" s="755">
        <f>SUM(AI83:AI84)</f>
        <v>5111003.9999999991</v>
      </c>
      <c r="AJ82" s="756">
        <f>SUM(AJ83:AJ84)</f>
        <v>7058221.5999999987</v>
      </c>
    </row>
    <row r="83" spans="1:37" ht="31.5" customHeight="1" x14ac:dyDescent="0.25">
      <c r="A83" s="960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5">
        <v>1250</v>
      </c>
      <c r="K83" s="803">
        <v>2711</v>
      </c>
      <c r="L83" s="804">
        <f>K83*J83</f>
        <v>3388750</v>
      </c>
      <c r="M83" s="803">
        <v>7373</v>
      </c>
      <c r="N83" s="826">
        <f>M83*J83</f>
        <v>9216250</v>
      </c>
      <c r="O83" s="827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0">
        <f t="shared" si="0"/>
        <v>680.59999999999991</v>
      </c>
      <c r="AF83" s="743">
        <v>2711</v>
      </c>
      <c r="AG83" s="743">
        <f>AF83*AE83</f>
        <v>1845106.5999999999</v>
      </c>
      <c r="AH83" s="743">
        <v>7373</v>
      </c>
      <c r="AI83" s="758">
        <f>AH83*AE83</f>
        <v>5018063.7999999989</v>
      </c>
      <c r="AJ83" s="759">
        <f>AG83+AI83</f>
        <v>6863170.3999999985</v>
      </c>
      <c r="AK83" s="405"/>
    </row>
    <row r="84" spans="1:37" s="403" customFormat="1" ht="31.5" customHeight="1" x14ac:dyDescent="0.25">
      <c r="A84" s="959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999">
        <f>G84*D84</f>
        <v>92940.2</v>
      </c>
      <c r="I84" s="617">
        <f>F84+H84</f>
        <v>195051.2</v>
      </c>
      <c r="J84" s="802"/>
      <c r="K84" s="803">
        <v>5055</v>
      </c>
      <c r="L84" s="804">
        <f>K84*J84</f>
        <v>0</v>
      </c>
      <c r="M84" s="803">
        <v>4601</v>
      </c>
      <c r="N84" s="828">
        <f>M84*J84</f>
        <v>0</v>
      </c>
      <c r="O84" s="827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39">
        <f>AB84*Y84</f>
        <v>0</v>
      </c>
      <c r="AD84" s="675">
        <f>AA84+AC84</f>
        <v>0</v>
      </c>
      <c r="AE84" s="740">
        <f t="shared" si="0"/>
        <v>20.2</v>
      </c>
      <c r="AF84" s="747">
        <v>5055</v>
      </c>
      <c r="AG84" s="747">
        <f>AF84*AE84</f>
        <v>102111</v>
      </c>
      <c r="AH84" s="747">
        <v>4601</v>
      </c>
      <c r="AI84" s="760">
        <f>AH84*AE84</f>
        <v>92940.2</v>
      </c>
      <c r="AJ84" s="761">
        <f>AG84+AI84</f>
        <v>195051.2</v>
      </c>
    </row>
    <row r="85" spans="1:37" s="403" customFormat="1" ht="31.5" customHeight="1" x14ac:dyDescent="0.25">
      <c r="A85" s="957" t="s">
        <v>664</v>
      </c>
      <c r="B85" s="433" t="s">
        <v>209</v>
      </c>
      <c r="C85" s="567"/>
      <c r="D85" s="998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19"/>
      <c r="K85" s="820"/>
      <c r="L85" s="821">
        <f>SUM(L86:L88)</f>
        <v>0</v>
      </c>
      <c r="M85" s="820"/>
      <c r="N85" s="821">
        <f>SUM(N86:N88)</f>
        <v>0</v>
      </c>
      <c r="O85" s="814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0">
        <f t="shared" si="0"/>
        <v>0</v>
      </c>
      <c r="AF85" s="753"/>
      <c r="AG85" s="753">
        <f>SUM(AG86:AG88)</f>
        <v>1849065</v>
      </c>
      <c r="AH85" s="753"/>
      <c r="AI85" s="753">
        <f>SUM(AI86:AI88)</f>
        <v>286765.44</v>
      </c>
      <c r="AJ85" s="750">
        <f>SUM(AJ86:AJ88)</f>
        <v>2135830.44</v>
      </c>
    </row>
    <row r="86" spans="1:37" s="494" customFormat="1" ht="31.5" customHeight="1" x14ac:dyDescent="0.25">
      <c r="A86" s="958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802"/>
      <c r="K86" s="803">
        <v>39300</v>
      </c>
      <c r="L86" s="804">
        <f>K86*J86</f>
        <v>0</v>
      </c>
      <c r="M86" s="803">
        <v>23774.400000000001</v>
      </c>
      <c r="N86" s="804">
        <f>M86*J86</f>
        <v>0</v>
      </c>
      <c r="O86" s="808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0">
        <f t="shared" si="0"/>
        <v>7.6</v>
      </c>
      <c r="AF86" s="747">
        <v>39300</v>
      </c>
      <c r="AG86" s="747">
        <f>AF86*AE86</f>
        <v>298680</v>
      </c>
      <c r="AH86" s="747">
        <v>23774.400000000001</v>
      </c>
      <c r="AI86" s="747">
        <f>AH86*AE86</f>
        <v>180685.44</v>
      </c>
      <c r="AJ86" s="748">
        <f>AG86+AI86</f>
        <v>479365.44</v>
      </c>
    </row>
    <row r="87" spans="1:37" s="494" customFormat="1" ht="31.5" customHeight="1" x14ac:dyDescent="0.25">
      <c r="A87" s="958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802"/>
      <c r="K87" s="803">
        <v>1179</v>
      </c>
      <c r="L87" s="804">
        <f>K87*J87</f>
        <v>0</v>
      </c>
      <c r="M87" s="803"/>
      <c r="N87" s="804"/>
      <c r="O87" s="808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0">
        <f t="shared" si="0"/>
        <v>115</v>
      </c>
      <c r="AF87" s="747">
        <v>1179</v>
      </c>
      <c r="AG87" s="747">
        <f>AF87*AE87</f>
        <v>135585</v>
      </c>
      <c r="AH87" s="747"/>
      <c r="AI87" s="747"/>
      <c r="AJ87" s="748">
        <f>AG87+AI87</f>
        <v>135585</v>
      </c>
    </row>
    <row r="88" spans="1:37" s="494" customFormat="1" ht="31.5" customHeight="1" x14ac:dyDescent="0.25">
      <c r="A88" s="958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802"/>
      <c r="K88" s="803">
        <v>2358</v>
      </c>
      <c r="L88" s="804">
        <f>K88*J88</f>
        <v>0</v>
      </c>
      <c r="M88" s="803">
        <v>176.8</v>
      </c>
      <c r="N88" s="804">
        <f>M88*J88</f>
        <v>0</v>
      </c>
      <c r="O88" s="80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0">
        <f t="shared" si="0"/>
        <v>600</v>
      </c>
      <c r="AF88" s="747">
        <v>2358</v>
      </c>
      <c r="AG88" s="747">
        <f>AF88*AE88</f>
        <v>1414800</v>
      </c>
      <c r="AH88" s="747">
        <v>176.8</v>
      </c>
      <c r="AI88" s="747">
        <f>AH88*AE88</f>
        <v>106080</v>
      </c>
      <c r="AJ88" s="748">
        <f>AG88+AI88</f>
        <v>1520880</v>
      </c>
    </row>
    <row r="89" spans="1:37" s="403" customFormat="1" ht="31.5" customHeight="1" x14ac:dyDescent="0.25">
      <c r="A89" s="961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29"/>
      <c r="K89" s="798"/>
      <c r="L89" s="807">
        <f>SUM(L90:L93)</f>
        <v>0</v>
      </c>
      <c r="M89" s="798"/>
      <c r="N89" s="807">
        <f>SUM(N90:N93)</f>
        <v>0</v>
      </c>
      <c r="O89" s="800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0">
        <f t="shared" si="0"/>
        <v>0</v>
      </c>
      <c r="AF89" s="745"/>
      <c r="AG89" s="745">
        <f>SUM(AG90:AG93)</f>
        <v>3768280.5</v>
      </c>
      <c r="AH89" s="745"/>
      <c r="AI89" s="745">
        <f>SUM(AI90:AI93)</f>
        <v>7075575.5</v>
      </c>
      <c r="AJ89" s="746">
        <f>SUM(AJ90:AJ93)</f>
        <v>10843856</v>
      </c>
    </row>
    <row r="90" spans="1:37" s="503" customFormat="1" ht="31.5" customHeight="1" x14ac:dyDescent="0.25">
      <c r="A90" s="962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19"/>
      <c r="K90" s="812">
        <v>910581</v>
      </c>
      <c r="L90" s="830">
        <f>K90*J90</f>
        <v>0</v>
      </c>
      <c r="M90" s="812">
        <v>979867</v>
      </c>
      <c r="N90" s="830">
        <f>M90*J90</f>
        <v>0</v>
      </c>
      <c r="O90" s="831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0">
        <f t="shared" si="0"/>
        <v>1</v>
      </c>
      <c r="AF90" s="749">
        <v>910581</v>
      </c>
      <c r="AG90" s="749">
        <f>AF90*AE90</f>
        <v>910581</v>
      </c>
      <c r="AH90" s="749">
        <v>979867</v>
      </c>
      <c r="AI90" s="749">
        <f>AH90*AE90</f>
        <v>979867</v>
      </c>
      <c r="AJ90" s="750">
        <f>AG90+AI90</f>
        <v>1890448</v>
      </c>
    </row>
    <row r="91" spans="1:37" s="503" customFormat="1" ht="31.5" customHeight="1" x14ac:dyDescent="0.25">
      <c r="A91" s="962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19"/>
      <c r="K91" s="812">
        <v>1137342</v>
      </c>
      <c r="L91" s="830">
        <f>K91*J91</f>
        <v>0</v>
      </c>
      <c r="M91" s="812">
        <v>1607675</v>
      </c>
      <c r="N91" s="830">
        <f>M91*J91</f>
        <v>0</v>
      </c>
      <c r="O91" s="831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0">
        <f t="shared" si="0"/>
        <v>1</v>
      </c>
      <c r="AF91" s="749">
        <v>1137342</v>
      </c>
      <c r="AG91" s="749">
        <f>AF91*AE91</f>
        <v>1137342</v>
      </c>
      <c r="AH91" s="749">
        <v>1607675</v>
      </c>
      <c r="AI91" s="749">
        <f>AH91*AE91</f>
        <v>1607675</v>
      </c>
      <c r="AJ91" s="750">
        <f>AG91+AI91</f>
        <v>2745017</v>
      </c>
    </row>
    <row r="92" spans="1:37" s="503" customFormat="1" ht="31.5" customHeight="1" x14ac:dyDescent="0.25">
      <c r="A92" s="962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19"/>
      <c r="K92" s="812">
        <v>1545276</v>
      </c>
      <c r="L92" s="830">
        <f>K92*J92</f>
        <v>0</v>
      </c>
      <c r="M92" s="812">
        <v>4118435</v>
      </c>
      <c r="N92" s="830">
        <f>M92*J92</f>
        <v>0</v>
      </c>
      <c r="O92" s="831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0">
        <f t="shared" si="0"/>
        <v>1</v>
      </c>
      <c r="AF92" s="749">
        <v>1545276</v>
      </c>
      <c r="AG92" s="749">
        <f>AF92*AE92</f>
        <v>1545276</v>
      </c>
      <c r="AH92" s="749">
        <v>4118435</v>
      </c>
      <c r="AI92" s="749">
        <f>AH92*AE92</f>
        <v>4118435</v>
      </c>
      <c r="AJ92" s="750">
        <f>AG92+AI92</f>
        <v>5663711</v>
      </c>
    </row>
    <row r="93" spans="1:37" s="503" customFormat="1" ht="31.5" customHeight="1" x14ac:dyDescent="0.25">
      <c r="A93" s="962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19"/>
      <c r="K93" s="812">
        <v>350163</v>
      </c>
      <c r="L93" s="830">
        <f>K93*J93</f>
        <v>0</v>
      </c>
      <c r="M93" s="812">
        <v>739197</v>
      </c>
      <c r="N93" s="830">
        <f>M93*J93</f>
        <v>0</v>
      </c>
      <c r="O93" s="831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0">
        <f t="shared" ref="AE93:AE156" si="30">D93-S93-Y93</f>
        <v>0.5</v>
      </c>
      <c r="AF93" s="749">
        <v>350163</v>
      </c>
      <c r="AG93" s="749">
        <f>AF93*AE93</f>
        <v>175081.5</v>
      </c>
      <c r="AH93" s="749">
        <v>739197</v>
      </c>
      <c r="AI93" s="749">
        <f>AH93*AE93</f>
        <v>369598.5</v>
      </c>
      <c r="AJ93" s="750">
        <f>AG93+AI93</f>
        <v>544680</v>
      </c>
    </row>
    <row r="94" spans="1:37" s="403" customFormat="1" ht="31.5" customHeight="1" x14ac:dyDescent="0.25">
      <c r="A94" s="963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29"/>
      <c r="K94" s="798"/>
      <c r="L94" s="807">
        <f>SUM(L95:L145)</f>
        <v>0</v>
      </c>
      <c r="M94" s="798"/>
      <c r="N94" s="807">
        <f>SUM(N95:N145)</f>
        <v>0</v>
      </c>
      <c r="O94" s="800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0">
        <f t="shared" si="30"/>
        <v>0</v>
      </c>
      <c r="AF94" s="745"/>
      <c r="AG94" s="745">
        <f>SUM(AG95:AG145)</f>
        <v>2676199</v>
      </c>
      <c r="AH94" s="745"/>
      <c r="AI94" s="745">
        <f>SUM(AI95:AI145)</f>
        <v>4039309.352</v>
      </c>
      <c r="AJ94" s="746">
        <f>SUM(AJ95:AJ145)</f>
        <v>6715508.352</v>
      </c>
    </row>
    <row r="95" spans="1:37" s="403" customFormat="1" ht="31.5" customHeight="1" x14ac:dyDescent="0.25">
      <c r="A95" s="964" t="s">
        <v>672</v>
      </c>
      <c r="B95" s="438" t="s">
        <v>223</v>
      </c>
      <c r="C95" s="571" t="s">
        <v>224</v>
      </c>
      <c r="D95" s="1000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32"/>
      <c r="K95" s="803">
        <v>50304</v>
      </c>
      <c r="L95" s="804">
        <f t="shared" ref="L95:L143" si="33">K95*J95</f>
        <v>0</v>
      </c>
      <c r="M95" s="803"/>
      <c r="N95" s="804"/>
      <c r="O95" s="808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0">
        <f t="shared" si="30"/>
        <v>1</v>
      </c>
      <c r="AF95" s="747">
        <v>50304</v>
      </c>
      <c r="AG95" s="747">
        <f t="shared" ref="AG95:AG143" si="41">AF95*AE95</f>
        <v>50304</v>
      </c>
      <c r="AH95" s="747"/>
      <c r="AI95" s="747"/>
      <c r="AJ95" s="748">
        <f t="shared" ref="AJ95:AJ145" si="42">AG95+AI95</f>
        <v>50304</v>
      </c>
    </row>
    <row r="96" spans="1:37" s="403" customFormat="1" ht="31.5" customHeight="1" x14ac:dyDescent="0.25">
      <c r="A96" s="964" t="s">
        <v>673</v>
      </c>
      <c r="B96" s="438" t="s">
        <v>225</v>
      </c>
      <c r="C96" s="571" t="s">
        <v>31</v>
      </c>
      <c r="D96" s="1000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32"/>
      <c r="K96" s="803">
        <v>5502</v>
      </c>
      <c r="L96" s="804">
        <f t="shared" si="33"/>
        <v>0</v>
      </c>
      <c r="M96" s="803">
        <v>36625.68</v>
      </c>
      <c r="N96" s="804">
        <f t="shared" ref="N96:N144" si="44">J96*M96</f>
        <v>0</v>
      </c>
      <c r="O96" s="808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0">
        <f t="shared" si="30"/>
        <v>2</v>
      </c>
      <c r="AF96" s="747">
        <v>5502</v>
      </c>
      <c r="AG96" s="747">
        <f t="shared" si="41"/>
        <v>11004</v>
      </c>
      <c r="AH96" s="747">
        <v>36625.68</v>
      </c>
      <c r="AI96" s="747">
        <f t="shared" ref="AI96:AI144" si="47">AE96*AH96</f>
        <v>73251.360000000001</v>
      </c>
      <c r="AJ96" s="748">
        <f t="shared" si="42"/>
        <v>84255.360000000001</v>
      </c>
    </row>
    <row r="97" spans="1:36" s="403" customFormat="1" ht="31.5" customHeight="1" x14ac:dyDescent="0.25">
      <c r="A97" s="964" t="s">
        <v>674</v>
      </c>
      <c r="B97" s="438" t="s">
        <v>226</v>
      </c>
      <c r="C97" s="571" t="s">
        <v>31</v>
      </c>
      <c r="D97" s="1000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32"/>
      <c r="K97" s="803">
        <v>2358</v>
      </c>
      <c r="L97" s="804">
        <f t="shared" si="33"/>
        <v>0</v>
      </c>
      <c r="M97" s="803">
        <v>1456</v>
      </c>
      <c r="N97" s="804">
        <f t="shared" si="44"/>
        <v>0</v>
      </c>
      <c r="O97" s="808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0">
        <f t="shared" si="30"/>
        <v>1</v>
      </c>
      <c r="AF97" s="747">
        <v>2358</v>
      </c>
      <c r="AG97" s="747">
        <f t="shared" si="41"/>
        <v>2358</v>
      </c>
      <c r="AH97" s="747">
        <v>1456</v>
      </c>
      <c r="AI97" s="747">
        <f t="shared" si="47"/>
        <v>1456</v>
      </c>
      <c r="AJ97" s="748">
        <f t="shared" si="42"/>
        <v>3814</v>
      </c>
    </row>
    <row r="98" spans="1:36" s="403" customFormat="1" ht="31.5" customHeight="1" x14ac:dyDescent="0.25">
      <c r="A98" s="964" t="s">
        <v>675</v>
      </c>
      <c r="B98" s="438" t="s">
        <v>227</v>
      </c>
      <c r="C98" s="571" t="s">
        <v>31</v>
      </c>
      <c r="D98" s="1000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32"/>
      <c r="K98" s="803">
        <v>5502</v>
      </c>
      <c r="L98" s="804">
        <f t="shared" si="33"/>
        <v>0</v>
      </c>
      <c r="M98" s="803">
        <v>15730</v>
      </c>
      <c r="N98" s="804">
        <f t="shared" si="44"/>
        <v>0</v>
      </c>
      <c r="O98" s="808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0">
        <f t="shared" si="30"/>
        <v>1</v>
      </c>
      <c r="AF98" s="747">
        <v>5502</v>
      </c>
      <c r="AG98" s="747">
        <f t="shared" si="41"/>
        <v>5502</v>
      </c>
      <c r="AH98" s="747">
        <v>15730</v>
      </c>
      <c r="AI98" s="747">
        <f t="shared" si="47"/>
        <v>15730</v>
      </c>
      <c r="AJ98" s="748">
        <f t="shared" si="42"/>
        <v>21232</v>
      </c>
    </row>
    <row r="99" spans="1:36" s="403" customFormat="1" ht="31.5" customHeight="1" x14ac:dyDescent="0.25">
      <c r="A99" s="964" t="s">
        <v>676</v>
      </c>
      <c r="B99" s="438" t="s">
        <v>228</v>
      </c>
      <c r="C99" s="571" t="s">
        <v>31</v>
      </c>
      <c r="D99" s="1000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32"/>
      <c r="K99" s="803">
        <v>5502</v>
      </c>
      <c r="L99" s="804">
        <f t="shared" si="33"/>
        <v>0</v>
      </c>
      <c r="M99" s="803">
        <v>42033.68</v>
      </c>
      <c r="N99" s="804">
        <f t="shared" si="44"/>
        <v>0</v>
      </c>
      <c r="O99" s="808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0">
        <f t="shared" si="30"/>
        <v>1</v>
      </c>
      <c r="AF99" s="747">
        <v>5502</v>
      </c>
      <c r="AG99" s="747">
        <f t="shared" si="41"/>
        <v>5502</v>
      </c>
      <c r="AH99" s="747">
        <v>42033.68</v>
      </c>
      <c r="AI99" s="747">
        <f t="shared" si="47"/>
        <v>42033.68</v>
      </c>
      <c r="AJ99" s="748">
        <f t="shared" si="42"/>
        <v>47535.68</v>
      </c>
    </row>
    <row r="100" spans="1:36" s="403" customFormat="1" ht="31.5" customHeight="1" x14ac:dyDescent="0.25">
      <c r="A100" s="964" t="s">
        <v>677</v>
      </c>
      <c r="B100" s="438" t="s">
        <v>229</v>
      </c>
      <c r="C100" s="571" t="s">
        <v>31</v>
      </c>
      <c r="D100" s="1000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32"/>
      <c r="K100" s="803">
        <v>524</v>
      </c>
      <c r="L100" s="804">
        <f t="shared" si="33"/>
        <v>0</v>
      </c>
      <c r="M100" s="803">
        <v>7368.4000000000005</v>
      </c>
      <c r="N100" s="804">
        <f t="shared" si="44"/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0">
        <f t="shared" si="30"/>
        <v>6</v>
      </c>
      <c r="AF100" s="747">
        <v>524</v>
      </c>
      <c r="AG100" s="747">
        <f t="shared" si="41"/>
        <v>3144</v>
      </c>
      <c r="AH100" s="747">
        <v>7368.4000000000005</v>
      </c>
      <c r="AI100" s="747">
        <f t="shared" si="47"/>
        <v>44210.400000000001</v>
      </c>
      <c r="AJ100" s="748">
        <f t="shared" si="42"/>
        <v>47354.400000000001</v>
      </c>
    </row>
    <row r="101" spans="1:36" s="403" customFormat="1" ht="31.5" customHeight="1" x14ac:dyDescent="0.25">
      <c r="A101" s="964" t="s">
        <v>678</v>
      </c>
      <c r="B101" s="438" t="s">
        <v>230</v>
      </c>
      <c r="C101" s="571" t="s">
        <v>31</v>
      </c>
      <c r="D101" s="1000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32"/>
      <c r="K101" s="803">
        <v>3406</v>
      </c>
      <c r="L101" s="804">
        <f t="shared" si="33"/>
        <v>0</v>
      </c>
      <c r="M101" s="803">
        <v>14788.176000000001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3406</v>
      </c>
      <c r="AG101" s="747">
        <f t="shared" si="41"/>
        <v>3406</v>
      </c>
      <c r="AH101" s="747">
        <v>14788.176000000001</v>
      </c>
      <c r="AI101" s="747">
        <f t="shared" si="47"/>
        <v>14788.176000000001</v>
      </c>
      <c r="AJ101" s="748">
        <f t="shared" si="42"/>
        <v>18194.175999999999</v>
      </c>
    </row>
    <row r="102" spans="1:36" s="403" customFormat="1" ht="31.5" customHeight="1" x14ac:dyDescent="0.25">
      <c r="A102" s="964" t="s">
        <v>679</v>
      </c>
      <c r="B102" s="438" t="s">
        <v>231</v>
      </c>
      <c r="C102" s="571" t="s">
        <v>31</v>
      </c>
      <c r="D102" s="1000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32"/>
      <c r="K102" s="803">
        <v>3406</v>
      </c>
      <c r="L102" s="804">
        <f t="shared" si="33"/>
        <v>0</v>
      </c>
      <c r="M102" s="803">
        <v>6507.8519999999999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0">
        <f t="shared" si="30"/>
        <v>2</v>
      </c>
      <c r="AF102" s="747">
        <v>3406</v>
      </c>
      <c r="AG102" s="747">
        <f t="shared" si="41"/>
        <v>6812</v>
      </c>
      <c r="AH102" s="747">
        <v>6507.8519999999999</v>
      </c>
      <c r="AI102" s="747">
        <f t="shared" si="47"/>
        <v>13015.704</v>
      </c>
      <c r="AJ102" s="748">
        <f t="shared" si="42"/>
        <v>19827.703999999998</v>
      </c>
    </row>
    <row r="103" spans="1:36" s="403" customFormat="1" ht="31.5" customHeight="1" x14ac:dyDescent="0.25">
      <c r="A103" s="964" t="s">
        <v>680</v>
      </c>
      <c r="B103" s="438" t="s">
        <v>232</v>
      </c>
      <c r="C103" s="571" t="s">
        <v>31</v>
      </c>
      <c r="D103" s="1000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32"/>
      <c r="K103" s="803">
        <v>3406</v>
      </c>
      <c r="L103" s="804">
        <f t="shared" si="33"/>
        <v>0</v>
      </c>
      <c r="M103" s="803">
        <v>5933.9280000000008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3406</v>
      </c>
      <c r="AG103" s="747">
        <f t="shared" si="41"/>
        <v>3406</v>
      </c>
      <c r="AH103" s="747">
        <v>5933.9280000000008</v>
      </c>
      <c r="AI103" s="747">
        <f t="shared" si="47"/>
        <v>5933.9280000000008</v>
      </c>
      <c r="AJ103" s="748">
        <f t="shared" si="42"/>
        <v>9339.9279999999999</v>
      </c>
    </row>
    <row r="104" spans="1:36" s="403" customFormat="1" ht="31.5" customHeight="1" x14ac:dyDescent="0.25">
      <c r="A104" s="964" t="s">
        <v>681</v>
      </c>
      <c r="B104" s="438" t="s">
        <v>233</v>
      </c>
      <c r="C104" s="571" t="s">
        <v>31</v>
      </c>
      <c r="D104" s="1000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32"/>
      <c r="K104" s="803">
        <v>1572</v>
      </c>
      <c r="L104" s="804">
        <f t="shared" si="33"/>
        <v>0</v>
      </c>
      <c r="M104" s="803">
        <v>2472.34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0">
        <f t="shared" si="30"/>
        <v>71</v>
      </c>
      <c r="AF104" s="747">
        <v>1572</v>
      </c>
      <c r="AG104" s="747">
        <f t="shared" si="41"/>
        <v>111612</v>
      </c>
      <c r="AH104" s="747">
        <v>2472.34</v>
      </c>
      <c r="AI104" s="747">
        <f t="shared" si="47"/>
        <v>175536.14</v>
      </c>
      <c r="AJ104" s="748">
        <f t="shared" si="42"/>
        <v>287148.14</v>
      </c>
    </row>
    <row r="105" spans="1:36" s="403" customFormat="1" ht="31.5" customHeight="1" x14ac:dyDescent="0.25">
      <c r="A105" s="964" t="s">
        <v>682</v>
      </c>
      <c r="B105" s="438" t="s">
        <v>234</v>
      </c>
      <c r="C105" s="571" t="s">
        <v>31</v>
      </c>
      <c r="D105" s="1000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32"/>
      <c r="K105" s="803">
        <v>4454</v>
      </c>
      <c r="L105" s="804">
        <f t="shared" si="33"/>
        <v>0</v>
      </c>
      <c r="M105" s="803">
        <v>37518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0">
        <f t="shared" si="30"/>
        <v>26</v>
      </c>
      <c r="AF105" s="747">
        <v>4454</v>
      </c>
      <c r="AG105" s="747">
        <f t="shared" si="41"/>
        <v>115804</v>
      </c>
      <c r="AH105" s="747">
        <v>37518</v>
      </c>
      <c r="AI105" s="747">
        <f t="shared" si="47"/>
        <v>975468</v>
      </c>
      <c r="AJ105" s="748">
        <f t="shared" si="42"/>
        <v>1091272</v>
      </c>
    </row>
    <row r="106" spans="1:36" s="403" customFormat="1" ht="31.5" customHeight="1" x14ac:dyDescent="0.25">
      <c r="A106" s="964" t="s">
        <v>683</v>
      </c>
      <c r="B106" s="438" t="s">
        <v>235</v>
      </c>
      <c r="C106" s="571" t="s">
        <v>31</v>
      </c>
      <c r="D106" s="1000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32"/>
      <c r="K106" s="803">
        <v>1572</v>
      </c>
      <c r="L106" s="804">
        <f t="shared" si="33"/>
        <v>0</v>
      </c>
      <c r="M106" s="803">
        <v>1458.34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0">
        <f t="shared" si="30"/>
        <v>20</v>
      </c>
      <c r="AF106" s="747">
        <v>1572</v>
      </c>
      <c r="AG106" s="747">
        <f t="shared" si="41"/>
        <v>31440</v>
      </c>
      <c r="AH106" s="747">
        <v>1458.34</v>
      </c>
      <c r="AI106" s="747">
        <f t="shared" si="47"/>
        <v>29166.799999999999</v>
      </c>
      <c r="AJ106" s="748">
        <f t="shared" si="42"/>
        <v>60606.8</v>
      </c>
    </row>
    <row r="107" spans="1:36" s="403" customFormat="1" ht="31.5" customHeight="1" x14ac:dyDescent="0.25">
      <c r="A107" s="964" t="s">
        <v>684</v>
      </c>
      <c r="B107" s="438" t="s">
        <v>236</v>
      </c>
      <c r="C107" s="571" t="s">
        <v>31</v>
      </c>
      <c r="D107" s="1000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32"/>
      <c r="K107" s="803">
        <v>1310</v>
      </c>
      <c r="L107" s="804">
        <f t="shared" si="33"/>
        <v>0</v>
      </c>
      <c r="M107" s="803">
        <v>833.50800000000004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0">
        <f t="shared" si="30"/>
        <v>4</v>
      </c>
      <c r="AF107" s="747">
        <v>1310</v>
      </c>
      <c r="AG107" s="747">
        <f t="shared" si="41"/>
        <v>5240</v>
      </c>
      <c r="AH107" s="747">
        <v>833.50800000000004</v>
      </c>
      <c r="AI107" s="747">
        <f t="shared" si="47"/>
        <v>3334.0320000000002</v>
      </c>
      <c r="AJ107" s="748">
        <f t="shared" si="42"/>
        <v>8574.0319999999992</v>
      </c>
    </row>
    <row r="108" spans="1:36" s="403" customFormat="1" ht="31.5" customHeight="1" x14ac:dyDescent="0.25">
      <c r="A108" s="964" t="s">
        <v>685</v>
      </c>
      <c r="B108" s="438" t="s">
        <v>237</v>
      </c>
      <c r="C108" s="571" t="s">
        <v>31</v>
      </c>
      <c r="D108" s="1000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32"/>
      <c r="K108" s="803">
        <v>4192</v>
      </c>
      <c r="L108" s="804">
        <f t="shared" si="33"/>
        <v>0</v>
      </c>
      <c r="M108" s="803">
        <v>15047.760000000002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0">
        <f t="shared" si="30"/>
        <v>4</v>
      </c>
      <c r="AF108" s="747">
        <v>4192</v>
      </c>
      <c r="AG108" s="747">
        <f t="shared" si="41"/>
        <v>16768</v>
      </c>
      <c r="AH108" s="747">
        <v>15047.760000000002</v>
      </c>
      <c r="AI108" s="747">
        <f t="shared" si="47"/>
        <v>60191.040000000008</v>
      </c>
      <c r="AJ108" s="748">
        <f t="shared" si="42"/>
        <v>76959.040000000008</v>
      </c>
    </row>
    <row r="109" spans="1:36" s="403" customFormat="1" ht="31.5" customHeight="1" x14ac:dyDescent="0.25">
      <c r="A109" s="964" t="s">
        <v>686</v>
      </c>
      <c r="B109" s="438" t="s">
        <v>238</v>
      </c>
      <c r="C109" s="571" t="s">
        <v>31</v>
      </c>
      <c r="D109" s="1000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32"/>
      <c r="K109" s="803">
        <v>393</v>
      </c>
      <c r="L109" s="804">
        <f t="shared" si="33"/>
        <v>0</v>
      </c>
      <c r="M109" s="803">
        <v>3135.9119999999998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0">
        <f t="shared" si="30"/>
        <v>4</v>
      </c>
      <c r="AF109" s="747">
        <v>393</v>
      </c>
      <c r="AG109" s="747">
        <f t="shared" si="41"/>
        <v>1572</v>
      </c>
      <c r="AH109" s="747">
        <v>3135.9119999999998</v>
      </c>
      <c r="AI109" s="747">
        <f t="shared" si="47"/>
        <v>12543.647999999999</v>
      </c>
      <c r="AJ109" s="748">
        <f t="shared" si="42"/>
        <v>14115.647999999999</v>
      </c>
    </row>
    <row r="110" spans="1:36" s="403" customFormat="1" ht="31.5" customHeight="1" x14ac:dyDescent="0.25">
      <c r="A110" s="964" t="s">
        <v>687</v>
      </c>
      <c r="B110" s="438" t="s">
        <v>239</v>
      </c>
      <c r="C110" s="571" t="s">
        <v>31</v>
      </c>
      <c r="D110" s="1000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32"/>
      <c r="K110" s="803">
        <v>393</v>
      </c>
      <c r="L110" s="804">
        <f t="shared" si="33"/>
        <v>0</v>
      </c>
      <c r="M110" s="803">
        <v>1027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0">
        <f t="shared" si="30"/>
        <v>4</v>
      </c>
      <c r="AF110" s="747">
        <v>393</v>
      </c>
      <c r="AG110" s="747">
        <f t="shared" si="41"/>
        <v>1572</v>
      </c>
      <c r="AH110" s="747">
        <v>1027</v>
      </c>
      <c r="AI110" s="747">
        <f t="shared" si="47"/>
        <v>4108</v>
      </c>
      <c r="AJ110" s="748">
        <f t="shared" si="42"/>
        <v>5680</v>
      </c>
    </row>
    <row r="111" spans="1:36" s="403" customFormat="1" ht="31.5" customHeight="1" x14ac:dyDescent="0.25">
      <c r="A111" s="964" t="s">
        <v>688</v>
      </c>
      <c r="B111" s="438" t="s">
        <v>240</v>
      </c>
      <c r="C111" s="571" t="s">
        <v>31</v>
      </c>
      <c r="D111" s="1000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32"/>
      <c r="K111" s="803">
        <v>3406</v>
      </c>
      <c r="L111" s="804">
        <f t="shared" si="33"/>
        <v>0</v>
      </c>
      <c r="M111" s="803">
        <v>1774.5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3406</v>
      </c>
      <c r="AG111" s="747">
        <f t="shared" si="41"/>
        <v>68120</v>
      </c>
      <c r="AH111" s="747">
        <v>1774.5</v>
      </c>
      <c r="AI111" s="747">
        <f t="shared" si="47"/>
        <v>35490</v>
      </c>
      <c r="AJ111" s="748">
        <f t="shared" si="42"/>
        <v>103610</v>
      </c>
    </row>
    <row r="112" spans="1:36" s="403" customFormat="1" ht="31.5" customHeight="1" x14ac:dyDescent="0.25">
      <c r="A112" s="964" t="s">
        <v>689</v>
      </c>
      <c r="B112" s="438" t="s">
        <v>241</v>
      </c>
      <c r="C112" s="571" t="s">
        <v>31</v>
      </c>
      <c r="D112" s="1000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32"/>
      <c r="K112" s="803">
        <v>1572</v>
      </c>
      <c r="L112" s="804">
        <f t="shared" si="33"/>
        <v>0</v>
      </c>
      <c r="M112" s="803">
        <v>478.40000000000003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0">
        <f t="shared" si="30"/>
        <v>5</v>
      </c>
      <c r="AF112" s="747">
        <v>1572</v>
      </c>
      <c r="AG112" s="747">
        <f t="shared" si="41"/>
        <v>7860</v>
      </c>
      <c r="AH112" s="747">
        <v>478.40000000000003</v>
      </c>
      <c r="AI112" s="747">
        <f t="shared" si="47"/>
        <v>2392</v>
      </c>
      <c r="AJ112" s="748">
        <f t="shared" si="42"/>
        <v>10252</v>
      </c>
    </row>
    <row r="113" spans="1:36" s="403" customFormat="1" ht="31.5" customHeight="1" x14ac:dyDescent="0.25">
      <c r="A113" s="964" t="s">
        <v>690</v>
      </c>
      <c r="B113" s="438" t="s">
        <v>241</v>
      </c>
      <c r="C113" s="571" t="s">
        <v>31</v>
      </c>
      <c r="D113" s="1000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32"/>
      <c r="K113" s="803">
        <v>1572</v>
      </c>
      <c r="L113" s="804">
        <f t="shared" si="33"/>
        <v>0</v>
      </c>
      <c r="M113" s="803">
        <v>478.40000000000003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0">
        <f t="shared" si="30"/>
        <v>8</v>
      </c>
      <c r="AF113" s="747">
        <v>1572</v>
      </c>
      <c r="AG113" s="747">
        <f t="shared" si="41"/>
        <v>12576</v>
      </c>
      <c r="AH113" s="747">
        <v>478.40000000000003</v>
      </c>
      <c r="AI113" s="747">
        <f t="shared" si="47"/>
        <v>3827.2000000000003</v>
      </c>
      <c r="AJ113" s="748">
        <f t="shared" si="42"/>
        <v>16403.2</v>
      </c>
    </row>
    <row r="114" spans="1:36" s="403" customFormat="1" ht="31.5" customHeight="1" x14ac:dyDescent="0.25">
      <c r="A114" s="964" t="s">
        <v>691</v>
      </c>
      <c r="B114" s="438" t="s">
        <v>241</v>
      </c>
      <c r="C114" s="571" t="s">
        <v>31</v>
      </c>
      <c r="D114" s="1000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32"/>
      <c r="K114" s="803">
        <v>1572</v>
      </c>
      <c r="L114" s="804">
        <f t="shared" si="33"/>
        <v>0</v>
      </c>
      <c r="M114" s="803">
        <v>478.40000000000003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0">
        <f t="shared" si="30"/>
        <v>6</v>
      </c>
      <c r="AF114" s="747">
        <v>1572</v>
      </c>
      <c r="AG114" s="747">
        <f t="shared" si="41"/>
        <v>9432</v>
      </c>
      <c r="AH114" s="747">
        <v>478.40000000000003</v>
      </c>
      <c r="AI114" s="747">
        <f t="shared" si="47"/>
        <v>2870.4</v>
      </c>
      <c r="AJ114" s="748">
        <f t="shared" si="42"/>
        <v>12302.4</v>
      </c>
    </row>
    <row r="115" spans="1:36" s="403" customFormat="1" ht="31.5" customHeight="1" x14ac:dyDescent="0.25">
      <c r="A115" s="964" t="s">
        <v>692</v>
      </c>
      <c r="B115" s="438" t="s">
        <v>242</v>
      </c>
      <c r="C115" s="571" t="s">
        <v>31</v>
      </c>
      <c r="D115" s="1000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32"/>
      <c r="K115" s="803">
        <v>1572</v>
      </c>
      <c r="L115" s="804">
        <f t="shared" si="33"/>
        <v>0</v>
      </c>
      <c r="M115" s="803">
        <v>522.6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0">
        <f t="shared" si="30"/>
        <v>13</v>
      </c>
      <c r="AF115" s="747">
        <v>1572</v>
      </c>
      <c r="AG115" s="747">
        <f t="shared" si="41"/>
        <v>20436</v>
      </c>
      <c r="AH115" s="747">
        <v>522.6</v>
      </c>
      <c r="AI115" s="747">
        <f t="shared" si="47"/>
        <v>6793.8</v>
      </c>
      <c r="AJ115" s="748">
        <f t="shared" si="42"/>
        <v>27229.8</v>
      </c>
    </row>
    <row r="116" spans="1:36" s="403" customFormat="1" ht="31.5" customHeight="1" x14ac:dyDescent="0.25">
      <c r="A116" s="964" t="s">
        <v>693</v>
      </c>
      <c r="B116" s="438" t="s">
        <v>243</v>
      </c>
      <c r="C116" s="571" t="s">
        <v>31</v>
      </c>
      <c r="D116" s="1000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32"/>
      <c r="K116" s="803">
        <v>2620</v>
      </c>
      <c r="L116" s="804">
        <f t="shared" si="33"/>
        <v>0</v>
      </c>
      <c r="M116" s="803">
        <v>1900.6000000000001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0">
        <f t="shared" si="30"/>
        <v>1</v>
      </c>
      <c r="AF116" s="747">
        <v>2620</v>
      </c>
      <c r="AG116" s="747">
        <f t="shared" si="41"/>
        <v>2620</v>
      </c>
      <c r="AH116" s="747">
        <v>1900.6000000000001</v>
      </c>
      <c r="AI116" s="747">
        <f t="shared" si="47"/>
        <v>1900.6000000000001</v>
      </c>
      <c r="AJ116" s="748">
        <f t="shared" si="42"/>
        <v>4520.6000000000004</v>
      </c>
    </row>
    <row r="117" spans="1:36" s="403" customFormat="1" ht="31.5" customHeight="1" x14ac:dyDescent="0.25">
      <c r="A117" s="964" t="s">
        <v>694</v>
      </c>
      <c r="B117" s="438" t="s">
        <v>244</v>
      </c>
      <c r="C117" s="571" t="s">
        <v>31</v>
      </c>
      <c r="D117" s="1000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32"/>
      <c r="K117" s="803">
        <v>131</v>
      </c>
      <c r="L117" s="804">
        <f t="shared" si="33"/>
        <v>0</v>
      </c>
      <c r="M117" s="803">
        <v>93.288000000000011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0">
        <f t="shared" si="30"/>
        <v>24</v>
      </c>
      <c r="AF117" s="747">
        <v>131</v>
      </c>
      <c r="AG117" s="747">
        <f t="shared" si="41"/>
        <v>3144</v>
      </c>
      <c r="AH117" s="747">
        <v>93.288000000000011</v>
      </c>
      <c r="AI117" s="747">
        <f t="shared" si="47"/>
        <v>2238.9120000000003</v>
      </c>
      <c r="AJ117" s="748">
        <f t="shared" si="42"/>
        <v>5382.9120000000003</v>
      </c>
    </row>
    <row r="118" spans="1:36" s="403" customFormat="1" ht="31.5" customHeight="1" x14ac:dyDescent="0.25">
      <c r="A118" s="964" t="s">
        <v>695</v>
      </c>
      <c r="B118" s="438" t="s">
        <v>245</v>
      </c>
      <c r="C118" s="571" t="s">
        <v>31</v>
      </c>
      <c r="D118" s="1000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32"/>
      <c r="K118" s="803">
        <v>1965</v>
      </c>
      <c r="L118" s="804">
        <f t="shared" si="33"/>
        <v>0</v>
      </c>
      <c r="M118" s="803">
        <v>1093.0920000000001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0">
        <f t="shared" si="30"/>
        <v>40</v>
      </c>
      <c r="AF118" s="747">
        <v>1965</v>
      </c>
      <c r="AG118" s="747">
        <f t="shared" si="41"/>
        <v>78600</v>
      </c>
      <c r="AH118" s="747">
        <v>1093.0920000000001</v>
      </c>
      <c r="AI118" s="747">
        <f t="shared" si="47"/>
        <v>43723.680000000008</v>
      </c>
      <c r="AJ118" s="748">
        <f t="shared" si="42"/>
        <v>122323.68000000001</v>
      </c>
    </row>
    <row r="119" spans="1:36" s="403" customFormat="1" ht="31.5" customHeight="1" x14ac:dyDescent="0.25">
      <c r="A119" s="964" t="s">
        <v>696</v>
      </c>
      <c r="B119" s="438" t="s">
        <v>246</v>
      </c>
      <c r="C119" s="571" t="s">
        <v>31</v>
      </c>
      <c r="D119" s="1000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32"/>
      <c r="K119" s="803">
        <v>3406</v>
      </c>
      <c r="L119" s="804">
        <f t="shared" si="33"/>
        <v>0</v>
      </c>
      <c r="M119" s="803">
        <v>4581.2520000000004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0">
        <f t="shared" si="30"/>
        <v>1</v>
      </c>
      <c r="AF119" s="747">
        <v>3406</v>
      </c>
      <c r="AG119" s="747">
        <f t="shared" si="41"/>
        <v>3406</v>
      </c>
      <c r="AH119" s="747">
        <v>4581.2520000000004</v>
      </c>
      <c r="AI119" s="747">
        <f t="shared" si="47"/>
        <v>4581.2520000000004</v>
      </c>
      <c r="AJ119" s="748">
        <f t="shared" si="42"/>
        <v>7987.2520000000004</v>
      </c>
    </row>
    <row r="120" spans="1:36" s="403" customFormat="1" ht="31.5" customHeight="1" x14ac:dyDescent="0.25">
      <c r="A120" s="964" t="s">
        <v>697</v>
      </c>
      <c r="B120" s="438" t="s">
        <v>247</v>
      </c>
      <c r="C120" s="571" t="s">
        <v>31</v>
      </c>
      <c r="D120" s="1000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32"/>
      <c r="K120" s="803">
        <v>3406</v>
      </c>
      <c r="L120" s="804">
        <f t="shared" si="33"/>
        <v>0</v>
      </c>
      <c r="M120" s="803">
        <v>11700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3406</v>
      </c>
      <c r="AG120" s="747">
        <f t="shared" si="41"/>
        <v>3406</v>
      </c>
      <c r="AH120" s="747">
        <v>11700</v>
      </c>
      <c r="AI120" s="747">
        <f t="shared" si="47"/>
        <v>11700</v>
      </c>
      <c r="AJ120" s="748">
        <f t="shared" si="42"/>
        <v>15106</v>
      </c>
    </row>
    <row r="121" spans="1:36" s="403" customFormat="1" ht="31.5" customHeight="1" x14ac:dyDescent="0.25">
      <c r="A121" s="964" t="s">
        <v>698</v>
      </c>
      <c r="B121" s="438" t="s">
        <v>248</v>
      </c>
      <c r="C121" s="571" t="s">
        <v>31</v>
      </c>
      <c r="D121" s="1000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32"/>
      <c r="K121" s="803">
        <v>3930</v>
      </c>
      <c r="L121" s="804">
        <f t="shared" si="33"/>
        <v>0</v>
      </c>
      <c r="M121" s="803">
        <v>3325.4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3930</v>
      </c>
      <c r="AG121" s="747">
        <f t="shared" si="41"/>
        <v>3930</v>
      </c>
      <c r="AH121" s="747">
        <v>3325.4</v>
      </c>
      <c r="AI121" s="747">
        <f t="shared" si="47"/>
        <v>3325.4</v>
      </c>
      <c r="AJ121" s="748">
        <f t="shared" si="42"/>
        <v>7255.4</v>
      </c>
    </row>
    <row r="122" spans="1:36" s="403" customFormat="1" ht="31.5" customHeight="1" x14ac:dyDescent="0.25">
      <c r="A122" s="964" t="s">
        <v>699</v>
      </c>
      <c r="B122" s="438" t="s">
        <v>249</v>
      </c>
      <c r="C122" s="571" t="s">
        <v>32</v>
      </c>
      <c r="D122" s="1000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32"/>
      <c r="K122" s="803">
        <v>497.8</v>
      </c>
      <c r="L122" s="804">
        <f t="shared" si="33"/>
        <v>0</v>
      </c>
      <c r="M122" s="803">
        <v>587.75599999999997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0">
        <f t="shared" si="30"/>
        <v>890</v>
      </c>
      <c r="AF122" s="747">
        <v>497.8</v>
      </c>
      <c r="AG122" s="747">
        <f t="shared" si="41"/>
        <v>443042</v>
      </c>
      <c r="AH122" s="747">
        <v>587.75599999999997</v>
      </c>
      <c r="AI122" s="747">
        <f t="shared" si="47"/>
        <v>523102.83999999997</v>
      </c>
      <c r="AJ122" s="748">
        <f t="shared" si="42"/>
        <v>966144.84</v>
      </c>
    </row>
    <row r="123" spans="1:36" s="403" customFormat="1" ht="31.5" customHeight="1" x14ac:dyDescent="0.25">
      <c r="A123" s="964" t="s">
        <v>700</v>
      </c>
      <c r="B123" s="438" t="s">
        <v>250</v>
      </c>
      <c r="C123" s="571" t="s">
        <v>32</v>
      </c>
      <c r="D123" s="1000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32"/>
      <c r="K123" s="803">
        <v>131</v>
      </c>
      <c r="L123" s="804">
        <f t="shared" si="33"/>
        <v>0</v>
      </c>
      <c r="M123" s="803">
        <v>380.64000000000004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0">
        <f t="shared" si="30"/>
        <v>890</v>
      </c>
      <c r="AF123" s="747">
        <v>131</v>
      </c>
      <c r="AG123" s="747">
        <f t="shared" si="41"/>
        <v>116590</v>
      </c>
      <c r="AH123" s="747">
        <v>380.64000000000004</v>
      </c>
      <c r="AI123" s="747">
        <f t="shared" si="47"/>
        <v>338769.60000000003</v>
      </c>
      <c r="AJ123" s="748">
        <f t="shared" si="42"/>
        <v>455359.60000000003</v>
      </c>
    </row>
    <row r="124" spans="1:36" s="403" customFormat="1" ht="31.5" customHeight="1" x14ac:dyDescent="0.25">
      <c r="A124" s="964" t="s">
        <v>701</v>
      </c>
      <c r="B124" s="438" t="s">
        <v>251</v>
      </c>
      <c r="C124" s="571" t="s">
        <v>32</v>
      </c>
      <c r="D124" s="1000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32"/>
      <c r="K124" s="803">
        <v>157.20000000000002</v>
      </c>
      <c r="L124" s="804">
        <f t="shared" si="33"/>
        <v>0</v>
      </c>
      <c r="M124" s="803">
        <v>278.72000000000003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0">
        <f t="shared" si="30"/>
        <v>890</v>
      </c>
      <c r="AF124" s="747">
        <v>157.20000000000002</v>
      </c>
      <c r="AG124" s="747">
        <f t="shared" si="41"/>
        <v>139908.00000000003</v>
      </c>
      <c r="AH124" s="747">
        <v>278.72000000000003</v>
      </c>
      <c r="AI124" s="747">
        <f t="shared" si="47"/>
        <v>248060.80000000002</v>
      </c>
      <c r="AJ124" s="748">
        <f t="shared" si="42"/>
        <v>387968.80000000005</v>
      </c>
    </row>
    <row r="125" spans="1:36" s="403" customFormat="1" ht="31.5" customHeight="1" x14ac:dyDescent="0.25">
      <c r="A125" s="964" t="s">
        <v>702</v>
      </c>
      <c r="B125" s="438" t="s">
        <v>252</v>
      </c>
      <c r="C125" s="571" t="s">
        <v>31</v>
      </c>
      <c r="D125" s="1000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32"/>
      <c r="K125" s="803">
        <v>1572</v>
      </c>
      <c r="L125" s="804">
        <f t="shared" si="33"/>
        <v>0</v>
      </c>
      <c r="M125" s="803">
        <v>2107.04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0">
        <f t="shared" si="30"/>
        <v>16</v>
      </c>
      <c r="AF125" s="747">
        <v>1572</v>
      </c>
      <c r="AG125" s="747">
        <f t="shared" si="41"/>
        <v>25152</v>
      </c>
      <c r="AH125" s="747">
        <v>2107.04</v>
      </c>
      <c r="AI125" s="747">
        <f t="shared" si="47"/>
        <v>33712.639999999999</v>
      </c>
      <c r="AJ125" s="748">
        <f t="shared" si="42"/>
        <v>58864.639999999999</v>
      </c>
    </row>
    <row r="126" spans="1:36" s="403" customFormat="1" ht="31.5" customHeight="1" x14ac:dyDescent="0.25">
      <c r="A126" s="964" t="s">
        <v>703</v>
      </c>
      <c r="B126" s="438" t="s">
        <v>253</v>
      </c>
      <c r="C126" s="571" t="s">
        <v>31</v>
      </c>
      <c r="D126" s="1000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32"/>
      <c r="K126" s="803">
        <v>1572</v>
      </c>
      <c r="L126" s="804">
        <f t="shared" si="33"/>
        <v>0</v>
      </c>
      <c r="M126" s="803">
        <v>2459.6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0">
        <f t="shared" si="30"/>
        <v>10</v>
      </c>
      <c r="AF126" s="747">
        <v>1572</v>
      </c>
      <c r="AG126" s="747">
        <f t="shared" si="41"/>
        <v>15720</v>
      </c>
      <c r="AH126" s="747">
        <v>2459.6</v>
      </c>
      <c r="AI126" s="747">
        <f t="shared" si="47"/>
        <v>24596</v>
      </c>
      <c r="AJ126" s="748">
        <f t="shared" si="42"/>
        <v>40316</v>
      </c>
    </row>
    <row r="127" spans="1:36" s="403" customFormat="1" ht="31.5" customHeight="1" x14ac:dyDescent="0.25">
      <c r="A127" s="964" t="s">
        <v>704</v>
      </c>
      <c r="B127" s="438" t="s">
        <v>254</v>
      </c>
      <c r="C127" s="571" t="s">
        <v>31</v>
      </c>
      <c r="D127" s="1000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32"/>
      <c r="K127" s="803">
        <v>353.7</v>
      </c>
      <c r="L127" s="804">
        <f t="shared" si="33"/>
        <v>0</v>
      </c>
      <c r="M127" s="803">
        <v>456.27400000000006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0">
        <f t="shared" si="30"/>
        <v>100</v>
      </c>
      <c r="AF127" s="747">
        <v>353.7</v>
      </c>
      <c r="AG127" s="747">
        <f t="shared" si="41"/>
        <v>35370</v>
      </c>
      <c r="AH127" s="747">
        <v>456.27400000000006</v>
      </c>
      <c r="AI127" s="747">
        <f t="shared" si="47"/>
        <v>45627.400000000009</v>
      </c>
      <c r="AJ127" s="748">
        <f t="shared" si="42"/>
        <v>80997.400000000009</v>
      </c>
    </row>
    <row r="128" spans="1:36" s="403" customFormat="1" ht="31.5" customHeight="1" x14ac:dyDescent="0.25">
      <c r="A128" s="964" t="s">
        <v>705</v>
      </c>
      <c r="B128" s="438" t="s">
        <v>255</v>
      </c>
      <c r="C128" s="571" t="s">
        <v>31</v>
      </c>
      <c r="D128" s="1000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32"/>
      <c r="K128" s="803">
        <v>183.4</v>
      </c>
      <c r="L128" s="804">
        <f t="shared" si="33"/>
        <v>0</v>
      </c>
      <c r="M128" s="803">
        <v>291.33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0">
        <f t="shared" si="30"/>
        <v>300</v>
      </c>
      <c r="AF128" s="747">
        <v>183.4</v>
      </c>
      <c r="AG128" s="747">
        <f t="shared" si="41"/>
        <v>55020</v>
      </c>
      <c r="AH128" s="747">
        <v>291.33</v>
      </c>
      <c r="AI128" s="747">
        <f t="shared" si="47"/>
        <v>87399</v>
      </c>
      <c r="AJ128" s="748">
        <f t="shared" si="42"/>
        <v>142419</v>
      </c>
    </row>
    <row r="129" spans="1:36" s="403" customFormat="1" ht="31.5" customHeight="1" x14ac:dyDescent="0.25">
      <c r="A129" s="964" t="s">
        <v>706</v>
      </c>
      <c r="B129" s="438" t="s">
        <v>256</v>
      </c>
      <c r="C129" s="571" t="s">
        <v>31</v>
      </c>
      <c r="D129" s="1000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32"/>
      <c r="K129" s="803">
        <v>117.9</v>
      </c>
      <c r="L129" s="804">
        <f t="shared" si="33"/>
        <v>0</v>
      </c>
      <c r="M129" s="803">
        <v>98.8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0">
        <f t="shared" si="30"/>
        <v>60</v>
      </c>
      <c r="AF129" s="747">
        <v>117.9</v>
      </c>
      <c r="AG129" s="747">
        <f t="shared" si="41"/>
        <v>7074</v>
      </c>
      <c r="AH129" s="747">
        <v>98.8</v>
      </c>
      <c r="AI129" s="747">
        <f t="shared" si="47"/>
        <v>5928</v>
      </c>
      <c r="AJ129" s="748">
        <f t="shared" si="42"/>
        <v>13002</v>
      </c>
    </row>
    <row r="130" spans="1:36" s="403" customFormat="1" ht="31.5" customHeight="1" x14ac:dyDescent="0.25">
      <c r="A130" s="964" t="s">
        <v>707</v>
      </c>
      <c r="B130" s="438" t="s">
        <v>257</v>
      </c>
      <c r="C130" s="571" t="s">
        <v>31</v>
      </c>
      <c r="D130" s="1000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32"/>
      <c r="K130" s="803">
        <v>117.9</v>
      </c>
      <c r="L130" s="804">
        <f t="shared" si="33"/>
        <v>0</v>
      </c>
      <c r="M130" s="803">
        <v>120.9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0">
        <f t="shared" si="30"/>
        <v>60</v>
      </c>
      <c r="AF130" s="747">
        <v>117.9</v>
      </c>
      <c r="AG130" s="747">
        <f t="shared" si="41"/>
        <v>7074</v>
      </c>
      <c r="AH130" s="747">
        <v>120.9</v>
      </c>
      <c r="AI130" s="747">
        <f t="shared" si="47"/>
        <v>7254</v>
      </c>
      <c r="AJ130" s="748">
        <f t="shared" si="42"/>
        <v>14328</v>
      </c>
    </row>
    <row r="131" spans="1:36" s="403" customFormat="1" ht="31.5" customHeight="1" x14ac:dyDescent="0.25">
      <c r="A131" s="964" t="s">
        <v>708</v>
      </c>
      <c r="B131" s="438" t="s">
        <v>258</v>
      </c>
      <c r="C131" s="571" t="s">
        <v>31</v>
      </c>
      <c r="D131" s="1000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32"/>
      <c r="K131" s="803">
        <v>32.75</v>
      </c>
      <c r="L131" s="804">
        <f t="shared" si="33"/>
        <v>0</v>
      </c>
      <c r="M131" s="803">
        <v>107.926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0">
        <f t="shared" si="30"/>
        <v>400</v>
      </c>
      <c r="AF131" s="747">
        <v>32.75</v>
      </c>
      <c r="AG131" s="747">
        <f t="shared" si="41"/>
        <v>13100</v>
      </c>
      <c r="AH131" s="747">
        <v>107.926</v>
      </c>
      <c r="AI131" s="747">
        <f t="shared" si="47"/>
        <v>43170.400000000001</v>
      </c>
      <c r="AJ131" s="748">
        <f t="shared" si="42"/>
        <v>56270.400000000001</v>
      </c>
    </row>
    <row r="132" spans="1:36" s="403" customFormat="1" ht="31.5" customHeight="1" x14ac:dyDescent="0.25">
      <c r="A132" s="964" t="s">
        <v>709</v>
      </c>
      <c r="B132" s="438" t="s">
        <v>259</v>
      </c>
      <c r="C132" s="571" t="s">
        <v>31</v>
      </c>
      <c r="D132" s="1000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32"/>
      <c r="K132" s="803">
        <v>19.650000000000002</v>
      </c>
      <c r="L132" s="804">
        <f t="shared" si="33"/>
        <v>0</v>
      </c>
      <c r="M132" s="803">
        <v>8.84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19.650000000000002</v>
      </c>
      <c r="AG132" s="747">
        <f t="shared" si="41"/>
        <v>1965.0000000000002</v>
      </c>
      <c r="AH132" s="747">
        <v>8.84</v>
      </c>
      <c r="AI132" s="747">
        <f t="shared" si="47"/>
        <v>884</v>
      </c>
      <c r="AJ132" s="748">
        <f t="shared" si="42"/>
        <v>2849</v>
      </c>
    </row>
    <row r="133" spans="1:36" s="403" customFormat="1" ht="31.5" customHeight="1" x14ac:dyDescent="0.25">
      <c r="A133" s="964" t="s">
        <v>710</v>
      </c>
      <c r="B133" s="438" t="s">
        <v>260</v>
      </c>
      <c r="C133" s="571" t="s">
        <v>32</v>
      </c>
      <c r="D133" s="1000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32"/>
      <c r="K133" s="803">
        <v>393</v>
      </c>
      <c r="L133" s="804">
        <f t="shared" si="33"/>
        <v>0</v>
      </c>
      <c r="M133" s="803">
        <v>127.4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0">
        <f t="shared" si="30"/>
        <v>200</v>
      </c>
      <c r="AF133" s="747">
        <v>393</v>
      </c>
      <c r="AG133" s="747">
        <f t="shared" si="41"/>
        <v>78600</v>
      </c>
      <c r="AH133" s="747">
        <v>127.4</v>
      </c>
      <c r="AI133" s="747">
        <f t="shared" si="47"/>
        <v>25480</v>
      </c>
      <c r="AJ133" s="748">
        <f t="shared" si="42"/>
        <v>104080</v>
      </c>
    </row>
    <row r="134" spans="1:36" s="403" customFormat="1" ht="31.5" customHeight="1" x14ac:dyDescent="0.25">
      <c r="A134" s="964" t="s">
        <v>711</v>
      </c>
      <c r="B134" s="438" t="s">
        <v>261</v>
      </c>
      <c r="C134" s="571" t="s">
        <v>32</v>
      </c>
      <c r="D134" s="1000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32"/>
      <c r="K134" s="803">
        <v>162.44</v>
      </c>
      <c r="L134" s="804">
        <f t="shared" si="33"/>
        <v>0</v>
      </c>
      <c r="M134" s="803">
        <v>188.31800000000001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0">
        <f t="shared" si="30"/>
        <v>2960</v>
      </c>
      <c r="AF134" s="747">
        <v>162.44</v>
      </c>
      <c r="AG134" s="747">
        <f t="shared" si="41"/>
        <v>480822.39999999997</v>
      </c>
      <c r="AH134" s="747">
        <v>188.31800000000001</v>
      </c>
      <c r="AI134" s="747">
        <f t="shared" si="47"/>
        <v>557421.28</v>
      </c>
      <c r="AJ134" s="748">
        <f t="shared" si="42"/>
        <v>1038243.6799999999</v>
      </c>
    </row>
    <row r="135" spans="1:36" s="403" customFormat="1" ht="31.5" customHeight="1" x14ac:dyDescent="0.25">
      <c r="A135" s="964" t="s">
        <v>712</v>
      </c>
      <c r="B135" s="438" t="s">
        <v>261</v>
      </c>
      <c r="C135" s="571" t="s">
        <v>32</v>
      </c>
      <c r="D135" s="1000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32"/>
      <c r="K135" s="803">
        <v>162.44</v>
      </c>
      <c r="L135" s="804">
        <f t="shared" si="33"/>
        <v>0</v>
      </c>
      <c r="M135" s="803">
        <v>107.822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0">
        <f t="shared" si="30"/>
        <v>930</v>
      </c>
      <c r="AF135" s="747">
        <v>162.44</v>
      </c>
      <c r="AG135" s="747">
        <f t="shared" si="41"/>
        <v>151069.20000000001</v>
      </c>
      <c r="AH135" s="747">
        <v>107.822</v>
      </c>
      <c r="AI135" s="747">
        <f t="shared" si="47"/>
        <v>100274.46</v>
      </c>
      <c r="AJ135" s="748">
        <f t="shared" si="42"/>
        <v>251343.66000000003</v>
      </c>
    </row>
    <row r="136" spans="1:36" s="403" customFormat="1" ht="31.5" customHeight="1" x14ac:dyDescent="0.25">
      <c r="A136" s="964" t="s">
        <v>713</v>
      </c>
      <c r="B136" s="438" t="s">
        <v>261</v>
      </c>
      <c r="C136" s="571" t="s">
        <v>32</v>
      </c>
      <c r="D136" s="1000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32"/>
      <c r="K136" s="803">
        <v>162.44</v>
      </c>
      <c r="L136" s="804">
        <f t="shared" si="33"/>
        <v>0</v>
      </c>
      <c r="M136" s="803">
        <v>182.80600000000001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0">
        <f t="shared" si="30"/>
        <v>510</v>
      </c>
      <c r="AF136" s="747">
        <v>162.44</v>
      </c>
      <c r="AG136" s="747">
        <f t="shared" si="41"/>
        <v>82844.399999999994</v>
      </c>
      <c r="AH136" s="747">
        <v>182.80600000000001</v>
      </c>
      <c r="AI136" s="747">
        <f t="shared" si="47"/>
        <v>93231.060000000012</v>
      </c>
      <c r="AJ136" s="748">
        <f t="shared" si="42"/>
        <v>176075.46000000002</v>
      </c>
    </row>
    <row r="137" spans="1:36" s="403" customFormat="1" ht="31.5" customHeight="1" x14ac:dyDescent="0.25">
      <c r="A137" s="964" t="s">
        <v>714</v>
      </c>
      <c r="B137" s="438" t="s">
        <v>261</v>
      </c>
      <c r="C137" s="571" t="s">
        <v>32</v>
      </c>
      <c r="D137" s="1000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32"/>
      <c r="K137" s="803">
        <v>162.44</v>
      </c>
      <c r="L137" s="804">
        <f t="shared" si="33"/>
        <v>0</v>
      </c>
      <c r="M137" s="803">
        <v>111.72199999999999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0">
        <f t="shared" si="30"/>
        <v>600</v>
      </c>
      <c r="AF137" s="747">
        <v>162.44</v>
      </c>
      <c r="AG137" s="747">
        <f t="shared" si="41"/>
        <v>97464</v>
      </c>
      <c r="AH137" s="747">
        <v>111.72199999999999</v>
      </c>
      <c r="AI137" s="747">
        <f t="shared" si="47"/>
        <v>67033.2</v>
      </c>
      <c r="AJ137" s="748">
        <f t="shared" si="42"/>
        <v>164497.20000000001</v>
      </c>
    </row>
    <row r="138" spans="1:36" s="403" customFormat="1" ht="31.5" customHeight="1" x14ac:dyDescent="0.25">
      <c r="A138" s="964" t="s">
        <v>715</v>
      </c>
      <c r="B138" s="438" t="s">
        <v>262</v>
      </c>
      <c r="C138" s="571" t="s">
        <v>32</v>
      </c>
      <c r="D138" s="1000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32"/>
      <c r="K138" s="803">
        <v>78.600000000000009</v>
      </c>
      <c r="L138" s="804">
        <f t="shared" si="33"/>
        <v>0</v>
      </c>
      <c r="M138" s="803">
        <v>116.012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0">
        <f t="shared" si="30"/>
        <v>1410</v>
      </c>
      <c r="AF138" s="747">
        <v>78.600000000000009</v>
      </c>
      <c r="AG138" s="747">
        <f t="shared" si="41"/>
        <v>110826.00000000001</v>
      </c>
      <c r="AH138" s="747">
        <v>116.012</v>
      </c>
      <c r="AI138" s="747">
        <f t="shared" si="47"/>
        <v>163576.92000000001</v>
      </c>
      <c r="AJ138" s="748">
        <f t="shared" si="42"/>
        <v>274402.92000000004</v>
      </c>
    </row>
    <row r="139" spans="1:36" s="403" customFormat="1" ht="31.5" customHeight="1" x14ac:dyDescent="0.25">
      <c r="A139" s="964" t="s">
        <v>716</v>
      </c>
      <c r="B139" s="438" t="s">
        <v>263</v>
      </c>
      <c r="C139" s="571" t="s">
        <v>32</v>
      </c>
      <c r="D139" s="1000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32"/>
      <c r="K139" s="803">
        <v>45.85</v>
      </c>
      <c r="L139" s="804">
        <f t="shared" si="33"/>
        <v>0</v>
      </c>
      <c r="M139" s="803">
        <v>28.080000000000002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0">
        <f t="shared" si="30"/>
        <v>600</v>
      </c>
      <c r="AF139" s="747">
        <v>45.85</v>
      </c>
      <c r="AG139" s="747">
        <f t="shared" si="41"/>
        <v>27510</v>
      </c>
      <c r="AH139" s="747">
        <v>28.080000000000002</v>
      </c>
      <c r="AI139" s="747">
        <f t="shared" si="47"/>
        <v>16848</v>
      </c>
      <c r="AJ139" s="748">
        <f t="shared" si="42"/>
        <v>44358</v>
      </c>
    </row>
    <row r="140" spans="1:36" s="403" customFormat="1" ht="31.5" customHeight="1" x14ac:dyDescent="0.25">
      <c r="A140" s="964" t="s">
        <v>717</v>
      </c>
      <c r="B140" s="438" t="s">
        <v>264</v>
      </c>
      <c r="C140" s="571" t="s">
        <v>31</v>
      </c>
      <c r="D140" s="1000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32"/>
      <c r="K140" s="803">
        <v>6.5500000000000007</v>
      </c>
      <c r="L140" s="804">
        <f t="shared" si="33"/>
        <v>0</v>
      </c>
      <c r="M140" s="803">
        <v>3.3800000000000003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0">
        <f t="shared" si="30"/>
        <v>1200</v>
      </c>
      <c r="AF140" s="747">
        <v>6.5500000000000007</v>
      </c>
      <c r="AG140" s="747">
        <f t="shared" si="41"/>
        <v>7860.0000000000009</v>
      </c>
      <c r="AH140" s="747">
        <v>3.3800000000000003</v>
      </c>
      <c r="AI140" s="747">
        <f t="shared" si="47"/>
        <v>4056.0000000000005</v>
      </c>
      <c r="AJ140" s="748">
        <f t="shared" si="42"/>
        <v>11916.000000000002</v>
      </c>
    </row>
    <row r="141" spans="1:36" s="403" customFormat="1" ht="31.5" customHeight="1" x14ac:dyDescent="0.25">
      <c r="A141" s="964" t="s">
        <v>718</v>
      </c>
      <c r="B141" s="438" t="s">
        <v>265</v>
      </c>
      <c r="C141" s="571" t="s">
        <v>31</v>
      </c>
      <c r="D141" s="1000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32"/>
      <c r="K141" s="803">
        <v>6.5500000000000007</v>
      </c>
      <c r="L141" s="804">
        <f t="shared" si="33"/>
        <v>0</v>
      </c>
      <c r="M141" s="803">
        <v>4.6800000000000006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0">
        <f t="shared" si="30"/>
        <v>400</v>
      </c>
      <c r="AF141" s="747">
        <v>6.5500000000000007</v>
      </c>
      <c r="AG141" s="747">
        <f t="shared" si="41"/>
        <v>2620.0000000000005</v>
      </c>
      <c r="AH141" s="747">
        <v>4.6800000000000006</v>
      </c>
      <c r="AI141" s="747">
        <f t="shared" si="47"/>
        <v>1872.0000000000002</v>
      </c>
      <c r="AJ141" s="748">
        <f t="shared" si="42"/>
        <v>4492.0000000000009</v>
      </c>
    </row>
    <row r="142" spans="1:36" s="403" customFormat="1" ht="31.5" customHeight="1" x14ac:dyDescent="0.25">
      <c r="A142" s="964" t="s">
        <v>719</v>
      </c>
      <c r="B142" s="438" t="s">
        <v>266</v>
      </c>
      <c r="C142" s="571" t="s">
        <v>31</v>
      </c>
      <c r="D142" s="1000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32"/>
      <c r="K142" s="803">
        <v>6.5500000000000007</v>
      </c>
      <c r="L142" s="804">
        <f t="shared" si="33"/>
        <v>0</v>
      </c>
      <c r="M142" s="803">
        <v>18.46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0">
        <f t="shared" si="30"/>
        <v>1600</v>
      </c>
      <c r="AF142" s="747">
        <v>6.5500000000000007</v>
      </c>
      <c r="AG142" s="747">
        <f t="shared" si="41"/>
        <v>10480.000000000002</v>
      </c>
      <c r="AH142" s="747">
        <v>18.46</v>
      </c>
      <c r="AI142" s="747">
        <f t="shared" si="47"/>
        <v>29536</v>
      </c>
      <c r="AJ142" s="748">
        <f t="shared" si="42"/>
        <v>40016</v>
      </c>
    </row>
    <row r="143" spans="1:36" s="403" customFormat="1" ht="31.5" customHeight="1" x14ac:dyDescent="0.25">
      <c r="A143" s="964" t="s">
        <v>720</v>
      </c>
      <c r="B143" s="438" t="s">
        <v>267</v>
      </c>
      <c r="C143" s="571" t="s">
        <v>31</v>
      </c>
      <c r="D143" s="1000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32"/>
      <c r="K143" s="803">
        <v>6.5500000000000007</v>
      </c>
      <c r="L143" s="804">
        <f t="shared" si="33"/>
        <v>0</v>
      </c>
      <c r="M143" s="803">
        <v>2.3660000000000001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0">
        <f t="shared" si="30"/>
        <v>1600</v>
      </c>
      <c r="AF143" s="747">
        <v>6.5500000000000007</v>
      </c>
      <c r="AG143" s="747">
        <f t="shared" si="41"/>
        <v>10480.000000000002</v>
      </c>
      <c r="AH143" s="747">
        <v>2.3660000000000001</v>
      </c>
      <c r="AI143" s="747">
        <f t="shared" si="47"/>
        <v>3785.6000000000004</v>
      </c>
      <c r="AJ143" s="748">
        <f t="shared" si="42"/>
        <v>14265.600000000002</v>
      </c>
    </row>
    <row r="144" spans="1:36" s="403" customFormat="1" ht="31.5" customHeight="1" x14ac:dyDescent="0.25">
      <c r="A144" s="964" t="s">
        <v>721</v>
      </c>
      <c r="B144" s="438" t="s">
        <v>268</v>
      </c>
      <c r="C144" s="571" t="s">
        <v>224</v>
      </c>
      <c r="D144" s="1000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32"/>
      <c r="K144" s="803"/>
      <c r="L144" s="804"/>
      <c r="M144" s="803">
        <v>28080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0">
        <f t="shared" si="30"/>
        <v>1</v>
      </c>
      <c r="AF144" s="747"/>
      <c r="AG144" s="747"/>
      <c r="AH144" s="747">
        <v>28080</v>
      </c>
      <c r="AI144" s="747">
        <f t="shared" si="47"/>
        <v>28080</v>
      </c>
      <c r="AJ144" s="748">
        <f t="shared" si="42"/>
        <v>28080</v>
      </c>
    </row>
    <row r="145" spans="1:37" s="403" customFormat="1" ht="31.5" customHeight="1" x14ac:dyDescent="0.25">
      <c r="A145" s="964" t="s">
        <v>722</v>
      </c>
      <c r="B145" s="438" t="s">
        <v>269</v>
      </c>
      <c r="C145" s="571" t="s">
        <v>224</v>
      </c>
      <c r="D145" s="1000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32"/>
      <c r="K145" s="803">
        <v>166632</v>
      </c>
      <c r="L145" s="804">
        <f>K145*J145</f>
        <v>0</v>
      </c>
      <c r="M145" s="803"/>
      <c r="N145" s="804"/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0">
        <f t="shared" si="30"/>
        <v>1</v>
      </c>
      <c r="AF145" s="747">
        <v>166632</v>
      </c>
      <c r="AG145" s="747">
        <f>AF145*AE145</f>
        <v>166632</v>
      </c>
      <c r="AH145" s="747"/>
      <c r="AI145" s="747"/>
      <c r="AJ145" s="748">
        <f t="shared" si="42"/>
        <v>166632</v>
      </c>
    </row>
    <row r="146" spans="1:37" ht="31.5" customHeight="1" x14ac:dyDescent="0.25">
      <c r="A146" s="950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29"/>
      <c r="K146" s="798"/>
      <c r="L146" s="807">
        <f>L147+L148+L149+L150+L151+L152+L153+L154+L155+L156+L159+L160+L161</f>
        <v>11110198.632095326</v>
      </c>
      <c r="M146" s="798"/>
      <c r="N146" s="807">
        <f>SUM(N147:N161)</f>
        <v>35090649</v>
      </c>
      <c r="O146" s="800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0">
        <f t="shared" si="30"/>
        <v>0</v>
      </c>
      <c r="AF146" s="741"/>
      <c r="AG146" s="741">
        <f>AG147+AG148+AG149+AG150+AG151+AG152+AG153+AG154+AG155+AG156+AG159+AG160+AG161</f>
        <v>6237125.74331012</v>
      </c>
      <c r="AH146" s="741"/>
      <c r="AI146" s="741">
        <f>SUM(AI147:AI161)</f>
        <v>17442476.559600003</v>
      </c>
      <c r="AJ146" s="742">
        <f>SUM(AJ147:AJ161)</f>
        <v>24418777.662910122</v>
      </c>
    </row>
    <row r="147" spans="1:37" s="496" customFormat="1" ht="31.5" customHeight="1" x14ac:dyDescent="0.25">
      <c r="A147" s="964" t="s">
        <v>723</v>
      </c>
      <c r="B147" s="1001" t="s">
        <v>272</v>
      </c>
      <c r="C147" s="574" t="s">
        <v>224</v>
      </c>
      <c r="D147" s="1002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7">
        <v>6</v>
      </c>
      <c r="K147" s="833">
        <v>125450</v>
      </c>
      <c r="L147" s="834">
        <f t="shared" ref="L147:L161" si="52">K147*J147</f>
        <v>752700</v>
      </c>
      <c r="M147" s="833">
        <v>982545</v>
      </c>
      <c r="N147" s="834">
        <f t="shared" ref="N147:N161" si="53">M147*J147</f>
        <v>5895270</v>
      </c>
      <c r="O147" s="808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0">
        <f t="shared" si="30"/>
        <v>0</v>
      </c>
      <c r="AF147" s="762">
        <v>125450</v>
      </c>
      <c r="AG147" s="762">
        <f t="shared" ref="AG147:AG161" si="62">AF147*AE147</f>
        <v>0</v>
      </c>
      <c r="AH147" s="762">
        <v>982545</v>
      </c>
      <c r="AI147" s="762">
        <f t="shared" ref="AI147:AI161" si="63">AH147*AE147</f>
        <v>0</v>
      </c>
      <c r="AJ147" s="744">
        <f t="shared" ref="AJ147:AJ161" si="64">AI147+AG147</f>
        <v>0</v>
      </c>
      <c r="AK147" s="494"/>
    </row>
    <row r="148" spans="1:37" s="494" customFormat="1" ht="31.5" customHeight="1" x14ac:dyDescent="0.25">
      <c r="A148" s="964" t="s">
        <v>725</v>
      </c>
      <c r="B148" s="1001" t="s">
        <v>273</v>
      </c>
      <c r="C148" s="574" t="s">
        <v>224</v>
      </c>
      <c r="D148" s="1002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7"/>
      <c r="K148" s="833">
        <v>29545</v>
      </c>
      <c r="L148" s="834">
        <f t="shared" si="52"/>
        <v>0</v>
      </c>
      <c r="M148" s="833">
        <v>469586</v>
      </c>
      <c r="N148" s="834">
        <f t="shared" si="53"/>
        <v>0</v>
      </c>
      <c r="O148" s="808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0">
        <f t="shared" si="30"/>
        <v>1</v>
      </c>
      <c r="AF148" s="763">
        <v>29545</v>
      </c>
      <c r="AG148" s="763">
        <f t="shared" si="62"/>
        <v>29545</v>
      </c>
      <c r="AH148" s="763">
        <v>469586</v>
      </c>
      <c r="AI148" s="763">
        <f t="shared" si="63"/>
        <v>469586</v>
      </c>
      <c r="AJ148" s="748">
        <f t="shared" si="64"/>
        <v>499131</v>
      </c>
    </row>
    <row r="149" spans="1:37" s="494" customFormat="1" ht="31.5" customHeight="1" x14ac:dyDescent="0.25">
      <c r="A149" s="964" t="s">
        <v>726</v>
      </c>
      <c r="B149" s="1001" t="s">
        <v>274</v>
      </c>
      <c r="C149" s="574" t="s">
        <v>224</v>
      </c>
      <c r="D149" s="1002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7"/>
      <c r="K149" s="833">
        <v>102635.07494545454</v>
      </c>
      <c r="L149" s="834">
        <f t="shared" si="52"/>
        <v>0</v>
      </c>
      <c r="M149" s="833">
        <v>309219.33883636363</v>
      </c>
      <c r="N149" s="834">
        <f t="shared" si="53"/>
        <v>0</v>
      </c>
      <c r="O149" s="808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0">
        <f t="shared" si="30"/>
        <v>11</v>
      </c>
      <c r="AF149" s="763">
        <v>102635.07494545454</v>
      </c>
      <c r="AG149" s="763">
        <f t="shared" si="62"/>
        <v>1128985.8244</v>
      </c>
      <c r="AH149" s="763">
        <v>309219.33883636363</v>
      </c>
      <c r="AI149" s="763">
        <f t="shared" si="63"/>
        <v>3401412.7272000001</v>
      </c>
      <c r="AJ149" s="748">
        <f t="shared" si="64"/>
        <v>4530398.5515999999</v>
      </c>
    </row>
    <row r="150" spans="1:37" s="494" customFormat="1" ht="31.5" customHeight="1" x14ac:dyDescent="0.25">
      <c r="A150" s="964" t="s">
        <v>727</v>
      </c>
      <c r="B150" s="1001" t="s">
        <v>275</v>
      </c>
      <c r="C150" s="574" t="s">
        <v>31</v>
      </c>
      <c r="D150" s="1002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7"/>
      <c r="K150" s="833">
        <v>4332.5980348837211</v>
      </c>
      <c r="L150" s="834">
        <f t="shared" si="52"/>
        <v>0</v>
      </c>
      <c r="M150" s="833">
        <v>10463.972093023256</v>
      </c>
      <c r="N150" s="834">
        <f t="shared" si="53"/>
        <v>0</v>
      </c>
      <c r="O150" s="808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0">
        <f t="shared" si="30"/>
        <v>86</v>
      </c>
      <c r="AF150" s="763">
        <v>4332.5980348837211</v>
      </c>
      <c r="AG150" s="763">
        <f t="shared" si="62"/>
        <v>372603.43100000004</v>
      </c>
      <c r="AH150" s="763">
        <v>10463.972093023256</v>
      </c>
      <c r="AI150" s="763">
        <f t="shared" si="63"/>
        <v>899901.6</v>
      </c>
      <c r="AJ150" s="748">
        <f t="shared" si="64"/>
        <v>1272505.031</v>
      </c>
    </row>
    <row r="151" spans="1:37" s="496" customFormat="1" ht="31.5" customHeight="1" x14ac:dyDescent="0.25">
      <c r="A151" s="964" t="s">
        <v>728</v>
      </c>
      <c r="B151" s="1001" t="s">
        <v>276</v>
      </c>
      <c r="C151" s="574" t="s">
        <v>153</v>
      </c>
      <c r="D151" s="1002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7">
        <v>1500</v>
      </c>
      <c r="K151" s="833">
        <v>2655.5948880635515</v>
      </c>
      <c r="L151" s="834">
        <f t="shared" si="52"/>
        <v>3983392.3320953273</v>
      </c>
      <c r="M151" s="833">
        <v>1958</v>
      </c>
      <c r="N151" s="834">
        <f t="shared" si="53"/>
        <v>2937000</v>
      </c>
      <c r="O151" s="808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0">
        <f t="shared" si="30"/>
        <v>108.89999999999964</v>
      </c>
      <c r="AF151" s="762">
        <v>2655.5948880635515</v>
      </c>
      <c r="AG151" s="762">
        <f t="shared" si="62"/>
        <v>289194.28331011976</v>
      </c>
      <c r="AH151" s="762">
        <v>1958</v>
      </c>
      <c r="AI151" s="762">
        <f t="shared" si="63"/>
        <v>213226.19999999928</v>
      </c>
      <c r="AJ151" s="744">
        <f t="shared" si="64"/>
        <v>502420.48331011902</v>
      </c>
      <c r="AK151" s="494"/>
    </row>
    <row r="152" spans="1:37" s="494" customFormat="1" ht="31.5" customHeight="1" x14ac:dyDescent="0.25">
      <c r="A152" s="964" t="s">
        <v>729</v>
      </c>
      <c r="B152" s="1001" t="s">
        <v>277</v>
      </c>
      <c r="C152" s="574" t="s">
        <v>31</v>
      </c>
      <c r="D152" s="1002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7"/>
      <c r="K152" s="833">
        <v>11973.056124999999</v>
      </c>
      <c r="L152" s="834">
        <f t="shared" si="52"/>
        <v>0</v>
      </c>
      <c r="M152" s="833">
        <v>32008.274999999998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0">
        <f t="shared" si="30"/>
        <v>8</v>
      </c>
      <c r="AF152" s="763">
        <v>11973.056124999999</v>
      </c>
      <c r="AG152" s="763">
        <f t="shared" si="62"/>
        <v>95784.448999999993</v>
      </c>
      <c r="AH152" s="763">
        <v>32008.274999999998</v>
      </c>
      <c r="AI152" s="763">
        <f t="shared" si="63"/>
        <v>256066.19999999998</v>
      </c>
      <c r="AJ152" s="748">
        <f t="shared" si="64"/>
        <v>351850.64899999998</v>
      </c>
    </row>
    <row r="153" spans="1:37" s="496" customFormat="1" ht="31.5" customHeight="1" x14ac:dyDescent="0.25">
      <c r="A153" s="964" t="s">
        <v>730</v>
      </c>
      <c r="B153" s="1001" t="s">
        <v>278</v>
      </c>
      <c r="C153" s="574" t="s">
        <v>224</v>
      </c>
      <c r="D153" s="1002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7">
        <v>10</v>
      </c>
      <c r="K153" s="833">
        <v>637410.63</v>
      </c>
      <c r="L153" s="834">
        <f t="shared" si="52"/>
        <v>6374106.2999999998</v>
      </c>
      <c r="M153" s="833">
        <v>2625837.9000000004</v>
      </c>
      <c r="N153" s="834">
        <f t="shared" si="53"/>
        <v>26258379.000000004</v>
      </c>
      <c r="O153" s="808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0">
        <f t="shared" si="30"/>
        <v>0</v>
      </c>
      <c r="AF153" s="762">
        <v>637410.63</v>
      </c>
      <c r="AG153" s="762">
        <f t="shared" si="62"/>
        <v>0</v>
      </c>
      <c r="AH153" s="762">
        <v>2625837.9000000004</v>
      </c>
      <c r="AI153" s="762">
        <f t="shared" si="63"/>
        <v>0</v>
      </c>
      <c r="AJ153" s="744">
        <f t="shared" si="64"/>
        <v>0</v>
      </c>
      <c r="AK153" s="494"/>
    </row>
    <row r="154" spans="1:37" s="494" customFormat="1" ht="31.5" customHeight="1" x14ac:dyDescent="0.25">
      <c r="A154" s="964" t="s">
        <v>731</v>
      </c>
      <c r="B154" s="1001" t="s">
        <v>279</v>
      </c>
      <c r="C154" s="574" t="s">
        <v>31</v>
      </c>
      <c r="D154" s="1002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7"/>
      <c r="K154" s="833">
        <v>8305.7144000000008</v>
      </c>
      <c r="L154" s="834">
        <f t="shared" si="52"/>
        <v>0</v>
      </c>
      <c r="M154" s="833">
        <v>20103.2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0">
        <f t="shared" si="30"/>
        <v>24</v>
      </c>
      <c r="AF154" s="763">
        <v>8305.7144000000008</v>
      </c>
      <c r="AG154" s="763">
        <f t="shared" si="62"/>
        <v>199337.14560000002</v>
      </c>
      <c r="AH154" s="763">
        <v>20103.2</v>
      </c>
      <c r="AI154" s="763">
        <f t="shared" si="63"/>
        <v>482476.80000000005</v>
      </c>
      <c r="AJ154" s="748">
        <f t="shared" si="64"/>
        <v>681813.94560000009</v>
      </c>
    </row>
    <row r="155" spans="1:37" s="494" customFormat="1" ht="31.5" customHeight="1" x14ac:dyDescent="0.25">
      <c r="A155" s="964" t="s">
        <v>732</v>
      </c>
      <c r="B155" s="1001" t="s">
        <v>276</v>
      </c>
      <c r="C155" s="574" t="s">
        <v>153</v>
      </c>
      <c r="D155" s="1002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7"/>
      <c r="K155" s="833">
        <v>3758</v>
      </c>
      <c r="L155" s="834">
        <f t="shared" si="52"/>
        <v>0</v>
      </c>
      <c r="M155" s="833">
        <v>1100</v>
      </c>
      <c r="N155" s="834">
        <f t="shared" si="53"/>
        <v>0</v>
      </c>
      <c r="O155" s="808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0">
        <f t="shared" si="30"/>
        <v>64.5</v>
      </c>
      <c r="AF155" s="763">
        <v>3758</v>
      </c>
      <c r="AG155" s="763">
        <f t="shared" si="62"/>
        <v>242391</v>
      </c>
      <c r="AH155" s="763">
        <v>1100</v>
      </c>
      <c r="AI155" s="763">
        <f t="shared" si="63"/>
        <v>70950</v>
      </c>
      <c r="AJ155" s="748">
        <f t="shared" si="64"/>
        <v>313341</v>
      </c>
    </row>
    <row r="156" spans="1:37" s="494" customFormat="1" ht="31.5" customHeight="1" x14ac:dyDescent="0.25">
      <c r="A156" s="964" t="s">
        <v>733</v>
      </c>
      <c r="B156" s="1001" t="s">
        <v>280</v>
      </c>
      <c r="C156" s="574" t="s">
        <v>224</v>
      </c>
      <c r="D156" s="1002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7"/>
      <c r="K156" s="833">
        <v>46198.46</v>
      </c>
      <c r="L156" s="834">
        <f t="shared" si="52"/>
        <v>0</v>
      </c>
      <c r="M156" s="833">
        <v>372209.49577500008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0">
        <f t="shared" si="30"/>
        <v>16</v>
      </c>
      <c r="AF156" s="763">
        <v>46198.46</v>
      </c>
      <c r="AG156" s="763">
        <f t="shared" si="62"/>
        <v>739175.36</v>
      </c>
      <c r="AH156" s="763">
        <v>372209.49577500008</v>
      </c>
      <c r="AI156" s="763">
        <f t="shared" si="63"/>
        <v>5955351.9324000012</v>
      </c>
      <c r="AJ156" s="748">
        <f t="shared" si="64"/>
        <v>6694527.2924000015</v>
      </c>
    </row>
    <row r="157" spans="1:37" s="494" customFormat="1" ht="31.5" customHeight="1" x14ac:dyDescent="0.25">
      <c r="A157" s="1003"/>
      <c r="B157" s="1004" t="s">
        <v>282</v>
      </c>
      <c r="C157" s="1005" t="s">
        <v>31</v>
      </c>
      <c r="D157" s="1006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7"/>
      <c r="K157" s="803">
        <v>46198.46</v>
      </c>
      <c r="L157" s="804">
        <f t="shared" si="52"/>
        <v>0</v>
      </c>
      <c r="M157" s="803">
        <v>191555</v>
      </c>
      <c r="N157" s="804">
        <f t="shared" si="53"/>
        <v>0</v>
      </c>
      <c r="O157" s="808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0">
        <f t="shared" ref="AE157:AE220" si="65">D157-S157-Y157</f>
        <v>4</v>
      </c>
      <c r="AF157" s="747">
        <v>46198.46</v>
      </c>
      <c r="AG157" s="747">
        <f t="shared" si="62"/>
        <v>184793.84</v>
      </c>
      <c r="AH157" s="747">
        <v>191555</v>
      </c>
      <c r="AI157" s="747">
        <f t="shared" si="63"/>
        <v>766220</v>
      </c>
      <c r="AJ157" s="748">
        <f t="shared" si="64"/>
        <v>951013.84</v>
      </c>
    </row>
    <row r="158" spans="1:37" s="494" customFormat="1" ht="31.5" customHeight="1" x14ac:dyDescent="0.25">
      <c r="A158" s="1003"/>
      <c r="B158" s="1004" t="s">
        <v>283</v>
      </c>
      <c r="C158" s="1005" t="s">
        <v>31</v>
      </c>
      <c r="D158" s="1006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7"/>
      <c r="K158" s="803">
        <v>46198.46</v>
      </c>
      <c r="L158" s="804">
        <f t="shared" si="52"/>
        <v>0</v>
      </c>
      <c r="M158" s="803">
        <v>229879</v>
      </c>
      <c r="N158" s="80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0">
        <f t="shared" si="65"/>
        <v>12</v>
      </c>
      <c r="AF158" s="747">
        <v>46198.46</v>
      </c>
      <c r="AG158" s="747">
        <f t="shared" si="62"/>
        <v>554381.52</v>
      </c>
      <c r="AH158" s="747">
        <v>229879</v>
      </c>
      <c r="AI158" s="747">
        <f t="shared" si="63"/>
        <v>2758548</v>
      </c>
      <c r="AJ158" s="748">
        <f t="shared" si="64"/>
        <v>3312929.52</v>
      </c>
    </row>
    <row r="159" spans="1:37" s="494" customFormat="1" ht="31.5" customHeight="1" x14ac:dyDescent="0.25">
      <c r="A159" s="964" t="s">
        <v>734</v>
      </c>
      <c r="B159" s="431" t="s">
        <v>284</v>
      </c>
      <c r="C159" s="574" t="s">
        <v>213</v>
      </c>
      <c r="D159" s="1002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7"/>
      <c r="K159" s="833">
        <v>2887.5240963855426</v>
      </c>
      <c r="L159" s="834">
        <f t="shared" si="52"/>
        <v>0</v>
      </c>
      <c r="M159" s="833">
        <v>4676.726506024097</v>
      </c>
      <c r="N159" s="834">
        <f t="shared" si="53"/>
        <v>0</v>
      </c>
      <c r="O159" s="808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0">
        <f t="shared" si="65"/>
        <v>166</v>
      </c>
      <c r="AF159" s="763">
        <v>2887.5240963855426</v>
      </c>
      <c r="AG159" s="763">
        <f t="shared" si="62"/>
        <v>479329.00000000006</v>
      </c>
      <c r="AH159" s="763">
        <v>4676.726506024097</v>
      </c>
      <c r="AI159" s="763">
        <f t="shared" si="63"/>
        <v>776336.60000000009</v>
      </c>
      <c r="AJ159" s="748">
        <f t="shared" si="64"/>
        <v>1255665.6000000001</v>
      </c>
    </row>
    <row r="160" spans="1:37" s="494" customFormat="1" ht="31.5" customHeight="1" x14ac:dyDescent="0.25">
      <c r="A160" s="964" t="s">
        <v>735</v>
      </c>
      <c r="B160" s="431" t="s">
        <v>285</v>
      </c>
      <c r="C160" s="574" t="s">
        <v>224</v>
      </c>
      <c r="D160" s="1002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7"/>
      <c r="K160" s="833">
        <v>1432280.25</v>
      </c>
      <c r="L160" s="834">
        <f t="shared" si="52"/>
        <v>0</v>
      </c>
      <c r="M160" s="833">
        <v>1392400.5</v>
      </c>
      <c r="N160" s="834">
        <f t="shared" si="53"/>
        <v>0</v>
      </c>
      <c r="O160" s="808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0">
        <f t="shared" si="65"/>
        <v>1</v>
      </c>
      <c r="AF160" s="763">
        <v>1432280.25</v>
      </c>
      <c r="AG160" s="763">
        <f t="shared" si="62"/>
        <v>1432280.25</v>
      </c>
      <c r="AH160" s="763">
        <v>1392400.5</v>
      </c>
      <c r="AI160" s="763">
        <f t="shared" si="63"/>
        <v>1392400.5</v>
      </c>
      <c r="AJ160" s="748">
        <f t="shared" si="64"/>
        <v>2824680.75</v>
      </c>
    </row>
    <row r="161" spans="1:36" s="494" customFormat="1" ht="31.5" customHeight="1" x14ac:dyDescent="0.25">
      <c r="A161" s="964" t="s">
        <v>736</v>
      </c>
      <c r="B161" s="431" t="s">
        <v>286</v>
      </c>
      <c r="C161" s="574" t="s">
        <v>224</v>
      </c>
      <c r="D161" s="1002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7"/>
      <c r="K161" s="833">
        <v>1228500</v>
      </c>
      <c r="L161" s="834">
        <f t="shared" si="52"/>
        <v>0</v>
      </c>
      <c r="M161" s="833">
        <v>0</v>
      </c>
      <c r="N161" s="834">
        <f t="shared" si="53"/>
        <v>0</v>
      </c>
      <c r="O161" s="808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0">
        <f t="shared" si="65"/>
        <v>1</v>
      </c>
      <c r="AF161" s="763">
        <v>1228500</v>
      </c>
      <c r="AG161" s="763">
        <f t="shared" si="62"/>
        <v>1228500</v>
      </c>
      <c r="AH161" s="763">
        <v>0</v>
      </c>
      <c r="AI161" s="763">
        <f t="shared" si="63"/>
        <v>0</v>
      </c>
      <c r="AJ161" s="748">
        <f t="shared" si="64"/>
        <v>1228500</v>
      </c>
    </row>
    <row r="162" spans="1:36" s="403" customFormat="1" ht="31.5" customHeight="1" x14ac:dyDescent="0.25">
      <c r="A162" s="966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7"/>
      <c r="K162" s="798"/>
      <c r="L162" s="807">
        <f>SUM(L163:L183)</f>
        <v>0</v>
      </c>
      <c r="M162" s="798"/>
      <c r="N162" s="807">
        <f>SUM(N163:N183)</f>
        <v>0</v>
      </c>
      <c r="O162" s="800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0">
        <f t="shared" si="65"/>
        <v>0</v>
      </c>
      <c r="AF162" s="745"/>
      <c r="AG162" s="745">
        <f>SUM(AG163:AG183)</f>
        <v>4413698.76</v>
      </c>
      <c r="AH162" s="745"/>
      <c r="AI162" s="745">
        <f>SUM(AI163:AI183)</f>
        <v>5088361.2729999991</v>
      </c>
      <c r="AJ162" s="746">
        <f>SUM(AJ163:AJ183)</f>
        <v>9502060.0330000017</v>
      </c>
    </row>
    <row r="163" spans="1:36" s="403" customFormat="1" ht="31.5" customHeight="1" x14ac:dyDescent="0.25">
      <c r="A163" s="967" t="s">
        <v>737</v>
      </c>
      <c r="B163" s="433" t="s">
        <v>289</v>
      </c>
      <c r="C163" s="567" t="s">
        <v>31</v>
      </c>
      <c r="D163" s="998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19"/>
      <c r="K163" s="820">
        <v>7205</v>
      </c>
      <c r="L163" s="821">
        <f>K163*J163</f>
        <v>0</v>
      </c>
      <c r="M163" s="820">
        <v>17301.587931034483</v>
      </c>
      <c r="N163" s="821">
        <f>M163*J163</f>
        <v>0</v>
      </c>
      <c r="O163" s="814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0">
        <f t="shared" si="65"/>
        <v>58</v>
      </c>
      <c r="AF163" s="753">
        <v>7205</v>
      </c>
      <c r="AG163" s="753">
        <f>AF163*AE163</f>
        <v>417890</v>
      </c>
      <c r="AH163" s="753">
        <v>17301.587931034483</v>
      </c>
      <c r="AI163" s="753">
        <f>AH163*AE163</f>
        <v>1003492.1</v>
      </c>
      <c r="AJ163" s="750">
        <f>AG163+AI163</f>
        <v>1421382.1</v>
      </c>
    </row>
    <row r="164" spans="1:36" s="403" customFormat="1" ht="31.5" customHeight="1" x14ac:dyDescent="0.25">
      <c r="A164" s="967" t="s">
        <v>738</v>
      </c>
      <c r="B164" s="433" t="s">
        <v>290</v>
      </c>
      <c r="C164" s="567" t="s">
        <v>213</v>
      </c>
      <c r="D164" s="998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19"/>
      <c r="K164" s="820">
        <v>1451.6653376205788</v>
      </c>
      <c r="L164" s="821">
        <f>K164*J164</f>
        <v>0</v>
      </c>
      <c r="M164" s="820">
        <v>811.65284030010719</v>
      </c>
      <c r="N164" s="821">
        <f>M164*J164</f>
        <v>0</v>
      </c>
      <c r="O164" s="814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0">
        <f t="shared" si="65"/>
        <v>933</v>
      </c>
      <c r="AF164" s="753">
        <v>1451.6653376205788</v>
      </c>
      <c r="AG164" s="753">
        <f>AF164*AE164</f>
        <v>1354403.76</v>
      </c>
      <c r="AH164" s="753">
        <v>811.65284030010719</v>
      </c>
      <c r="AI164" s="753">
        <f>AH164*AE164</f>
        <v>757272.1</v>
      </c>
      <c r="AJ164" s="750">
        <f>AG164+AI164</f>
        <v>2111675.86</v>
      </c>
    </row>
    <row r="165" spans="1:36" s="403" customFormat="1" ht="31.5" customHeight="1" x14ac:dyDescent="0.25">
      <c r="A165" s="967" t="s">
        <v>741</v>
      </c>
      <c r="B165" s="433" t="s">
        <v>291</v>
      </c>
      <c r="C165" s="567" t="s">
        <v>31</v>
      </c>
      <c r="D165" s="998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19"/>
      <c r="K165" s="820">
        <v>39090</v>
      </c>
      <c r="L165" s="821">
        <f>K165*J165</f>
        <v>0</v>
      </c>
      <c r="M165" s="820">
        <v>204170</v>
      </c>
      <c r="N165" s="821">
        <f>M165*J165</f>
        <v>0</v>
      </c>
      <c r="O165" s="814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0">
        <f t="shared" si="65"/>
        <v>1</v>
      </c>
      <c r="AF165" s="753">
        <v>39090</v>
      </c>
      <c r="AG165" s="753">
        <f>AF165*AE165</f>
        <v>39090</v>
      </c>
      <c r="AH165" s="753">
        <v>204170</v>
      </c>
      <c r="AI165" s="753">
        <f>AH165*AE165</f>
        <v>204170</v>
      </c>
      <c r="AJ165" s="750">
        <f>AG165+AI165</f>
        <v>243260</v>
      </c>
    </row>
    <row r="166" spans="1:36" s="403" customFormat="1" ht="31.5" customHeight="1" x14ac:dyDescent="0.25">
      <c r="A166" s="967" t="s">
        <v>740</v>
      </c>
      <c r="B166" s="440" t="s">
        <v>292</v>
      </c>
      <c r="C166" s="575"/>
      <c r="D166" s="1007"/>
      <c r="E166" s="477"/>
      <c r="F166" s="477"/>
      <c r="G166" s="477"/>
      <c r="H166" s="477"/>
      <c r="I166" s="610"/>
      <c r="J166" s="797"/>
      <c r="K166" s="803"/>
      <c r="L166" s="804"/>
      <c r="M166" s="803"/>
      <c r="N166" s="804"/>
      <c r="O166" s="808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0">
        <f t="shared" si="65"/>
        <v>0</v>
      </c>
      <c r="AF166" s="747"/>
      <c r="AG166" s="747"/>
      <c r="AH166" s="747"/>
      <c r="AI166" s="747"/>
      <c r="AJ166" s="748"/>
    </row>
    <row r="167" spans="1:36" s="403" customFormat="1" ht="31.5" customHeight="1" x14ac:dyDescent="0.25">
      <c r="A167" s="967" t="s">
        <v>742</v>
      </c>
      <c r="B167" s="433" t="s">
        <v>293</v>
      </c>
      <c r="C167" s="567" t="s">
        <v>213</v>
      </c>
      <c r="D167" s="998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19"/>
      <c r="K167" s="820">
        <v>1239.4615384615386</v>
      </c>
      <c r="L167" s="821">
        <f>K167*J167</f>
        <v>0</v>
      </c>
      <c r="M167" s="820">
        <v>505.48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0">
        <f t="shared" si="65"/>
        <v>390</v>
      </c>
      <c r="AF167" s="753">
        <v>1239.4615384615386</v>
      </c>
      <c r="AG167" s="753">
        <f>AF167*AE167</f>
        <v>483390.00000000006</v>
      </c>
      <c r="AH167" s="753">
        <v>505.48</v>
      </c>
      <c r="AI167" s="753">
        <f>AH167*AE167</f>
        <v>197137.2</v>
      </c>
      <c r="AJ167" s="750">
        <f>AG167+AI167</f>
        <v>680527.20000000007</v>
      </c>
    </row>
    <row r="168" spans="1:36" s="403" customFormat="1" ht="31.5" customHeight="1" x14ac:dyDescent="0.25">
      <c r="A168" s="967" t="s">
        <v>739</v>
      </c>
      <c r="B168" s="440" t="s">
        <v>294</v>
      </c>
      <c r="C168" s="575"/>
      <c r="D168" s="1007"/>
      <c r="E168" s="477"/>
      <c r="F168" s="477"/>
      <c r="G168" s="477"/>
      <c r="H168" s="477"/>
      <c r="I168" s="610"/>
      <c r="J168" s="797"/>
      <c r="K168" s="803"/>
      <c r="L168" s="804"/>
      <c r="M168" s="803"/>
      <c r="N168" s="804"/>
      <c r="O168" s="808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0">
        <f t="shared" si="65"/>
        <v>0</v>
      </c>
      <c r="AF168" s="747"/>
      <c r="AG168" s="747"/>
      <c r="AH168" s="747"/>
      <c r="AI168" s="747"/>
      <c r="AJ168" s="748"/>
    </row>
    <row r="169" spans="1:36" s="403" customFormat="1" ht="31.5" customHeight="1" x14ac:dyDescent="0.25">
      <c r="A169" s="967" t="s">
        <v>744</v>
      </c>
      <c r="B169" s="433" t="s">
        <v>272</v>
      </c>
      <c r="C169" s="567" t="s">
        <v>224</v>
      </c>
      <c r="D169" s="998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19"/>
      <c r="K169" s="820">
        <v>88935.900000000009</v>
      </c>
      <c r="L169" s="821">
        <f t="shared" ref="L169:L176" si="71">K169*J169</f>
        <v>0</v>
      </c>
      <c r="M169" s="820">
        <v>212371.0056</v>
      </c>
      <c r="N169" s="821">
        <f t="shared" ref="N169:N176" si="72">M169*J169</f>
        <v>0</v>
      </c>
      <c r="O169" s="814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0">
        <f t="shared" si="65"/>
        <v>1</v>
      </c>
      <c r="AF169" s="753">
        <v>88935.900000000009</v>
      </c>
      <c r="AG169" s="753">
        <f t="shared" ref="AG169:AG176" si="80">AF169*AE169</f>
        <v>88935.900000000009</v>
      </c>
      <c r="AH169" s="753">
        <v>212371.0056</v>
      </c>
      <c r="AI169" s="753">
        <f t="shared" ref="AI169:AI176" si="81">AH169*AE169</f>
        <v>212371.0056</v>
      </c>
      <c r="AJ169" s="750">
        <f t="shared" ref="AJ169:AJ176" si="82">AG169+AI169</f>
        <v>301306.9056</v>
      </c>
    </row>
    <row r="170" spans="1:36" s="403" customFormat="1" ht="31.5" customHeight="1" x14ac:dyDescent="0.25">
      <c r="A170" s="967" t="s">
        <v>745</v>
      </c>
      <c r="B170" s="433" t="s">
        <v>295</v>
      </c>
      <c r="C170" s="567" t="s">
        <v>224</v>
      </c>
      <c r="D170" s="998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19"/>
      <c r="K170" s="820">
        <v>27333.15</v>
      </c>
      <c r="L170" s="821">
        <f t="shared" si="71"/>
        <v>0</v>
      </c>
      <c r="M170" s="820">
        <v>92996.28</v>
      </c>
      <c r="N170" s="821">
        <f t="shared" si="72"/>
        <v>0</v>
      </c>
      <c r="O170" s="814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0">
        <f t="shared" si="65"/>
        <v>1</v>
      </c>
      <c r="AF170" s="753">
        <v>27333.15</v>
      </c>
      <c r="AG170" s="753">
        <f t="shared" si="80"/>
        <v>27333.15</v>
      </c>
      <c r="AH170" s="753">
        <v>92996.28</v>
      </c>
      <c r="AI170" s="753">
        <f t="shared" si="81"/>
        <v>92996.28</v>
      </c>
      <c r="AJ170" s="750">
        <f t="shared" si="82"/>
        <v>120329.43</v>
      </c>
    </row>
    <row r="171" spans="1:36" s="403" customFormat="1" ht="31.5" customHeight="1" x14ac:dyDescent="0.25">
      <c r="A171" s="967" t="s">
        <v>746</v>
      </c>
      <c r="B171" s="433" t="s">
        <v>296</v>
      </c>
      <c r="C171" s="567" t="s">
        <v>224</v>
      </c>
      <c r="D171" s="998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19"/>
      <c r="K171" s="820">
        <v>8541.7240000000002</v>
      </c>
      <c r="L171" s="821">
        <f t="shared" si="71"/>
        <v>0</v>
      </c>
      <c r="M171" s="820">
        <v>15825.326399999998</v>
      </c>
      <c r="N171" s="821">
        <f t="shared" si="72"/>
        <v>0</v>
      </c>
      <c r="O171" s="814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0">
        <f t="shared" si="65"/>
        <v>5</v>
      </c>
      <c r="AF171" s="753">
        <v>8541.7240000000002</v>
      </c>
      <c r="AG171" s="753">
        <f t="shared" si="80"/>
        <v>42708.62</v>
      </c>
      <c r="AH171" s="753">
        <v>15825.326399999998</v>
      </c>
      <c r="AI171" s="753">
        <f t="shared" si="81"/>
        <v>79126.631999999983</v>
      </c>
      <c r="AJ171" s="750">
        <f t="shared" si="82"/>
        <v>121835.25199999998</v>
      </c>
    </row>
    <row r="172" spans="1:36" s="403" customFormat="1" ht="31.5" customHeight="1" x14ac:dyDescent="0.25">
      <c r="A172" s="967" t="s">
        <v>747</v>
      </c>
      <c r="B172" s="433" t="s">
        <v>297</v>
      </c>
      <c r="C172" s="567" t="s">
        <v>31</v>
      </c>
      <c r="D172" s="998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19"/>
      <c r="K172" s="820">
        <v>896.04000000000008</v>
      </c>
      <c r="L172" s="821">
        <f t="shared" si="71"/>
        <v>0</v>
      </c>
      <c r="M172" s="820">
        <v>784.68000000000006</v>
      </c>
      <c r="N172" s="821">
        <f t="shared" si="72"/>
        <v>0</v>
      </c>
      <c r="O172" s="814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0">
        <f t="shared" si="65"/>
        <v>75</v>
      </c>
      <c r="AF172" s="753">
        <v>896.04000000000008</v>
      </c>
      <c r="AG172" s="753">
        <f t="shared" si="80"/>
        <v>67203</v>
      </c>
      <c r="AH172" s="753">
        <v>784.68000000000006</v>
      </c>
      <c r="AI172" s="753">
        <f t="shared" si="81"/>
        <v>58851.000000000007</v>
      </c>
      <c r="AJ172" s="750">
        <f t="shared" si="82"/>
        <v>126054</v>
      </c>
    </row>
    <row r="173" spans="1:36" s="403" customFormat="1" ht="31.5" customHeight="1" x14ac:dyDescent="0.25">
      <c r="A173" s="967" t="s">
        <v>748</v>
      </c>
      <c r="B173" s="433" t="s">
        <v>276</v>
      </c>
      <c r="C173" s="567" t="s">
        <v>153</v>
      </c>
      <c r="D173" s="998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19"/>
      <c r="K173" s="820">
        <v>1375.5</v>
      </c>
      <c r="L173" s="821">
        <f t="shared" si="71"/>
        <v>0</v>
      </c>
      <c r="M173" s="820">
        <v>1858.420124481328</v>
      </c>
      <c r="N173" s="821">
        <f t="shared" si="72"/>
        <v>0</v>
      </c>
      <c r="O173" s="814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0">
        <f t="shared" si="65"/>
        <v>289.2</v>
      </c>
      <c r="AF173" s="753">
        <v>1375.5</v>
      </c>
      <c r="AG173" s="753">
        <f t="shared" si="80"/>
        <v>397794.6</v>
      </c>
      <c r="AH173" s="753">
        <v>1858.420124481328</v>
      </c>
      <c r="AI173" s="753">
        <f t="shared" si="81"/>
        <v>537455.10000000009</v>
      </c>
      <c r="AJ173" s="750">
        <f t="shared" si="82"/>
        <v>935249.70000000007</v>
      </c>
    </row>
    <row r="174" spans="1:36" s="403" customFormat="1" ht="31.5" customHeight="1" x14ac:dyDescent="0.25">
      <c r="A174" s="967" t="s">
        <v>749</v>
      </c>
      <c r="B174" s="433" t="s">
        <v>298</v>
      </c>
      <c r="C174" s="567" t="s">
        <v>224</v>
      </c>
      <c r="D174" s="998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19"/>
      <c r="K174" s="820">
        <v>100586.38500000001</v>
      </c>
      <c r="L174" s="821">
        <f t="shared" si="71"/>
        <v>0</v>
      </c>
      <c r="M174" s="820">
        <v>266448.06760000001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0">
        <f t="shared" si="65"/>
        <v>2</v>
      </c>
      <c r="AF174" s="753">
        <v>100586.38500000001</v>
      </c>
      <c r="AG174" s="753">
        <f t="shared" si="80"/>
        <v>201172.77000000002</v>
      </c>
      <c r="AH174" s="753">
        <v>266448.06760000001</v>
      </c>
      <c r="AI174" s="753">
        <f t="shared" si="81"/>
        <v>532896.13520000002</v>
      </c>
      <c r="AJ174" s="750">
        <f t="shared" si="82"/>
        <v>734068.90520000004</v>
      </c>
    </row>
    <row r="175" spans="1:36" s="403" customFormat="1" ht="31.5" customHeight="1" x14ac:dyDescent="0.25">
      <c r="A175" s="967" t="s">
        <v>750</v>
      </c>
      <c r="B175" s="433" t="s">
        <v>299</v>
      </c>
      <c r="C175" s="567" t="s">
        <v>31</v>
      </c>
      <c r="D175" s="998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19"/>
      <c r="K175" s="820">
        <v>8489.2366666666658</v>
      </c>
      <c r="L175" s="821">
        <f t="shared" si="71"/>
        <v>0</v>
      </c>
      <c r="M175" s="820">
        <v>18251.225200000001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0">
        <f t="shared" si="65"/>
        <v>6</v>
      </c>
      <c r="AF175" s="753">
        <v>8489.2366666666658</v>
      </c>
      <c r="AG175" s="753">
        <f t="shared" si="80"/>
        <v>50935.42</v>
      </c>
      <c r="AH175" s="753">
        <v>18251.225200000001</v>
      </c>
      <c r="AI175" s="753">
        <f t="shared" si="81"/>
        <v>109507.3512</v>
      </c>
      <c r="AJ175" s="750">
        <f t="shared" si="82"/>
        <v>160442.77120000002</v>
      </c>
    </row>
    <row r="176" spans="1:36" s="403" customFormat="1" ht="31.5" customHeight="1" x14ac:dyDescent="0.25">
      <c r="A176" s="967" t="s">
        <v>751</v>
      </c>
      <c r="B176" s="433" t="s">
        <v>300</v>
      </c>
      <c r="C176" s="567" t="s">
        <v>153</v>
      </c>
      <c r="D176" s="998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19"/>
      <c r="K176" s="820">
        <v>2456.7671052631581</v>
      </c>
      <c r="L176" s="821">
        <f t="shared" si="71"/>
        <v>0</v>
      </c>
      <c r="M176" s="820">
        <v>4354.8717105263158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0">
        <f t="shared" si="65"/>
        <v>152</v>
      </c>
      <c r="AF176" s="753">
        <v>2456.7671052631581</v>
      </c>
      <c r="AG176" s="753">
        <f t="shared" si="80"/>
        <v>373428.60000000003</v>
      </c>
      <c r="AH176" s="753">
        <v>4354.8717105263158</v>
      </c>
      <c r="AI176" s="753">
        <f t="shared" si="81"/>
        <v>661940.5</v>
      </c>
      <c r="AJ176" s="750">
        <f t="shared" si="82"/>
        <v>1035369.1000000001</v>
      </c>
    </row>
    <row r="177" spans="1:36" s="403" customFormat="1" ht="31.5" customHeight="1" x14ac:dyDescent="0.25">
      <c r="A177" s="967" t="s">
        <v>743</v>
      </c>
      <c r="B177" s="440" t="s">
        <v>301</v>
      </c>
      <c r="C177" s="575"/>
      <c r="D177" s="1007"/>
      <c r="E177" s="477"/>
      <c r="F177" s="477"/>
      <c r="G177" s="477"/>
      <c r="H177" s="477"/>
      <c r="I177" s="610"/>
      <c r="J177" s="797"/>
      <c r="K177" s="803"/>
      <c r="L177" s="804"/>
      <c r="M177" s="803"/>
      <c r="N177" s="804"/>
      <c r="O177" s="808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0">
        <f t="shared" si="65"/>
        <v>0</v>
      </c>
      <c r="AF177" s="747"/>
      <c r="AG177" s="747"/>
      <c r="AH177" s="747"/>
      <c r="AI177" s="747"/>
      <c r="AJ177" s="748"/>
    </row>
    <row r="178" spans="1:36" s="403" customFormat="1" ht="31.5" customHeight="1" x14ac:dyDescent="0.25">
      <c r="A178" s="967" t="s">
        <v>752</v>
      </c>
      <c r="B178" s="433" t="s">
        <v>302</v>
      </c>
      <c r="C178" s="567" t="s">
        <v>224</v>
      </c>
      <c r="D178" s="998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19"/>
      <c r="K178" s="820">
        <v>61132.46</v>
      </c>
      <c r="L178" s="821">
        <f t="shared" ref="L178:L183" si="85">K178*J178</f>
        <v>0</v>
      </c>
      <c r="M178" s="820">
        <v>389269.56900000002</v>
      </c>
      <c r="N178" s="821">
        <f>M178*J178</f>
        <v>0</v>
      </c>
      <c r="O178" s="814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0">
        <f t="shared" si="65"/>
        <v>1</v>
      </c>
      <c r="AF178" s="753">
        <v>61132.46</v>
      </c>
      <c r="AG178" s="753">
        <f t="shared" ref="AG178:AG183" si="91">AF178*AE178</f>
        <v>61132.46</v>
      </c>
      <c r="AH178" s="753">
        <v>389269.56900000002</v>
      </c>
      <c r="AI178" s="753">
        <f>AH178*AE178</f>
        <v>389269.56900000002</v>
      </c>
      <c r="AJ178" s="750">
        <f t="shared" ref="AJ178:AJ183" si="92">AG178+AI178</f>
        <v>450402.02900000004</v>
      </c>
    </row>
    <row r="179" spans="1:36" s="403" customFormat="1" ht="31.5" customHeight="1" x14ac:dyDescent="0.25">
      <c r="A179" s="967" t="s">
        <v>753</v>
      </c>
      <c r="B179" s="433" t="s">
        <v>303</v>
      </c>
      <c r="C179" s="567" t="s">
        <v>224</v>
      </c>
      <c r="D179" s="998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19"/>
      <c r="K179" s="820">
        <v>18340</v>
      </c>
      <c r="L179" s="821">
        <f t="shared" si="85"/>
        <v>0</v>
      </c>
      <c r="M179" s="820">
        <v>52353.599999999999</v>
      </c>
      <c r="N179" s="821">
        <f>M179*J179</f>
        <v>0</v>
      </c>
      <c r="O179" s="814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0">
        <f t="shared" si="65"/>
        <v>3</v>
      </c>
      <c r="AF179" s="753">
        <v>18340</v>
      </c>
      <c r="AG179" s="753">
        <f t="shared" si="91"/>
        <v>55020</v>
      </c>
      <c r="AH179" s="753">
        <v>52353.599999999999</v>
      </c>
      <c r="AI179" s="753">
        <f>AH179*AE179</f>
        <v>157060.79999999999</v>
      </c>
      <c r="AJ179" s="750">
        <f t="shared" si="92"/>
        <v>212080.8</v>
      </c>
    </row>
    <row r="180" spans="1:36" s="403" customFormat="1" ht="31.5" customHeight="1" x14ac:dyDescent="0.25">
      <c r="A180" s="967" t="s">
        <v>754</v>
      </c>
      <c r="B180" s="433" t="s">
        <v>304</v>
      </c>
      <c r="C180" s="567" t="s">
        <v>213</v>
      </c>
      <c r="D180" s="998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19"/>
      <c r="K180" s="820">
        <v>557.77675675675675</v>
      </c>
      <c r="L180" s="821">
        <f t="shared" si="85"/>
        <v>0</v>
      </c>
      <c r="M180" s="820">
        <v>815.66216216216219</v>
      </c>
      <c r="N180" s="821">
        <f>M180*J180</f>
        <v>0</v>
      </c>
      <c r="O180" s="814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0">
        <f t="shared" si="65"/>
        <v>74</v>
      </c>
      <c r="AF180" s="753">
        <v>557.77675675675675</v>
      </c>
      <c r="AG180" s="753">
        <f t="shared" si="91"/>
        <v>41275.480000000003</v>
      </c>
      <c r="AH180" s="753">
        <v>815.66216216216219</v>
      </c>
      <c r="AI180" s="753">
        <f>AH180*AE180</f>
        <v>60359</v>
      </c>
      <c r="AJ180" s="750">
        <f t="shared" si="92"/>
        <v>101634.48000000001</v>
      </c>
    </row>
    <row r="181" spans="1:36" s="403" customFormat="1" ht="31.5" customHeight="1" x14ac:dyDescent="0.25">
      <c r="A181" s="967" t="s">
        <v>755</v>
      </c>
      <c r="B181" s="433" t="s">
        <v>305</v>
      </c>
      <c r="C181" s="567" t="s">
        <v>213</v>
      </c>
      <c r="D181" s="998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19"/>
      <c r="K181" s="820">
        <v>655</v>
      </c>
      <c r="L181" s="821">
        <f t="shared" si="85"/>
        <v>0</v>
      </c>
      <c r="M181" s="820">
        <v>152.1</v>
      </c>
      <c r="N181" s="821">
        <f>M181*J181</f>
        <v>0</v>
      </c>
      <c r="O181" s="814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0">
        <f t="shared" si="65"/>
        <v>16</v>
      </c>
      <c r="AF181" s="753">
        <v>655</v>
      </c>
      <c r="AG181" s="753">
        <f t="shared" si="91"/>
        <v>10480</v>
      </c>
      <c r="AH181" s="753">
        <v>152.1</v>
      </c>
      <c r="AI181" s="753">
        <f>AH181*AE181</f>
        <v>2433.6</v>
      </c>
      <c r="AJ181" s="750">
        <f t="shared" si="92"/>
        <v>12913.6</v>
      </c>
    </row>
    <row r="182" spans="1:36" s="403" customFormat="1" ht="31.5" customHeight="1" x14ac:dyDescent="0.25">
      <c r="A182" s="967" t="s">
        <v>756</v>
      </c>
      <c r="B182" s="433" t="s">
        <v>306</v>
      </c>
      <c r="C182" s="567" t="s">
        <v>31</v>
      </c>
      <c r="D182" s="998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19"/>
      <c r="K182" s="820">
        <v>3275</v>
      </c>
      <c r="L182" s="821">
        <f t="shared" si="85"/>
        <v>0</v>
      </c>
      <c r="M182" s="820">
        <v>10674.300000000001</v>
      </c>
      <c r="N182" s="821">
        <f>M182*J182</f>
        <v>0</v>
      </c>
      <c r="O182" s="814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0">
        <f t="shared" si="65"/>
        <v>3</v>
      </c>
      <c r="AF182" s="753">
        <v>3275</v>
      </c>
      <c r="AG182" s="753">
        <f t="shared" si="91"/>
        <v>9825</v>
      </c>
      <c r="AH182" s="753">
        <v>10674.300000000001</v>
      </c>
      <c r="AI182" s="753">
        <f>AH182*AE182</f>
        <v>32022.9</v>
      </c>
      <c r="AJ182" s="750">
        <f t="shared" si="92"/>
        <v>41847.9</v>
      </c>
    </row>
    <row r="183" spans="1:36" s="403" customFormat="1" ht="31.5" customHeight="1" x14ac:dyDescent="0.25">
      <c r="A183" s="967" t="s">
        <v>757</v>
      </c>
      <c r="B183" s="433" t="s">
        <v>286</v>
      </c>
      <c r="C183" s="567" t="s">
        <v>224</v>
      </c>
      <c r="D183" s="998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19"/>
      <c r="K183" s="820">
        <v>691680</v>
      </c>
      <c r="L183" s="821">
        <f t="shared" si="85"/>
        <v>0</v>
      </c>
      <c r="M183" s="820"/>
      <c r="N183" s="821"/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0">
        <f t="shared" si="65"/>
        <v>1</v>
      </c>
      <c r="AF183" s="753">
        <v>691680</v>
      </c>
      <c r="AG183" s="753">
        <f t="shared" si="91"/>
        <v>691680</v>
      </c>
      <c r="AH183" s="753"/>
      <c r="AI183" s="753"/>
      <c r="AJ183" s="750">
        <f t="shared" si="92"/>
        <v>691680</v>
      </c>
    </row>
    <row r="184" spans="1:36" s="404" customFormat="1" ht="31.5" customHeight="1" x14ac:dyDescent="0.25">
      <c r="A184" s="966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29"/>
      <c r="K184" s="798"/>
      <c r="L184" s="807">
        <f>SUM(L185:L242)</f>
        <v>0</v>
      </c>
      <c r="M184" s="798"/>
      <c r="N184" s="807">
        <f>SUM(N185:N242)</f>
        <v>0</v>
      </c>
      <c r="O184" s="800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0">
        <f t="shared" si="65"/>
        <v>0</v>
      </c>
      <c r="AF184" s="745"/>
      <c r="AG184" s="745">
        <f>SUM(AG185:AG242)</f>
        <v>3539331.34</v>
      </c>
      <c r="AH184" s="745"/>
      <c r="AI184" s="745">
        <f>SUM(AI185:AI242)</f>
        <v>3141796.4720000001</v>
      </c>
      <c r="AJ184" s="746">
        <f>SUM(AJ185:AJ242)</f>
        <v>6681127.8119999999</v>
      </c>
    </row>
    <row r="185" spans="1:36" s="403" customFormat="1" ht="31.5" customHeight="1" x14ac:dyDescent="0.25">
      <c r="A185" s="968" t="s">
        <v>758</v>
      </c>
      <c r="B185" s="438" t="s">
        <v>309</v>
      </c>
      <c r="C185" s="571" t="s">
        <v>224</v>
      </c>
      <c r="D185" s="1008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7"/>
      <c r="K185" s="803">
        <v>5502</v>
      </c>
      <c r="L185" s="804">
        <f t="shared" ref="L185:L242" si="95">K185*J185</f>
        <v>0</v>
      </c>
      <c r="M185" s="803">
        <v>42612.700000000004</v>
      </c>
      <c r="N185" s="804">
        <f>M185*J185</f>
        <v>0</v>
      </c>
      <c r="O185" s="808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0">
        <f t="shared" si="65"/>
        <v>0</v>
      </c>
      <c r="AF185" s="747">
        <v>5502</v>
      </c>
      <c r="AG185" s="747">
        <f t="shared" ref="AG185:AG242" si="101">AF185*AE185</f>
        <v>0</v>
      </c>
      <c r="AH185" s="747">
        <v>42612.700000000004</v>
      </c>
      <c r="AI185" s="747">
        <f>AH185*AE185</f>
        <v>0</v>
      </c>
      <c r="AJ185" s="748">
        <f t="shared" ref="AJ185:AJ242" si="102">AG185+AI185</f>
        <v>0</v>
      </c>
    </row>
    <row r="186" spans="1:36" s="403" customFormat="1" ht="31.5" customHeight="1" x14ac:dyDescent="0.25">
      <c r="A186" s="968" t="s">
        <v>759</v>
      </c>
      <c r="B186" s="438" t="s">
        <v>309</v>
      </c>
      <c r="C186" s="571" t="s">
        <v>224</v>
      </c>
      <c r="D186" s="1008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7"/>
      <c r="K186" s="803">
        <v>5502</v>
      </c>
      <c r="L186" s="804">
        <f t="shared" si="95"/>
        <v>0</v>
      </c>
      <c r="M186" s="803"/>
      <c r="N186" s="804"/>
      <c r="O186" s="808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0">
        <f t="shared" si="65"/>
        <v>1</v>
      </c>
      <c r="AF186" s="747">
        <v>5502</v>
      </c>
      <c r="AG186" s="747">
        <f t="shared" si="101"/>
        <v>5502</v>
      </c>
      <c r="AH186" s="747"/>
      <c r="AI186" s="747"/>
      <c r="AJ186" s="748">
        <f t="shared" si="102"/>
        <v>5502</v>
      </c>
    </row>
    <row r="187" spans="1:36" s="403" customFormat="1" ht="31.5" customHeight="1" x14ac:dyDescent="0.25">
      <c r="A187" s="968" t="s">
        <v>760</v>
      </c>
      <c r="B187" s="438" t="s">
        <v>310</v>
      </c>
      <c r="C187" s="571" t="s">
        <v>224</v>
      </c>
      <c r="D187" s="1008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7"/>
      <c r="K187" s="803">
        <v>5502</v>
      </c>
      <c r="L187" s="804">
        <f t="shared" si="95"/>
        <v>0</v>
      </c>
      <c r="M187" s="803"/>
      <c r="N187" s="804"/>
      <c r="O187" s="808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0">
        <f t="shared" si="65"/>
        <v>1</v>
      </c>
      <c r="AF187" s="747">
        <v>5502</v>
      </c>
      <c r="AG187" s="747">
        <f t="shared" si="101"/>
        <v>5502</v>
      </c>
      <c r="AH187" s="747"/>
      <c r="AI187" s="747"/>
      <c r="AJ187" s="748">
        <f t="shared" si="102"/>
        <v>5502</v>
      </c>
    </row>
    <row r="188" spans="1:36" s="403" customFormat="1" ht="31.5" customHeight="1" x14ac:dyDescent="0.25">
      <c r="A188" s="968" t="s">
        <v>761</v>
      </c>
      <c r="B188" s="438" t="s">
        <v>311</v>
      </c>
      <c r="C188" s="576" t="s">
        <v>31</v>
      </c>
      <c r="D188" s="1008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7"/>
      <c r="K188" s="803">
        <v>1310</v>
      </c>
      <c r="L188" s="804">
        <f t="shared" si="95"/>
        <v>0</v>
      </c>
      <c r="M188" s="803">
        <v>5053.1000000000004</v>
      </c>
      <c r="N188" s="804">
        <f>M188*J188</f>
        <v>0</v>
      </c>
      <c r="O188" s="808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0">
        <f t="shared" si="65"/>
        <v>2</v>
      </c>
      <c r="AF188" s="747">
        <v>1310</v>
      </c>
      <c r="AG188" s="747">
        <f t="shared" si="101"/>
        <v>2620</v>
      </c>
      <c r="AH188" s="747">
        <v>5053.1000000000004</v>
      </c>
      <c r="AI188" s="747">
        <f>AH188*AE188</f>
        <v>10106.200000000001</v>
      </c>
      <c r="AJ188" s="748">
        <f t="shared" si="102"/>
        <v>12726.2</v>
      </c>
    </row>
    <row r="189" spans="1:36" s="403" customFormat="1" ht="31.5" customHeight="1" x14ac:dyDescent="0.25">
      <c r="A189" s="968" t="s">
        <v>762</v>
      </c>
      <c r="B189" s="438" t="s">
        <v>312</v>
      </c>
      <c r="C189" s="576" t="s">
        <v>31</v>
      </c>
      <c r="D189" s="1008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7"/>
      <c r="K189" s="803">
        <v>1310</v>
      </c>
      <c r="L189" s="804">
        <f t="shared" si="95"/>
        <v>0</v>
      </c>
      <c r="M189" s="803">
        <v>11354.2</v>
      </c>
      <c r="N189" s="804">
        <f>M189*J189</f>
        <v>0</v>
      </c>
      <c r="O189" s="808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0">
        <f t="shared" si="65"/>
        <v>1</v>
      </c>
      <c r="AF189" s="747">
        <v>1310</v>
      </c>
      <c r="AG189" s="747">
        <f t="shared" si="101"/>
        <v>1310</v>
      </c>
      <c r="AH189" s="747">
        <v>11354.2</v>
      </c>
      <c r="AI189" s="747">
        <f>AH189*AE189</f>
        <v>11354.2</v>
      </c>
      <c r="AJ189" s="748">
        <f t="shared" si="102"/>
        <v>12664.2</v>
      </c>
    </row>
    <row r="190" spans="1:36" s="403" customFormat="1" ht="31.5" customHeight="1" x14ac:dyDescent="0.25">
      <c r="A190" s="968" t="s">
        <v>763</v>
      </c>
      <c r="B190" s="438" t="s">
        <v>313</v>
      </c>
      <c r="C190" s="571" t="s">
        <v>224</v>
      </c>
      <c r="D190" s="1008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7"/>
      <c r="K190" s="803">
        <v>3930</v>
      </c>
      <c r="L190" s="804">
        <f t="shared" si="95"/>
        <v>0</v>
      </c>
      <c r="M190" s="803">
        <v>4232.8</v>
      </c>
      <c r="N190" s="804">
        <f>M190*J190</f>
        <v>0</v>
      </c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0">
        <f t="shared" si="65"/>
        <v>8</v>
      </c>
      <c r="AF190" s="747">
        <v>3930</v>
      </c>
      <c r="AG190" s="747">
        <f t="shared" si="101"/>
        <v>31440</v>
      </c>
      <c r="AH190" s="747">
        <v>4232.8</v>
      </c>
      <c r="AI190" s="747">
        <f>AH190*AE190</f>
        <v>33862.400000000001</v>
      </c>
      <c r="AJ190" s="748">
        <f t="shared" si="102"/>
        <v>65302.400000000001</v>
      </c>
    </row>
    <row r="191" spans="1:36" s="403" customFormat="1" ht="31.5" customHeight="1" x14ac:dyDescent="0.25">
      <c r="A191" s="968" t="s">
        <v>764</v>
      </c>
      <c r="B191" s="438" t="s">
        <v>313</v>
      </c>
      <c r="C191" s="571" t="s">
        <v>224</v>
      </c>
      <c r="D191" s="1008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7"/>
      <c r="K191" s="803">
        <v>3930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3930</v>
      </c>
      <c r="AG191" s="747">
        <f t="shared" si="101"/>
        <v>3930</v>
      </c>
      <c r="AH191" s="747"/>
      <c r="AI191" s="747"/>
      <c r="AJ191" s="748">
        <f t="shared" si="102"/>
        <v>3930</v>
      </c>
    </row>
    <row r="192" spans="1:36" s="403" customFormat="1" ht="31.5" customHeight="1" x14ac:dyDescent="0.25">
      <c r="A192" s="968" t="s">
        <v>765</v>
      </c>
      <c r="B192" s="438" t="s">
        <v>314</v>
      </c>
      <c r="C192" s="576" t="s">
        <v>31</v>
      </c>
      <c r="D192" s="1008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7"/>
      <c r="K192" s="803">
        <v>32.75</v>
      </c>
      <c r="L192" s="804">
        <f t="shared" si="95"/>
        <v>0</v>
      </c>
      <c r="M192" s="803">
        <v>128.70000000000002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0">
        <f t="shared" si="65"/>
        <v>192</v>
      </c>
      <c r="AF192" s="747">
        <v>32.75</v>
      </c>
      <c r="AG192" s="747">
        <f t="shared" si="101"/>
        <v>6288</v>
      </c>
      <c r="AH192" s="747">
        <v>128.70000000000002</v>
      </c>
      <c r="AI192" s="747">
        <f>AH192*AE192</f>
        <v>24710.400000000001</v>
      </c>
      <c r="AJ192" s="748">
        <f t="shared" si="102"/>
        <v>30998.400000000001</v>
      </c>
    </row>
    <row r="193" spans="1:36" s="403" customFormat="1" ht="31.5" customHeight="1" x14ac:dyDescent="0.25">
      <c r="A193" s="968" t="s">
        <v>766</v>
      </c>
      <c r="B193" s="438" t="s">
        <v>315</v>
      </c>
      <c r="C193" s="576" t="s">
        <v>31</v>
      </c>
      <c r="D193" s="1008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7"/>
      <c r="K193" s="803">
        <v>32.75</v>
      </c>
      <c r="L193" s="804">
        <f t="shared" si="95"/>
        <v>0</v>
      </c>
      <c r="M193" s="803">
        <v>93.600000000000009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0">
        <f t="shared" si="65"/>
        <v>96</v>
      </c>
      <c r="AF193" s="747">
        <v>32.75</v>
      </c>
      <c r="AG193" s="747">
        <f t="shared" si="101"/>
        <v>3144</v>
      </c>
      <c r="AH193" s="747">
        <v>93.600000000000009</v>
      </c>
      <c r="AI193" s="747">
        <f>AH193*AE193</f>
        <v>8985.6</v>
      </c>
      <c r="AJ193" s="748">
        <f t="shared" si="102"/>
        <v>12129.6</v>
      </c>
    </row>
    <row r="194" spans="1:36" s="403" customFormat="1" ht="31.5" customHeight="1" x14ac:dyDescent="0.25">
      <c r="A194" s="968" t="s">
        <v>767</v>
      </c>
      <c r="B194" s="438" t="s">
        <v>316</v>
      </c>
      <c r="C194" s="576" t="s">
        <v>31</v>
      </c>
      <c r="D194" s="1008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7"/>
      <c r="K194" s="803">
        <v>4716</v>
      </c>
      <c r="L194" s="804">
        <f t="shared" si="95"/>
        <v>0</v>
      </c>
      <c r="M194" s="803">
        <v>7410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0">
        <f t="shared" si="65"/>
        <v>4</v>
      </c>
      <c r="AF194" s="747">
        <v>4716</v>
      </c>
      <c r="AG194" s="747">
        <f t="shared" si="101"/>
        <v>18864</v>
      </c>
      <c r="AH194" s="747">
        <v>7410</v>
      </c>
      <c r="AI194" s="747">
        <f>AH194*AE194</f>
        <v>29640</v>
      </c>
      <c r="AJ194" s="748">
        <f t="shared" si="102"/>
        <v>48504</v>
      </c>
    </row>
    <row r="195" spans="1:36" s="403" customFormat="1" ht="31.5" customHeight="1" x14ac:dyDescent="0.25">
      <c r="A195" s="968" t="s">
        <v>768</v>
      </c>
      <c r="B195" s="438" t="s">
        <v>316</v>
      </c>
      <c r="C195" s="576" t="s">
        <v>31</v>
      </c>
      <c r="D195" s="1008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7"/>
      <c r="K195" s="803">
        <v>4716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10</v>
      </c>
      <c r="AF195" s="747">
        <v>4716</v>
      </c>
      <c r="AG195" s="747">
        <f t="shared" si="101"/>
        <v>47160</v>
      </c>
      <c r="AH195" s="747"/>
      <c r="AI195" s="747"/>
      <c r="AJ195" s="748">
        <f t="shared" si="102"/>
        <v>47160</v>
      </c>
    </row>
    <row r="196" spans="1:36" s="403" customFormat="1" ht="31.5" customHeight="1" x14ac:dyDescent="0.25">
      <c r="A196" s="968" t="s">
        <v>769</v>
      </c>
      <c r="B196" s="438" t="s">
        <v>317</v>
      </c>
      <c r="C196" s="576" t="s">
        <v>31</v>
      </c>
      <c r="D196" s="1008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7"/>
      <c r="K196" s="803">
        <v>3275</v>
      </c>
      <c r="L196" s="804">
        <f t="shared" si="95"/>
        <v>0</v>
      </c>
      <c r="M196" s="803"/>
      <c r="N196" s="804"/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4</v>
      </c>
      <c r="AF196" s="747">
        <v>3275</v>
      </c>
      <c r="AG196" s="747">
        <f t="shared" si="101"/>
        <v>13100</v>
      </c>
      <c r="AH196" s="747"/>
      <c r="AI196" s="747"/>
      <c r="AJ196" s="748">
        <f t="shared" si="102"/>
        <v>13100</v>
      </c>
    </row>
    <row r="197" spans="1:36" s="403" customFormat="1" ht="31.5" customHeight="1" x14ac:dyDescent="0.25">
      <c r="A197" s="968" t="s">
        <v>770</v>
      </c>
      <c r="B197" s="438" t="s">
        <v>318</v>
      </c>
      <c r="C197" s="576" t="s">
        <v>31</v>
      </c>
      <c r="D197" s="1008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7"/>
      <c r="K197" s="803">
        <v>3930</v>
      </c>
      <c r="L197" s="804">
        <f t="shared" si="95"/>
        <v>0</v>
      </c>
      <c r="M197" s="803"/>
      <c r="N197" s="804"/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0">
        <f t="shared" si="65"/>
        <v>1</v>
      </c>
      <c r="AF197" s="747">
        <v>3930</v>
      </c>
      <c r="AG197" s="747">
        <f t="shared" si="101"/>
        <v>3930</v>
      </c>
      <c r="AH197" s="747"/>
      <c r="AI197" s="747"/>
      <c r="AJ197" s="748">
        <f t="shared" si="102"/>
        <v>3930</v>
      </c>
    </row>
    <row r="198" spans="1:36" s="403" customFormat="1" ht="31.5" customHeight="1" x14ac:dyDescent="0.25">
      <c r="A198" s="968" t="s">
        <v>771</v>
      </c>
      <c r="B198" s="438" t="s">
        <v>319</v>
      </c>
      <c r="C198" s="576" t="s">
        <v>31</v>
      </c>
      <c r="D198" s="1008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7"/>
      <c r="K198" s="803">
        <v>3930</v>
      </c>
      <c r="L198" s="804">
        <f t="shared" si="95"/>
        <v>0</v>
      </c>
      <c r="M198" s="803">
        <v>38230.400000000001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0">
        <f t="shared" si="65"/>
        <v>5</v>
      </c>
      <c r="AF198" s="747">
        <v>3930</v>
      </c>
      <c r="AG198" s="747">
        <f t="shared" si="101"/>
        <v>19650</v>
      </c>
      <c r="AH198" s="747">
        <v>38230.400000000001</v>
      </c>
      <c r="AI198" s="747">
        <f>AH198*AE198</f>
        <v>191152</v>
      </c>
      <c r="AJ198" s="748">
        <f t="shared" si="102"/>
        <v>210802</v>
      </c>
    </row>
    <row r="199" spans="1:36" s="403" customFormat="1" ht="31.5" customHeight="1" x14ac:dyDescent="0.25">
      <c r="A199" s="968" t="s">
        <v>772</v>
      </c>
      <c r="B199" s="438" t="s">
        <v>320</v>
      </c>
      <c r="C199" s="576" t="s">
        <v>31</v>
      </c>
      <c r="D199" s="1008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7"/>
      <c r="K199" s="803">
        <v>1965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2</v>
      </c>
      <c r="AF199" s="747">
        <v>1965</v>
      </c>
      <c r="AG199" s="747">
        <f t="shared" si="101"/>
        <v>3930</v>
      </c>
      <c r="AH199" s="747"/>
      <c r="AI199" s="747"/>
      <c r="AJ199" s="748">
        <f t="shared" si="102"/>
        <v>3930</v>
      </c>
    </row>
    <row r="200" spans="1:36" s="403" customFormat="1" ht="31.5" customHeight="1" x14ac:dyDescent="0.25">
      <c r="A200" s="968" t="s">
        <v>773</v>
      </c>
      <c r="B200" s="438" t="s">
        <v>321</v>
      </c>
      <c r="C200" s="576" t="s">
        <v>31</v>
      </c>
      <c r="D200" s="1008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7"/>
      <c r="K200" s="803">
        <v>1965</v>
      </c>
      <c r="L200" s="804">
        <f t="shared" si="95"/>
        <v>0</v>
      </c>
      <c r="M200" s="803">
        <v>902.2</v>
      </c>
      <c r="N200" s="804">
        <f>M200*J200</f>
        <v>0</v>
      </c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0">
        <f t="shared" si="65"/>
        <v>11</v>
      </c>
      <c r="AF200" s="747">
        <v>1965</v>
      </c>
      <c r="AG200" s="747">
        <f t="shared" si="101"/>
        <v>21615</v>
      </c>
      <c r="AH200" s="747">
        <v>902.2</v>
      </c>
      <c r="AI200" s="747">
        <f>AH200*AE200</f>
        <v>9924.2000000000007</v>
      </c>
      <c r="AJ200" s="748">
        <f t="shared" si="102"/>
        <v>31539.200000000001</v>
      </c>
    </row>
    <row r="201" spans="1:36" s="403" customFormat="1" ht="31.5" customHeight="1" x14ac:dyDescent="0.25">
      <c r="A201" s="968" t="s">
        <v>774</v>
      </c>
      <c r="B201" s="438" t="s">
        <v>321</v>
      </c>
      <c r="C201" s="576" t="s">
        <v>31</v>
      </c>
      <c r="D201" s="1008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7"/>
      <c r="K201" s="803">
        <v>1965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16</v>
      </c>
      <c r="AF201" s="747">
        <v>1965</v>
      </c>
      <c r="AG201" s="747">
        <f t="shared" si="101"/>
        <v>31440</v>
      </c>
      <c r="AH201" s="747"/>
      <c r="AI201" s="747"/>
      <c r="AJ201" s="748">
        <f t="shared" si="102"/>
        <v>31440</v>
      </c>
    </row>
    <row r="202" spans="1:36" s="403" customFormat="1" ht="31.5" customHeight="1" x14ac:dyDescent="0.25">
      <c r="A202" s="968" t="s">
        <v>775</v>
      </c>
      <c r="B202" s="438" t="s">
        <v>322</v>
      </c>
      <c r="C202" s="576" t="s">
        <v>31</v>
      </c>
      <c r="D202" s="1008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7"/>
      <c r="K202" s="803">
        <v>3275</v>
      </c>
      <c r="L202" s="804">
        <f t="shared" si="95"/>
        <v>0</v>
      </c>
      <c r="M202" s="803">
        <v>3539.1460000000002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0">
        <f t="shared" si="65"/>
        <v>4</v>
      </c>
      <c r="AF202" s="747">
        <v>3275</v>
      </c>
      <c r="AG202" s="747">
        <f t="shared" si="101"/>
        <v>13100</v>
      </c>
      <c r="AH202" s="747">
        <v>3539.1460000000002</v>
      </c>
      <c r="AI202" s="747">
        <f>AH202*AE202</f>
        <v>14156.584000000001</v>
      </c>
      <c r="AJ202" s="748">
        <f t="shared" si="102"/>
        <v>27256.584000000003</v>
      </c>
    </row>
    <row r="203" spans="1:36" s="403" customFormat="1" ht="31.5" customHeight="1" x14ac:dyDescent="0.25">
      <c r="A203" s="968" t="s">
        <v>776</v>
      </c>
      <c r="B203" s="438" t="s">
        <v>322</v>
      </c>
      <c r="C203" s="576" t="s">
        <v>31</v>
      </c>
      <c r="D203" s="1008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7"/>
      <c r="K203" s="803">
        <v>3275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3275</v>
      </c>
      <c r="AG203" s="747">
        <f t="shared" si="101"/>
        <v>6550</v>
      </c>
      <c r="AH203" s="747"/>
      <c r="AI203" s="747"/>
      <c r="AJ203" s="748">
        <f t="shared" si="102"/>
        <v>6550</v>
      </c>
    </row>
    <row r="204" spans="1:36" s="403" customFormat="1" ht="31.5" customHeight="1" x14ac:dyDescent="0.25">
      <c r="A204" s="968" t="s">
        <v>777</v>
      </c>
      <c r="B204" s="438" t="s">
        <v>323</v>
      </c>
      <c r="C204" s="576" t="s">
        <v>31</v>
      </c>
      <c r="D204" s="1008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7"/>
      <c r="K204" s="803">
        <v>393</v>
      </c>
      <c r="L204" s="804">
        <f t="shared" si="95"/>
        <v>0</v>
      </c>
      <c r="M204" s="803">
        <v>2462.2000000000003</v>
      </c>
      <c r="N204" s="804">
        <f t="shared" ref="N204:N210" si="104"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0">
        <f t="shared" si="65"/>
        <v>5</v>
      </c>
      <c r="AF204" s="747">
        <v>393</v>
      </c>
      <c r="AG204" s="747">
        <f t="shared" si="101"/>
        <v>1965</v>
      </c>
      <c r="AH204" s="747">
        <v>2462.2000000000003</v>
      </c>
      <c r="AI204" s="747">
        <f t="shared" ref="AI204:AI210" si="107">AH204*AE204</f>
        <v>12311.000000000002</v>
      </c>
      <c r="AJ204" s="748">
        <f t="shared" si="102"/>
        <v>14276.000000000002</v>
      </c>
    </row>
    <row r="205" spans="1:36" s="403" customFormat="1" ht="31.5" customHeight="1" x14ac:dyDescent="0.25">
      <c r="A205" s="968" t="s">
        <v>778</v>
      </c>
      <c r="B205" s="438" t="s">
        <v>324</v>
      </c>
      <c r="C205" s="576" t="s">
        <v>31</v>
      </c>
      <c r="D205" s="1008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7"/>
      <c r="K205" s="803">
        <v>393</v>
      </c>
      <c r="L205" s="804">
        <f t="shared" si="95"/>
        <v>0</v>
      </c>
      <c r="M205" s="803">
        <v>2433.6</v>
      </c>
      <c r="N205" s="804">
        <f t="shared" si="104"/>
        <v>0</v>
      </c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0">
        <f t="shared" si="65"/>
        <v>1</v>
      </c>
      <c r="AF205" s="747">
        <v>393</v>
      </c>
      <c r="AG205" s="747">
        <f t="shared" si="101"/>
        <v>393</v>
      </c>
      <c r="AH205" s="747">
        <v>2433.6</v>
      </c>
      <c r="AI205" s="747">
        <f t="shared" si="107"/>
        <v>2433.6</v>
      </c>
      <c r="AJ205" s="748">
        <f t="shared" si="102"/>
        <v>2826.6</v>
      </c>
    </row>
    <row r="206" spans="1:36" s="403" customFormat="1" ht="31.5" customHeight="1" x14ac:dyDescent="0.25">
      <c r="A206" s="968" t="s">
        <v>779</v>
      </c>
      <c r="B206" s="438" t="s">
        <v>325</v>
      </c>
      <c r="C206" s="576" t="s">
        <v>31</v>
      </c>
      <c r="D206" s="1008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7"/>
      <c r="K206" s="803">
        <v>623</v>
      </c>
      <c r="L206" s="804">
        <f t="shared" si="95"/>
        <v>0</v>
      </c>
      <c r="M206" s="803">
        <v>281</v>
      </c>
      <c r="N206" s="804">
        <f t="shared" si="104"/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0">
        <f t="shared" si="65"/>
        <v>202</v>
      </c>
      <c r="AF206" s="747">
        <v>623</v>
      </c>
      <c r="AG206" s="747">
        <f t="shared" si="101"/>
        <v>125846</v>
      </c>
      <c r="AH206" s="747">
        <v>281</v>
      </c>
      <c r="AI206" s="747">
        <f t="shared" si="107"/>
        <v>56762</v>
      </c>
      <c r="AJ206" s="748">
        <f t="shared" si="102"/>
        <v>182608</v>
      </c>
    </row>
    <row r="207" spans="1:36" s="403" customFormat="1" ht="31.5" customHeight="1" x14ac:dyDescent="0.25">
      <c r="A207" s="968" t="s">
        <v>780</v>
      </c>
      <c r="B207" s="438" t="s">
        <v>326</v>
      </c>
      <c r="C207" s="576" t="s">
        <v>31</v>
      </c>
      <c r="D207" s="1008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7"/>
      <c r="K207" s="803">
        <v>393</v>
      </c>
      <c r="L207" s="804">
        <f t="shared" si="95"/>
        <v>0</v>
      </c>
      <c r="M207" s="803">
        <v>7013.5</v>
      </c>
      <c r="N207" s="804">
        <f t="shared" si="104"/>
        <v>0</v>
      </c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0">
        <f t="shared" si="65"/>
        <v>3</v>
      </c>
      <c r="AF207" s="747">
        <v>393</v>
      </c>
      <c r="AG207" s="747">
        <f t="shared" si="101"/>
        <v>1179</v>
      </c>
      <c r="AH207" s="747">
        <v>7013.5</v>
      </c>
      <c r="AI207" s="747">
        <f t="shared" si="107"/>
        <v>21040.5</v>
      </c>
      <c r="AJ207" s="748">
        <f t="shared" si="102"/>
        <v>22219.5</v>
      </c>
    </row>
    <row r="208" spans="1:36" s="403" customFormat="1" ht="31.5" customHeight="1" x14ac:dyDescent="0.25">
      <c r="A208" s="968" t="s">
        <v>781</v>
      </c>
      <c r="B208" s="438" t="s">
        <v>327</v>
      </c>
      <c r="C208" s="576" t="s">
        <v>31</v>
      </c>
      <c r="D208" s="1008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7"/>
      <c r="K208" s="803">
        <v>262</v>
      </c>
      <c r="L208" s="804">
        <f t="shared" si="95"/>
        <v>0</v>
      </c>
      <c r="M208" s="803">
        <v>153.4</v>
      </c>
      <c r="N208" s="804">
        <f t="shared" si="104"/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0">
        <f t="shared" si="65"/>
        <v>5</v>
      </c>
      <c r="AF208" s="747">
        <v>262</v>
      </c>
      <c r="AG208" s="747">
        <f t="shared" si="101"/>
        <v>1310</v>
      </c>
      <c r="AH208" s="747">
        <v>153.4</v>
      </c>
      <c r="AI208" s="747">
        <f t="shared" si="107"/>
        <v>767</v>
      </c>
      <c r="AJ208" s="748">
        <f t="shared" si="102"/>
        <v>2077</v>
      </c>
    </row>
    <row r="209" spans="1:36" s="403" customFormat="1" ht="31.5" customHeight="1" x14ac:dyDescent="0.25">
      <c r="A209" s="968" t="s">
        <v>782</v>
      </c>
      <c r="B209" s="438" t="s">
        <v>328</v>
      </c>
      <c r="C209" s="576" t="s">
        <v>31</v>
      </c>
      <c r="D209" s="1008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7"/>
      <c r="K209" s="803">
        <v>131</v>
      </c>
      <c r="L209" s="804">
        <f t="shared" si="95"/>
        <v>0</v>
      </c>
      <c r="M209" s="803">
        <v>273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0">
        <f t="shared" si="65"/>
        <v>5</v>
      </c>
      <c r="AF209" s="747">
        <v>131</v>
      </c>
      <c r="AG209" s="747">
        <f t="shared" si="101"/>
        <v>655</v>
      </c>
      <c r="AH209" s="747">
        <v>273</v>
      </c>
      <c r="AI209" s="747">
        <f t="shared" si="107"/>
        <v>1365</v>
      </c>
      <c r="AJ209" s="748">
        <f t="shared" si="102"/>
        <v>2020</v>
      </c>
    </row>
    <row r="210" spans="1:36" s="403" customFormat="1" ht="31.5" customHeight="1" x14ac:dyDescent="0.25">
      <c r="A210" s="968" t="s">
        <v>783</v>
      </c>
      <c r="B210" s="438" t="s">
        <v>329</v>
      </c>
      <c r="C210" s="576" t="s">
        <v>31</v>
      </c>
      <c r="D210" s="1008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7"/>
      <c r="K210" s="803">
        <v>393</v>
      </c>
      <c r="L210" s="804">
        <f t="shared" si="95"/>
        <v>0</v>
      </c>
      <c r="M210" s="803">
        <v>365.11800000000005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0">
        <f t="shared" si="65"/>
        <v>6</v>
      </c>
      <c r="AF210" s="747">
        <v>393</v>
      </c>
      <c r="AG210" s="747">
        <f t="shared" si="101"/>
        <v>2358</v>
      </c>
      <c r="AH210" s="747">
        <v>365.11800000000005</v>
      </c>
      <c r="AI210" s="747">
        <f t="shared" si="107"/>
        <v>2190.7080000000005</v>
      </c>
      <c r="AJ210" s="748">
        <f t="shared" si="102"/>
        <v>4548.7080000000005</v>
      </c>
    </row>
    <row r="211" spans="1:36" s="403" customFormat="1" ht="31.5" customHeight="1" x14ac:dyDescent="0.25">
      <c r="A211" s="968" t="s">
        <v>784</v>
      </c>
      <c r="B211" s="438" t="s">
        <v>330</v>
      </c>
      <c r="C211" s="576" t="s">
        <v>31</v>
      </c>
      <c r="D211" s="1008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7"/>
      <c r="K211" s="803">
        <v>1572</v>
      </c>
      <c r="L211" s="804">
        <f t="shared" si="95"/>
        <v>0</v>
      </c>
      <c r="M211" s="803"/>
      <c r="N211" s="804"/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0">
        <f t="shared" si="65"/>
        <v>5</v>
      </c>
      <c r="AF211" s="747">
        <v>1572</v>
      </c>
      <c r="AG211" s="747">
        <f t="shared" si="101"/>
        <v>7860</v>
      </c>
      <c r="AH211" s="747"/>
      <c r="AI211" s="747"/>
      <c r="AJ211" s="748">
        <f t="shared" si="102"/>
        <v>7860</v>
      </c>
    </row>
    <row r="212" spans="1:36" s="403" customFormat="1" ht="31.5" customHeight="1" x14ac:dyDescent="0.25">
      <c r="A212" s="968" t="s">
        <v>785</v>
      </c>
      <c r="B212" s="438" t="s">
        <v>331</v>
      </c>
      <c r="C212" s="576" t="s">
        <v>31</v>
      </c>
      <c r="D212" s="1007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7"/>
      <c r="K212" s="803">
        <v>65.5</v>
      </c>
      <c r="L212" s="804">
        <f t="shared" si="95"/>
        <v>0</v>
      </c>
      <c r="M212" s="803">
        <v>557.70000000000005</v>
      </c>
      <c r="N212" s="804">
        <f t="shared" ref="N212:N242" si="110">M212*J212</f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0">
        <f t="shared" si="65"/>
        <v>8</v>
      </c>
      <c r="AF212" s="747">
        <v>65.5</v>
      </c>
      <c r="AG212" s="747">
        <f t="shared" si="101"/>
        <v>524</v>
      </c>
      <c r="AH212" s="747">
        <v>557.70000000000005</v>
      </c>
      <c r="AI212" s="747">
        <f t="shared" ref="AI212:AI242" si="113">AH212*AE212</f>
        <v>4461.6000000000004</v>
      </c>
      <c r="AJ212" s="748">
        <f t="shared" si="102"/>
        <v>4985.6000000000004</v>
      </c>
    </row>
    <row r="213" spans="1:36" s="403" customFormat="1" ht="31.5" customHeight="1" x14ac:dyDescent="0.25">
      <c r="A213" s="968" t="s">
        <v>786</v>
      </c>
      <c r="B213" s="438" t="s">
        <v>332</v>
      </c>
      <c r="C213" s="576" t="s">
        <v>31</v>
      </c>
      <c r="D213" s="1008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7"/>
      <c r="K213" s="803">
        <v>65.5</v>
      </c>
      <c r="L213" s="804">
        <f t="shared" si="95"/>
        <v>0</v>
      </c>
      <c r="M213" s="803">
        <v>370.5</v>
      </c>
      <c r="N213" s="804">
        <f t="shared" si="110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0">
        <f t="shared" si="65"/>
        <v>57</v>
      </c>
      <c r="AF213" s="747">
        <v>65.5</v>
      </c>
      <c r="AG213" s="747">
        <f t="shared" si="101"/>
        <v>3733.5</v>
      </c>
      <c r="AH213" s="747">
        <v>370.5</v>
      </c>
      <c r="AI213" s="747">
        <f t="shared" si="113"/>
        <v>21118.5</v>
      </c>
      <c r="AJ213" s="748">
        <f t="shared" si="102"/>
        <v>24852</v>
      </c>
    </row>
    <row r="214" spans="1:36" s="403" customFormat="1" ht="31.5" customHeight="1" x14ac:dyDescent="0.25">
      <c r="A214" s="968" t="s">
        <v>787</v>
      </c>
      <c r="B214" s="438" t="s">
        <v>333</v>
      </c>
      <c r="C214" s="576" t="s">
        <v>31</v>
      </c>
      <c r="D214" s="1008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7"/>
      <c r="K214" s="803">
        <v>65.5</v>
      </c>
      <c r="L214" s="804">
        <f t="shared" si="95"/>
        <v>0</v>
      </c>
      <c r="M214" s="803">
        <v>767</v>
      </c>
      <c r="N214" s="804">
        <f t="shared" si="110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0">
        <f t="shared" si="65"/>
        <v>163</v>
      </c>
      <c r="AF214" s="747">
        <v>65.5</v>
      </c>
      <c r="AG214" s="747">
        <f t="shared" si="101"/>
        <v>10676.5</v>
      </c>
      <c r="AH214" s="747">
        <v>767</v>
      </c>
      <c r="AI214" s="747">
        <f t="shared" si="113"/>
        <v>125021</v>
      </c>
      <c r="AJ214" s="748">
        <f t="shared" si="102"/>
        <v>135697.5</v>
      </c>
    </row>
    <row r="215" spans="1:36" s="403" customFormat="1" ht="31.5" customHeight="1" x14ac:dyDescent="0.25">
      <c r="A215" s="968" t="s">
        <v>788</v>
      </c>
      <c r="B215" s="438" t="s">
        <v>334</v>
      </c>
      <c r="C215" s="576" t="s">
        <v>31</v>
      </c>
      <c r="D215" s="1008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7"/>
      <c r="K215" s="803">
        <v>65.5</v>
      </c>
      <c r="L215" s="804">
        <f t="shared" si="95"/>
        <v>0</v>
      </c>
      <c r="M215" s="803">
        <v>557.70000000000005</v>
      </c>
      <c r="N215" s="804">
        <f t="shared" si="110"/>
        <v>0</v>
      </c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0">
        <f t="shared" si="65"/>
        <v>2</v>
      </c>
      <c r="AF215" s="747">
        <v>65.5</v>
      </c>
      <c r="AG215" s="747">
        <f t="shared" si="101"/>
        <v>131</v>
      </c>
      <c r="AH215" s="747">
        <v>557.70000000000005</v>
      </c>
      <c r="AI215" s="747">
        <f t="shared" si="113"/>
        <v>1115.4000000000001</v>
      </c>
      <c r="AJ215" s="748">
        <f t="shared" si="102"/>
        <v>1246.4000000000001</v>
      </c>
    </row>
    <row r="216" spans="1:36" s="403" customFormat="1" ht="31.5" customHeight="1" x14ac:dyDescent="0.25">
      <c r="A216" s="968" t="s">
        <v>789</v>
      </c>
      <c r="B216" s="438" t="s">
        <v>335</v>
      </c>
      <c r="C216" s="576" t="s">
        <v>32</v>
      </c>
      <c r="D216" s="1008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7"/>
      <c r="K216" s="803">
        <v>393</v>
      </c>
      <c r="L216" s="804">
        <f t="shared" si="95"/>
        <v>0</v>
      </c>
      <c r="M216" s="803">
        <v>600.6</v>
      </c>
      <c r="N216" s="804">
        <f t="shared" si="110"/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0">
        <f t="shared" si="65"/>
        <v>96</v>
      </c>
      <c r="AF216" s="747">
        <v>393</v>
      </c>
      <c r="AG216" s="747">
        <f t="shared" si="101"/>
        <v>37728</v>
      </c>
      <c r="AH216" s="747">
        <v>600.6</v>
      </c>
      <c r="AI216" s="747">
        <f t="shared" si="113"/>
        <v>57657.600000000006</v>
      </c>
      <c r="AJ216" s="748">
        <f t="shared" si="102"/>
        <v>95385.600000000006</v>
      </c>
    </row>
    <row r="217" spans="1:36" s="403" customFormat="1" ht="31.5" customHeight="1" x14ac:dyDescent="0.25">
      <c r="A217" s="968" t="s">
        <v>790</v>
      </c>
      <c r="B217" s="438" t="s">
        <v>336</v>
      </c>
      <c r="C217" s="576" t="s">
        <v>32</v>
      </c>
      <c r="D217" s="1000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32"/>
      <c r="K217" s="803">
        <v>262</v>
      </c>
      <c r="L217" s="804">
        <f t="shared" si="95"/>
        <v>0</v>
      </c>
      <c r="M217" s="803">
        <v>143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0">
        <f t="shared" si="65"/>
        <v>96</v>
      </c>
      <c r="AF217" s="747">
        <v>262</v>
      </c>
      <c r="AG217" s="747">
        <f t="shared" si="101"/>
        <v>25152</v>
      </c>
      <c r="AH217" s="747">
        <v>143</v>
      </c>
      <c r="AI217" s="747">
        <f t="shared" si="113"/>
        <v>13728</v>
      </c>
      <c r="AJ217" s="748">
        <f t="shared" si="102"/>
        <v>38880</v>
      </c>
    </row>
    <row r="218" spans="1:36" s="403" customFormat="1" ht="31.5" customHeight="1" x14ac:dyDescent="0.25">
      <c r="A218" s="968" t="s">
        <v>791</v>
      </c>
      <c r="B218" s="438" t="s">
        <v>337</v>
      </c>
      <c r="C218" s="576" t="s">
        <v>31</v>
      </c>
      <c r="D218" s="1008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7"/>
      <c r="K218" s="803">
        <v>65.5</v>
      </c>
      <c r="L218" s="804">
        <f t="shared" si="95"/>
        <v>0</v>
      </c>
      <c r="M218" s="803">
        <v>806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0">
        <f t="shared" si="65"/>
        <v>12</v>
      </c>
      <c r="AF218" s="747">
        <v>65.5</v>
      </c>
      <c r="AG218" s="747">
        <f t="shared" si="101"/>
        <v>786</v>
      </c>
      <c r="AH218" s="747">
        <v>806</v>
      </c>
      <c r="AI218" s="747">
        <f t="shared" si="113"/>
        <v>9672</v>
      </c>
      <c r="AJ218" s="748">
        <f t="shared" si="102"/>
        <v>10458</v>
      </c>
    </row>
    <row r="219" spans="1:36" s="403" customFormat="1" ht="31.5" customHeight="1" x14ac:dyDescent="0.25">
      <c r="A219" s="968" t="s">
        <v>792</v>
      </c>
      <c r="B219" s="438" t="s">
        <v>338</v>
      </c>
      <c r="C219" s="576" t="s">
        <v>31</v>
      </c>
      <c r="D219" s="1008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7"/>
      <c r="K219" s="803">
        <v>65.5</v>
      </c>
      <c r="L219" s="804">
        <f t="shared" si="95"/>
        <v>0</v>
      </c>
      <c r="M219" s="803">
        <v>860.6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0">
        <f t="shared" si="65"/>
        <v>5</v>
      </c>
      <c r="AF219" s="747">
        <v>65.5</v>
      </c>
      <c r="AG219" s="747">
        <f t="shared" si="101"/>
        <v>327.5</v>
      </c>
      <c r="AH219" s="747">
        <v>860.6</v>
      </c>
      <c r="AI219" s="747">
        <f t="shared" si="113"/>
        <v>4303</v>
      </c>
      <c r="AJ219" s="748">
        <f t="shared" si="102"/>
        <v>4630.5</v>
      </c>
    </row>
    <row r="220" spans="1:36" s="403" customFormat="1" ht="31.5" customHeight="1" x14ac:dyDescent="0.25">
      <c r="A220" s="968" t="s">
        <v>793</v>
      </c>
      <c r="B220" s="438" t="s">
        <v>339</v>
      </c>
      <c r="C220" s="576" t="s">
        <v>31</v>
      </c>
      <c r="D220" s="1008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7"/>
      <c r="K220" s="803">
        <v>131</v>
      </c>
      <c r="L220" s="804">
        <f t="shared" si="95"/>
        <v>0</v>
      </c>
      <c r="M220" s="803">
        <v>140.4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0">
        <f t="shared" si="65"/>
        <v>120</v>
      </c>
      <c r="AF220" s="747">
        <v>131</v>
      </c>
      <c r="AG220" s="747">
        <f t="shared" si="101"/>
        <v>15720</v>
      </c>
      <c r="AH220" s="747">
        <v>140.4</v>
      </c>
      <c r="AI220" s="747">
        <f t="shared" si="113"/>
        <v>16848</v>
      </c>
      <c r="AJ220" s="748">
        <f t="shared" si="102"/>
        <v>32568</v>
      </c>
    </row>
    <row r="221" spans="1:36" s="403" customFormat="1" ht="31.5" customHeight="1" x14ac:dyDescent="0.25">
      <c r="A221" s="968" t="s">
        <v>794</v>
      </c>
      <c r="B221" s="438" t="s">
        <v>340</v>
      </c>
      <c r="C221" s="576" t="s">
        <v>31</v>
      </c>
      <c r="D221" s="1008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7"/>
      <c r="K221" s="803">
        <v>32.75</v>
      </c>
      <c r="L221" s="804">
        <f t="shared" si="95"/>
        <v>0</v>
      </c>
      <c r="M221" s="803">
        <v>59.800000000000004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0">
        <f t="shared" ref="AE221:AE284" si="114">D221-S221-Y221</f>
        <v>20</v>
      </c>
      <c r="AF221" s="747">
        <v>32.75</v>
      </c>
      <c r="AG221" s="747">
        <f t="shared" si="101"/>
        <v>655</v>
      </c>
      <c r="AH221" s="747">
        <v>59.800000000000004</v>
      </c>
      <c r="AI221" s="747">
        <f t="shared" si="113"/>
        <v>1196</v>
      </c>
      <c r="AJ221" s="748">
        <f t="shared" si="102"/>
        <v>1851</v>
      </c>
    </row>
    <row r="222" spans="1:36" s="403" customFormat="1" ht="31.5" customHeight="1" x14ac:dyDescent="0.25">
      <c r="A222" s="968" t="s">
        <v>795</v>
      </c>
      <c r="B222" s="438" t="s">
        <v>341</v>
      </c>
      <c r="C222" s="576" t="s">
        <v>31</v>
      </c>
      <c r="D222" s="1008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7"/>
      <c r="K222" s="803">
        <v>32.75</v>
      </c>
      <c r="L222" s="804">
        <f t="shared" si="95"/>
        <v>0</v>
      </c>
      <c r="M222" s="803">
        <v>122.2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0">
        <f t="shared" si="114"/>
        <v>20</v>
      </c>
      <c r="AF222" s="747">
        <v>32.75</v>
      </c>
      <c r="AG222" s="747">
        <f t="shared" si="101"/>
        <v>655</v>
      </c>
      <c r="AH222" s="747">
        <v>122.2</v>
      </c>
      <c r="AI222" s="747">
        <f t="shared" si="113"/>
        <v>2444</v>
      </c>
      <c r="AJ222" s="748">
        <f t="shared" si="102"/>
        <v>3099</v>
      </c>
    </row>
    <row r="223" spans="1:36" s="403" customFormat="1" ht="31.5" customHeight="1" x14ac:dyDescent="0.25">
      <c r="A223" s="968" t="s">
        <v>796</v>
      </c>
      <c r="B223" s="438" t="s">
        <v>342</v>
      </c>
      <c r="C223" s="576" t="s">
        <v>31</v>
      </c>
      <c r="D223" s="1008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7"/>
      <c r="K223" s="803">
        <v>65.5</v>
      </c>
      <c r="L223" s="804">
        <f t="shared" si="95"/>
        <v>0</v>
      </c>
      <c r="M223" s="803">
        <v>440.7</v>
      </c>
      <c r="N223" s="804">
        <f t="shared" si="110"/>
        <v>0</v>
      </c>
      <c r="O223" s="808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0">
        <f t="shared" si="114"/>
        <v>4</v>
      </c>
      <c r="AF223" s="747">
        <v>65.5</v>
      </c>
      <c r="AG223" s="747">
        <f t="shared" si="101"/>
        <v>262</v>
      </c>
      <c r="AH223" s="747">
        <v>440.7</v>
      </c>
      <c r="AI223" s="747">
        <f t="shared" si="113"/>
        <v>1762.8</v>
      </c>
      <c r="AJ223" s="748">
        <f t="shared" si="102"/>
        <v>2024.8</v>
      </c>
    </row>
    <row r="224" spans="1:36" s="403" customFormat="1" ht="31.5" customHeight="1" x14ac:dyDescent="0.25">
      <c r="A224" s="968" t="s">
        <v>797</v>
      </c>
      <c r="B224" s="438" t="s">
        <v>343</v>
      </c>
      <c r="C224" s="576" t="s">
        <v>31</v>
      </c>
      <c r="D224" s="1008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7"/>
      <c r="K224" s="803">
        <v>32.75</v>
      </c>
      <c r="L224" s="804">
        <f t="shared" si="95"/>
        <v>0</v>
      </c>
      <c r="M224" s="803">
        <v>205.4</v>
      </c>
      <c r="N224" s="804">
        <f t="shared" si="110"/>
        <v>0</v>
      </c>
      <c r="O224" s="808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0">
        <f t="shared" si="114"/>
        <v>8</v>
      </c>
      <c r="AF224" s="747">
        <v>32.75</v>
      </c>
      <c r="AG224" s="747">
        <f t="shared" si="101"/>
        <v>262</v>
      </c>
      <c r="AH224" s="747">
        <v>205.4</v>
      </c>
      <c r="AI224" s="747">
        <f t="shared" si="113"/>
        <v>1643.2</v>
      </c>
      <c r="AJ224" s="748">
        <f t="shared" si="102"/>
        <v>1905.2</v>
      </c>
    </row>
    <row r="225" spans="1:36" s="403" customFormat="1" ht="31.5" customHeight="1" x14ac:dyDescent="0.25">
      <c r="A225" s="968" t="s">
        <v>798</v>
      </c>
      <c r="B225" s="438" t="s">
        <v>344</v>
      </c>
      <c r="C225" s="576" t="s">
        <v>31</v>
      </c>
      <c r="D225" s="1008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7"/>
      <c r="K225" s="803">
        <v>13.100000000000001</v>
      </c>
      <c r="L225" s="804">
        <f t="shared" si="95"/>
        <v>0</v>
      </c>
      <c r="M225" s="803">
        <v>17.940000000000001</v>
      </c>
      <c r="N225" s="804">
        <f t="shared" si="110"/>
        <v>0</v>
      </c>
      <c r="O225" s="808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0">
        <f t="shared" si="114"/>
        <v>100</v>
      </c>
      <c r="AF225" s="747">
        <v>13.100000000000001</v>
      </c>
      <c r="AG225" s="747">
        <f t="shared" si="101"/>
        <v>1310.0000000000002</v>
      </c>
      <c r="AH225" s="747">
        <v>17.940000000000001</v>
      </c>
      <c r="AI225" s="747">
        <f t="shared" si="113"/>
        <v>1794.0000000000002</v>
      </c>
      <c r="AJ225" s="748">
        <f t="shared" si="102"/>
        <v>3104.0000000000005</v>
      </c>
    </row>
    <row r="226" spans="1:36" s="403" customFormat="1" ht="31.5" customHeight="1" x14ac:dyDescent="0.25">
      <c r="A226" s="968" t="s">
        <v>799</v>
      </c>
      <c r="B226" s="438" t="s">
        <v>345</v>
      </c>
      <c r="C226" s="576" t="s">
        <v>32</v>
      </c>
      <c r="D226" s="1008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7"/>
      <c r="K226" s="803">
        <v>497.8</v>
      </c>
      <c r="L226" s="804">
        <f t="shared" si="95"/>
        <v>0</v>
      </c>
      <c r="M226" s="803">
        <v>1094.6000000000001</v>
      </c>
      <c r="N226" s="804">
        <f t="shared" si="110"/>
        <v>0</v>
      </c>
      <c r="O226" s="808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0">
        <f t="shared" si="114"/>
        <v>324</v>
      </c>
      <c r="AF226" s="747">
        <v>497.8</v>
      </c>
      <c r="AG226" s="747">
        <f t="shared" si="101"/>
        <v>161287.20000000001</v>
      </c>
      <c r="AH226" s="747">
        <v>1094.6000000000001</v>
      </c>
      <c r="AI226" s="747">
        <f t="shared" si="113"/>
        <v>354650.4</v>
      </c>
      <c r="AJ226" s="748">
        <f t="shared" si="102"/>
        <v>515937.60000000003</v>
      </c>
    </row>
    <row r="227" spans="1:36" s="403" customFormat="1" ht="31.5" customHeight="1" x14ac:dyDescent="0.25">
      <c r="A227" s="968" t="s">
        <v>800</v>
      </c>
      <c r="B227" s="438" t="s">
        <v>249</v>
      </c>
      <c r="C227" s="576" t="s">
        <v>32</v>
      </c>
      <c r="D227" s="1008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7"/>
      <c r="K227" s="803">
        <v>497.8</v>
      </c>
      <c r="L227" s="804">
        <f t="shared" si="95"/>
        <v>0</v>
      </c>
      <c r="M227" s="803">
        <v>587.75599999999997</v>
      </c>
      <c r="N227" s="804">
        <f t="shared" si="110"/>
        <v>0</v>
      </c>
      <c r="O227" s="808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0">
        <f t="shared" si="114"/>
        <v>648</v>
      </c>
      <c r="AF227" s="747">
        <v>497.8</v>
      </c>
      <c r="AG227" s="747">
        <f t="shared" si="101"/>
        <v>322574.40000000002</v>
      </c>
      <c r="AH227" s="747">
        <v>587.75599999999997</v>
      </c>
      <c r="AI227" s="747">
        <f t="shared" si="113"/>
        <v>380865.88799999998</v>
      </c>
      <c r="AJ227" s="748">
        <f t="shared" si="102"/>
        <v>703440.28799999994</v>
      </c>
    </row>
    <row r="228" spans="1:36" s="403" customFormat="1" ht="31.5" customHeight="1" x14ac:dyDescent="0.25">
      <c r="A228" s="968" t="s">
        <v>801</v>
      </c>
      <c r="B228" s="438" t="s">
        <v>346</v>
      </c>
      <c r="C228" s="576" t="s">
        <v>32</v>
      </c>
      <c r="D228" s="1008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7"/>
      <c r="K228" s="803">
        <v>131</v>
      </c>
      <c r="L228" s="804">
        <f t="shared" si="95"/>
        <v>0</v>
      </c>
      <c r="M228" s="803">
        <v>367.64000000000004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0">
        <f t="shared" si="114"/>
        <v>24</v>
      </c>
      <c r="AF228" s="747">
        <v>131</v>
      </c>
      <c r="AG228" s="747">
        <f t="shared" si="101"/>
        <v>3144</v>
      </c>
      <c r="AH228" s="747">
        <v>367.64000000000004</v>
      </c>
      <c r="AI228" s="747">
        <f t="shared" si="113"/>
        <v>8823.36</v>
      </c>
      <c r="AJ228" s="748">
        <f t="shared" si="102"/>
        <v>11967.36</v>
      </c>
    </row>
    <row r="229" spans="1:36" s="403" customFormat="1" ht="31.5" customHeight="1" x14ac:dyDescent="0.25">
      <c r="A229" s="968" t="s">
        <v>802</v>
      </c>
      <c r="B229" s="438" t="s">
        <v>347</v>
      </c>
      <c r="C229" s="576" t="s">
        <v>32</v>
      </c>
      <c r="D229" s="1008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7"/>
      <c r="K229" s="803">
        <v>196.5</v>
      </c>
      <c r="L229" s="804">
        <f t="shared" si="95"/>
        <v>0</v>
      </c>
      <c r="M229" s="803">
        <v>271.98599999999999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0">
        <f t="shared" si="114"/>
        <v>32</v>
      </c>
      <c r="AF229" s="747">
        <v>196.5</v>
      </c>
      <c r="AG229" s="747">
        <f t="shared" si="101"/>
        <v>6288</v>
      </c>
      <c r="AH229" s="747">
        <v>271.98599999999999</v>
      </c>
      <c r="AI229" s="747">
        <f t="shared" si="113"/>
        <v>8703.5519999999997</v>
      </c>
      <c r="AJ229" s="748">
        <f t="shared" si="102"/>
        <v>14991.552</v>
      </c>
    </row>
    <row r="230" spans="1:36" s="403" customFormat="1" ht="31.5" customHeight="1" x14ac:dyDescent="0.25">
      <c r="A230" s="968" t="s">
        <v>803</v>
      </c>
      <c r="B230" s="438" t="s">
        <v>348</v>
      </c>
      <c r="C230" s="576" t="s">
        <v>31</v>
      </c>
      <c r="D230" s="1008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7"/>
      <c r="K230" s="803">
        <v>1572</v>
      </c>
      <c r="L230" s="804">
        <f t="shared" si="95"/>
        <v>0</v>
      </c>
      <c r="M230" s="803">
        <v>3572.4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0">
        <f t="shared" si="114"/>
        <v>5</v>
      </c>
      <c r="AF230" s="747">
        <v>1572</v>
      </c>
      <c r="AG230" s="747">
        <f t="shared" si="101"/>
        <v>7860</v>
      </c>
      <c r="AH230" s="747">
        <v>3572.4</v>
      </c>
      <c r="AI230" s="747">
        <f t="shared" si="113"/>
        <v>17862</v>
      </c>
      <c r="AJ230" s="748">
        <f t="shared" si="102"/>
        <v>25722</v>
      </c>
    </row>
    <row r="231" spans="1:36" s="403" customFormat="1" ht="31.5" customHeight="1" x14ac:dyDescent="0.25">
      <c r="A231" s="968" t="s">
        <v>804</v>
      </c>
      <c r="B231" s="438" t="s">
        <v>349</v>
      </c>
      <c r="C231" s="576" t="s">
        <v>31</v>
      </c>
      <c r="D231" s="1008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7"/>
      <c r="K231" s="803">
        <v>1572</v>
      </c>
      <c r="L231" s="804">
        <f t="shared" si="95"/>
        <v>0</v>
      </c>
      <c r="M231" s="803">
        <v>2107.04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0">
        <f t="shared" si="114"/>
        <v>3</v>
      </c>
      <c r="AF231" s="747">
        <v>1572</v>
      </c>
      <c r="AG231" s="747">
        <f t="shared" si="101"/>
        <v>4716</v>
      </c>
      <c r="AH231" s="747">
        <v>2107.04</v>
      </c>
      <c r="AI231" s="747">
        <f t="shared" si="113"/>
        <v>6321.12</v>
      </c>
      <c r="AJ231" s="748">
        <f t="shared" si="102"/>
        <v>11037.119999999999</v>
      </c>
    </row>
    <row r="232" spans="1:36" s="403" customFormat="1" ht="31.5" customHeight="1" x14ac:dyDescent="0.25">
      <c r="A232" s="968" t="s">
        <v>805</v>
      </c>
      <c r="B232" s="438" t="s">
        <v>350</v>
      </c>
      <c r="C232" s="576" t="s">
        <v>31</v>
      </c>
      <c r="D232" s="1008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7"/>
      <c r="K232" s="803">
        <v>1572</v>
      </c>
      <c r="L232" s="804">
        <f t="shared" si="95"/>
        <v>0</v>
      </c>
      <c r="M232" s="803">
        <v>4797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0">
        <f t="shared" si="114"/>
        <v>7</v>
      </c>
      <c r="AF232" s="747">
        <v>1572</v>
      </c>
      <c r="AG232" s="747">
        <f t="shared" si="101"/>
        <v>11004</v>
      </c>
      <c r="AH232" s="747">
        <v>4797</v>
      </c>
      <c r="AI232" s="747">
        <f t="shared" si="113"/>
        <v>33579</v>
      </c>
      <c r="AJ232" s="748">
        <f t="shared" si="102"/>
        <v>44583</v>
      </c>
    </row>
    <row r="233" spans="1:36" s="403" customFormat="1" ht="31.5" customHeight="1" x14ac:dyDescent="0.25">
      <c r="A233" s="968" t="s">
        <v>806</v>
      </c>
      <c r="B233" s="438" t="s">
        <v>351</v>
      </c>
      <c r="C233" s="576" t="s">
        <v>31</v>
      </c>
      <c r="D233" s="1008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7"/>
      <c r="K233" s="803">
        <v>393</v>
      </c>
      <c r="L233" s="804">
        <f t="shared" si="95"/>
        <v>0</v>
      </c>
      <c r="M233" s="803">
        <v>1042.6000000000001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0">
        <f t="shared" si="114"/>
        <v>120</v>
      </c>
      <c r="AF233" s="747">
        <v>393</v>
      </c>
      <c r="AG233" s="747">
        <f t="shared" si="101"/>
        <v>47160</v>
      </c>
      <c r="AH233" s="747">
        <v>1042.6000000000001</v>
      </c>
      <c r="AI233" s="747">
        <f t="shared" si="113"/>
        <v>125112.00000000001</v>
      </c>
      <c r="AJ233" s="748">
        <f t="shared" si="102"/>
        <v>172272</v>
      </c>
    </row>
    <row r="234" spans="1:36" s="403" customFormat="1" ht="31.5" customHeight="1" x14ac:dyDescent="0.25">
      <c r="A234" s="968" t="s">
        <v>807</v>
      </c>
      <c r="B234" s="438" t="s">
        <v>352</v>
      </c>
      <c r="C234" s="576" t="s">
        <v>31</v>
      </c>
      <c r="D234" s="1008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7"/>
      <c r="K234" s="803">
        <v>393</v>
      </c>
      <c r="L234" s="804">
        <f t="shared" si="95"/>
        <v>0</v>
      </c>
      <c r="M234" s="803">
        <v>161.20000000000002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0">
        <f t="shared" si="114"/>
        <v>600</v>
      </c>
      <c r="AF234" s="747">
        <v>393</v>
      </c>
      <c r="AG234" s="747">
        <f t="shared" si="101"/>
        <v>235800</v>
      </c>
      <c r="AH234" s="747">
        <v>161.20000000000002</v>
      </c>
      <c r="AI234" s="747">
        <f t="shared" si="113"/>
        <v>96720.000000000015</v>
      </c>
      <c r="AJ234" s="748">
        <f t="shared" si="102"/>
        <v>332520</v>
      </c>
    </row>
    <row r="235" spans="1:36" s="403" customFormat="1" ht="31.5" customHeight="1" x14ac:dyDescent="0.25">
      <c r="A235" s="968" t="s">
        <v>808</v>
      </c>
      <c r="B235" s="438" t="s">
        <v>258</v>
      </c>
      <c r="C235" s="576" t="s">
        <v>31</v>
      </c>
      <c r="D235" s="1008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7"/>
      <c r="K235" s="803">
        <v>32.75</v>
      </c>
      <c r="L235" s="804">
        <f t="shared" si="95"/>
        <v>0</v>
      </c>
      <c r="M235" s="803">
        <v>107.926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0">
        <f t="shared" si="114"/>
        <v>600</v>
      </c>
      <c r="AF235" s="747">
        <v>32.75</v>
      </c>
      <c r="AG235" s="747">
        <f t="shared" si="101"/>
        <v>19650</v>
      </c>
      <c r="AH235" s="747">
        <v>107.926</v>
      </c>
      <c r="AI235" s="747">
        <f t="shared" si="113"/>
        <v>64755.6</v>
      </c>
      <c r="AJ235" s="748">
        <f t="shared" si="102"/>
        <v>84405.6</v>
      </c>
    </row>
    <row r="236" spans="1:36" s="403" customFormat="1" ht="31.5" customHeight="1" x14ac:dyDescent="0.25">
      <c r="A236" s="968" t="s">
        <v>809</v>
      </c>
      <c r="B236" s="438" t="s">
        <v>353</v>
      </c>
      <c r="C236" s="576" t="s">
        <v>31</v>
      </c>
      <c r="D236" s="1008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7"/>
      <c r="K236" s="803">
        <v>19.650000000000002</v>
      </c>
      <c r="L236" s="804">
        <f t="shared" si="95"/>
        <v>0</v>
      </c>
      <c r="M236" s="803">
        <v>8.8660000000000014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0">
        <f t="shared" si="114"/>
        <v>50</v>
      </c>
      <c r="AF236" s="747">
        <v>19.650000000000002</v>
      </c>
      <c r="AG236" s="747">
        <f t="shared" si="101"/>
        <v>982.50000000000011</v>
      </c>
      <c r="AH236" s="747">
        <v>8.8660000000000014</v>
      </c>
      <c r="AI236" s="747">
        <f t="shared" si="113"/>
        <v>443.30000000000007</v>
      </c>
      <c r="AJ236" s="748">
        <f t="shared" si="102"/>
        <v>1425.8000000000002</v>
      </c>
    </row>
    <row r="237" spans="1:36" s="403" customFormat="1" ht="31.5" customHeight="1" x14ac:dyDescent="0.25">
      <c r="A237" s="968" t="s">
        <v>810</v>
      </c>
      <c r="B237" s="438" t="s">
        <v>354</v>
      </c>
      <c r="C237" s="576" t="s">
        <v>32</v>
      </c>
      <c r="D237" s="1008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7"/>
      <c r="K237" s="803">
        <v>220.08</v>
      </c>
      <c r="L237" s="804">
        <f t="shared" si="95"/>
        <v>0</v>
      </c>
      <c r="M237" s="803">
        <v>106.60000000000001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0">
        <f t="shared" si="114"/>
        <v>1660</v>
      </c>
      <c r="AF237" s="747">
        <v>220.08</v>
      </c>
      <c r="AG237" s="747">
        <f t="shared" si="101"/>
        <v>365332.80000000005</v>
      </c>
      <c r="AH237" s="747">
        <v>106.60000000000001</v>
      </c>
      <c r="AI237" s="747">
        <f t="shared" si="113"/>
        <v>176956</v>
      </c>
      <c r="AJ237" s="748">
        <f t="shared" si="102"/>
        <v>542288.80000000005</v>
      </c>
    </row>
    <row r="238" spans="1:36" s="403" customFormat="1" ht="31.5" customHeight="1" x14ac:dyDescent="0.25">
      <c r="A238" s="968" t="s">
        <v>811</v>
      </c>
      <c r="B238" s="438" t="s">
        <v>355</v>
      </c>
      <c r="C238" s="576" t="s">
        <v>32</v>
      </c>
      <c r="D238" s="1008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7"/>
      <c r="K238" s="803">
        <v>146.72</v>
      </c>
      <c r="L238" s="804">
        <f t="shared" si="95"/>
        <v>0</v>
      </c>
      <c r="M238" s="803">
        <v>94.38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0">
        <f t="shared" si="114"/>
        <v>11952</v>
      </c>
      <c r="AF238" s="747">
        <v>146.72</v>
      </c>
      <c r="AG238" s="747">
        <f t="shared" si="101"/>
        <v>1753597.44</v>
      </c>
      <c r="AH238" s="747">
        <v>94.38</v>
      </c>
      <c r="AI238" s="747">
        <f t="shared" si="113"/>
        <v>1128029.76</v>
      </c>
      <c r="AJ238" s="748">
        <f t="shared" si="102"/>
        <v>2881627.2</v>
      </c>
    </row>
    <row r="239" spans="1:36" s="403" customFormat="1" ht="31.5" customHeight="1" x14ac:dyDescent="0.25">
      <c r="A239" s="968" t="s">
        <v>812</v>
      </c>
      <c r="B239" s="438" t="s">
        <v>356</v>
      </c>
      <c r="C239" s="576" t="s">
        <v>32</v>
      </c>
      <c r="D239" s="1008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7"/>
      <c r="K239" s="803">
        <v>45.85</v>
      </c>
      <c r="L239" s="804">
        <f t="shared" si="95"/>
        <v>0</v>
      </c>
      <c r="M239" s="803">
        <v>125.84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0">
        <f t="shared" si="114"/>
        <v>150</v>
      </c>
      <c r="AF239" s="747">
        <v>45.85</v>
      </c>
      <c r="AG239" s="747">
        <f t="shared" si="101"/>
        <v>6877.5</v>
      </c>
      <c r="AH239" s="747">
        <v>125.84</v>
      </c>
      <c r="AI239" s="747">
        <f t="shared" si="113"/>
        <v>18876</v>
      </c>
      <c r="AJ239" s="748">
        <f t="shared" si="102"/>
        <v>25753.5</v>
      </c>
    </row>
    <row r="240" spans="1:36" s="403" customFormat="1" ht="31.5" customHeight="1" x14ac:dyDescent="0.25">
      <c r="A240" s="968" t="s">
        <v>813</v>
      </c>
      <c r="B240" s="438" t="s">
        <v>357</v>
      </c>
      <c r="C240" s="576" t="s">
        <v>31</v>
      </c>
      <c r="D240" s="1008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7"/>
      <c r="K240" s="803">
        <v>13.100000000000001</v>
      </c>
      <c r="L240" s="804">
        <f t="shared" si="95"/>
        <v>0</v>
      </c>
      <c r="M240" s="803">
        <v>31.72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0">
        <f t="shared" si="114"/>
        <v>100</v>
      </c>
      <c r="AF240" s="747">
        <v>13.100000000000001</v>
      </c>
      <c r="AG240" s="747">
        <f t="shared" si="101"/>
        <v>1310.0000000000002</v>
      </c>
      <c r="AH240" s="747">
        <v>31.72</v>
      </c>
      <c r="AI240" s="747">
        <f t="shared" si="113"/>
        <v>3172</v>
      </c>
      <c r="AJ240" s="748">
        <f t="shared" si="102"/>
        <v>4482</v>
      </c>
    </row>
    <row r="241" spans="1:36" s="403" customFormat="1" ht="31.5" customHeight="1" x14ac:dyDescent="0.25">
      <c r="A241" s="968" t="s">
        <v>814</v>
      </c>
      <c r="B241" s="438" t="s">
        <v>268</v>
      </c>
      <c r="C241" s="576" t="s">
        <v>224</v>
      </c>
      <c r="D241" s="1008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7"/>
      <c r="K241" s="803">
        <v>0</v>
      </c>
      <c r="L241" s="804">
        <f t="shared" si="95"/>
        <v>0</v>
      </c>
      <c r="M241" s="803">
        <v>23400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0">
        <f t="shared" si="114"/>
        <v>1</v>
      </c>
      <c r="AF241" s="747">
        <v>0</v>
      </c>
      <c r="AG241" s="747">
        <f t="shared" si="101"/>
        <v>0</v>
      </c>
      <c r="AH241" s="747">
        <v>23400</v>
      </c>
      <c r="AI241" s="747">
        <f t="shared" si="113"/>
        <v>23400</v>
      </c>
      <c r="AJ241" s="748">
        <f t="shared" si="102"/>
        <v>23400</v>
      </c>
    </row>
    <row r="242" spans="1:36" s="403" customFormat="1" ht="31.5" customHeight="1" x14ac:dyDescent="0.25">
      <c r="A242" s="968" t="s">
        <v>815</v>
      </c>
      <c r="B242" s="438" t="s">
        <v>358</v>
      </c>
      <c r="C242" s="576" t="s">
        <v>224</v>
      </c>
      <c r="D242" s="1008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7"/>
      <c r="K242" s="803">
        <v>113184</v>
      </c>
      <c r="L242" s="804">
        <f t="shared" si="95"/>
        <v>0</v>
      </c>
      <c r="M242" s="803">
        <v>0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0">
        <f t="shared" si="114"/>
        <v>1</v>
      </c>
      <c r="AF242" s="747">
        <v>113184</v>
      </c>
      <c r="AG242" s="747">
        <f t="shared" si="101"/>
        <v>113184</v>
      </c>
      <c r="AH242" s="747">
        <v>0</v>
      </c>
      <c r="AI242" s="747">
        <f t="shared" si="113"/>
        <v>0</v>
      </c>
      <c r="AJ242" s="748">
        <f t="shared" si="102"/>
        <v>113184</v>
      </c>
    </row>
    <row r="243" spans="1:36" s="403" customFormat="1" ht="31.5" customHeight="1" x14ac:dyDescent="0.25">
      <c r="A243" s="966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7"/>
      <c r="K243" s="798"/>
      <c r="L243" s="807">
        <f>SUM(L244:L257)</f>
        <v>0</v>
      </c>
      <c r="M243" s="798"/>
      <c r="N243" s="807">
        <f>SUM(N244:N257)</f>
        <v>0</v>
      </c>
      <c r="O243" s="800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0">
        <f t="shared" si="114"/>
        <v>0</v>
      </c>
      <c r="AF243" s="745"/>
      <c r="AG243" s="745">
        <f>SUM(AG244:AG257)</f>
        <v>649932.9</v>
      </c>
      <c r="AH243" s="745"/>
      <c r="AI243" s="745">
        <f>SUM(AI244:AI257)</f>
        <v>2135422.9</v>
      </c>
      <c r="AJ243" s="746">
        <f>SUM(AJ244:AJ257)</f>
        <v>2785355.8000000003</v>
      </c>
    </row>
    <row r="244" spans="1:36" s="403" customFormat="1" ht="31.5" customHeight="1" x14ac:dyDescent="0.25">
      <c r="A244" s="967" t="s">
        <v>816</v>
      </c>
      <c r="B244" s="438" t="s">
        <v>361</v>
      </c>
      <c r="C244" s="577" t="s">
        <v>31</v>
      </c>
      <c r="D244" s="1000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32"/>
      <c r="K244" s="803">
        <v>6668</v>
      </c>
      <c r="L244" s="804">
        <f t="shared" ref="L244:L257" si="120">K244*J244</f>
        <v>0</v>
      </c>
      <c r="M244" s="803">
        <v>39380</v>
      </c>
      <c r="N244" s="804">
        <f t="shared" ref="N244:N256" si="121">M244*J244</f>
        <v>0</v>
      </c>
      <c r="O244" s="808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0">
        <f t="shared" si="114"/>
        <v>10</v>
      </c>
      <c r="AF244" s="747">
        <v>6668</v>
      </c>
      <c r="AG244" s="747">
        <f t="shared" ref="AG244:AG257" si="129">AF244*AE244</f>
        <v>66680</v>
      </c>
      <c r="AH244" s="747">
        <v>39380</v>
      </c>
      <c r="AI244" s="747">
        <f t="shared" ref="AI244:AI256" si="130">AH244*AE244</f>
        <v>393800</v>
      </c>
      <c r="AJ244" s="748">
        <f t="shared" ref="AJ244:AJ257" si="131">AI244+AG244</f>
        <v>460480</v>
      </c>
    </row>
    <row r="245" spans="1:36" s="403" customFormat="1" ht="31.5" customHeight="1" x14ac:dyDescent="0.25">
      <c r="A245" s="967" t="s">
        <v>817</v>
      </c>
      <c r="B245" s="438" t="s">
        <v>362</v>
      </c>
      <c r="C245" s="577" t="s">
        <v>31</v>
      </c>
      <c r="D245" s="1000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32"/>
      <c r="K245" s="803">
        <v>5668</v>
      </c>
      <c r="L245" s="804">
        <f t="shared" si="120"/>
        <v>0</v>
      </c>
      <c r="M245" s="803">
        <v>23220</v>
      </c>
      <c r="N245" s="804">
        <f t="shared" si="121"/>
        <v>0</v>
      </c>
      <c r="O245" s="808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0">
        <f t="shared" si="114"/>
        <v>24</v>
      </c>
      <c r="AF245" s="747">
        <v>5668</v>
      </c>
      <c r="AG245" s="747">
        <f t="shared" si="129"/>
        <v>136032</v>
      </c>
      <c r="AH245" s="747">
        <v>23220</v>
      </c>
      <c r="AI245" s="747">
        <f t="shared" si="130"/>
        <v>557280</v>
      </c>
      <c r="AJ245" s="748">
        <f t="shared" si="131"/>
        <v>693312</v>
      </c>
    </row>
    <row r="246" spans="1:36" s="403" customFormat="1" ht="31.5" customHeight="1" x14ac:dyDescent="0.25">
      <c r="A246" s="967" t="s">
        <v>818</v>
      </c>
      <c r="B246" s="438" t="s">
        <v>363</v>
      </c>
      <c r="C246" s="577" t="s">
        <v>31</v>
      </c>
      <c r="D246" s="1000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32"/>
      <c r="K246" s="803">
        <v>1965</v>
      </c>
      <c r="L246" s="804">
        <f t="shared" si="120"/>
        <v>0</v>
      </c>
      <c r="M246" s="803">
        <v>7007</v>
      </c>
      <c r="N246" s="804">
        <f t="shared" si="121"/>
        <v>0</v>
      </c>
      <c r="O246" s="808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0">
        <f t="shared" si="114"/>
        <v>1</v>
      </c>
      <c r="AF246" s="747">
        <v>1965</v>
      </c>
      <c r="AG246" s="747">
        <f t="shared" si="129"/>
        <v>1965</v>
      </c>
      <c r="AH246" s="747">
        <v>7007</v>
      </c>
      <c r="AI246" s="747">
        <f t="shared" si="130"/>
        <v>7007</v>
      </c>
      <c r="AJ246" s="748">
        <f t="shared" si="131"/>
        <v>8972</v>
      </c>
    </row>
    <row r="247" spans="1:36" s="403" customFormat="1" ht="31.5" customHeight="1" x14ac:dyDescent="0.25">
      <c r="A247" s="967" t="s">
        <v>819</v>
      </c>
      <c r="B247" s="438" t="s">
        <v>364</v>
      </c>
      <c r="C247" s="577" t="s">
        <v>31</v>
      </c>
      <c r="D247" s="1000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32"/>
      <c r="K247" s="803">
        <v>655</v>
      </c>
      <c r="L247" s="804">
        <f t="shared" si="120"/>
        <v>0</v>
      </c>
      <c r="M247" s="803">
        <v>2366</v>
      </c>
      <c r="N247" s="804">
        <f t="shared" si="121"/>
        <v>0</v>
      </c>
      <c r="O247" s="808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0">
        <f t="shared" si="114"/>
        <v>34</v>
      </c>
      <c r="AF247" s="747">
        <v>655</v>
      </c>
      <c r="AG247" s="747">
        <f t="shared" si="129"/>
        <v>22270</v>
      </c>
      <c r="AH247" s="747">
        <v>2366</v>
      </c>
      <c r="AI247" s="747">
        <f t="shared" si="130"/>
        <v>80444</v>
      </c>
      <c r="AJ247" s="748">
        <f t="shared" si="131"/>
        <v>102714</v>
      </c>
    </row>
    <row r="248" spans="1:36" s="403" customFormat="1" ht="31.5" customHeight="1" x14ac:dyDescent="0.25">
      <c r="A248" s="967" t="s">
        <v>820</v>
      </c>
      <c r="B248" s="438" t="s">
        <v>365</v>
      </c>
      <c r="C248" s="577" t="s">
        <v>31</v>
      </c>
      <c r="D248" s="1000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32"/>
      <c r="K248" s="803">
        <v>3144</v>
      </c>
      <c r="L248" s="804">
        <f t="shared" si="120"/>
        <v>0</v>
      </c>
      <c r="M248" s="803">
        <v>122036.2</v>
      </c>
      <c r="N248" s="804">
        <f t="shared" si="121"/>
        <v>0</v>
      </c>
      <c r="O248" s="808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0">
        <f t="shared" si="114"/>
        <v>3</v>
      </c>
      <c r="AF248" s="747">
        <v>3144</v>
      </c>
      <c r="AG248" s="747">
        <f t="shared" si="129"/>
        <v>9432</v>
      </c>
      <c r="AH248" s="747">
        <v>122036.2</v>
      </c>
      <c r="AI248" s="747">
        <f t="shared" si="130"/>
        <v>366108.6</v>
      </c>
      <c r="AJ248" s="748">
        <f t="shared" si="131"/>
        <v>375540.6</v>
      </c>
    </row>
    <row r="249" spans="1:36" s="403" customFormat="1" ht="31.5" customHeight="1" x14ac:dyDescent="0.25">
      <c r="A249" s="967" t="s">
        <v>821</v>
      </c>
      <c r="B249" s="438" t="s">
        <v>366</v>
      </c>
      <c r="C249" s="577" t="s">
        <v>31</v>
      </c>
      <c r="D249" s="1000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32"/>
      <c r="K249" s="803">
        <v>262</v>
      </c>
      <c r="L249" s="804">
        <f t="shared" si="120"/>
        <v>0</v>
      </c>
      <c r="M249" s="803">
        <v>13780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0">
        <f t="shared" si="114"/>
        <v>34</v>
      </c>
      <c r="AF249" s="747">
        <v>262</v>
      </c>
      <c r="AG249" s="747">
        <f t="shared" si="129"/>
        <v>8908</v>
      </c>
      <c r="AH249" s="747">
        <v>13780</v>
      </c>
      <c r="AI249" s="747">
        <f t="shared" si="130"/>
        <v>468520</v>
      </c>
      <c r="AJ249" s="748">
        <f t="shared" si="131"/>
        <v>477428</v>
      </c>
    </row>
    <row r="250" spans="1:36" s="403" customFormat="1" ht="31.5" customHeight="1" x14ac:dyDescent="0.25">
      <c r="A250" s="967" t="s">
        <v>822</v>
      </c>
      <c r="B250" s="438" t="s">
        <v>367</v>
      </c>
      <c r="C250" s="577" t="s">
        <v>31</v>
      </c>
      <c r="D250" s="1000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32"/>
      <c r="K250" s="803">
        <v>1310</v>
      </c>
      <c r="L250" s="804">
        <f t="shared" si="120"/>
        <v>0</v>
      </c>
      <c r="M250" s="803">
        <v>4836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0">
        <f t="shared" si="114"/>
        <v>2</v>
      </c>
      <c r="AF250" s="747">
        <v>1310</v>
      </c>
      <c r="AG250" s="747">
        <f t="shared" si="129"/>
        <v>2620</v>
      </c>
      <c r="AH250" s="747">
        <v>4836</v>
      </c>
      <c r="AI250" s="747">
        <f t="shared" si="130"/>
        <v>9672</v>
      </c>
      <c r="AJ250" s="748">
        <f t="shared" si="131"/>
        <v>12292</v>
      </c>
    </row>
    <row r="251" spans="1:36" s="403" customFormat="1" ht="31.5" customHeight="1" x14ac:dyDescent="0.25">
      <c r="A251" s="967" t="s">
        <v>823</v>
      </c>
      <c r="B251" s="438" t="s">
        <v>368</v>
      </c>
      <c r="C251" s="577" t="s">
        <v>31</v>
      </c>
      <c r="D251" s="1000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32"/>
      <c r="K251" s="803">
        <v>65.5</v>
      </c>
      <c r="L251" s="804">
        <f t="shared" si="120"/>
        <v>0</v>
      </c>
      <c r="M251" s="803">
        <v>470.6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0">
        <f t="shared" si="114"/>
        <v>2</v>
      </c>
      <c r="AF251" s="747">
        <v>65.5</v>
      </c>
      <c r="AG251" s="747">
        <f t="shared" si="129"/>
        <v>131</v>
      </c>
      <c r="AH251" s="747">
        <v>470.6</v>
      </c>
      <c r="AI251" s="747">
        <f t="shared" si="130"/>
        <v>941.2</v>
      </c>
      <c r="AJ251" s="748">
        <f t="shared" si="131"/>
        <v>1072.2</v>
      </c>
    </row>
    <row r="252" spans="1:36" s="403" customFormat="1" ht="31.5" customHeight="1" x14ac:dyDescent="0.25">
      <c r="A252" s="967" t="s">
        <v>824</v>
      </c>
      <c r="B252" s="438" t="s">
        <v>369</v>
      </c>
      <c r="C252" s="577" t="s">
        <v>31</v>
      </c>
      <c r="D252" s="1000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32"/>
      <c r="K252" s="803">
        <v>131</v>
      </c>
      <c r="L252" s="804">
        <f t="shared" si="120"/>
        <v>0</v>
      </c>
      <c r="M252" s="803">
        <v>122.2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131</v>
      </c>
      <c r="AG252" s="747">
        <f t="shared" si="129"/>
        <v>4454</v>
      </c>
      <c r="AH252" s="747">
        <v>122.2</v>
      </c>
      <c r="AI252" s="747">
        <f t="shared" si="130"/>
        <v>4154.8</v>
      </c>
      <c r="AJ252" s="748">
        <f t="shared" si="131"/>
        <v>8608.7999999999993</v>
      </c>
    </row>
    <row r="253" spans="1:36" s="403" customFormat="1" ht="31.5" customHeight="1" x14ac:dyDescent="0.25">
      <c r="A253" s="967" t="s">
        <v>825</v>
      </c>
      <c r="B253" s="438" t="s">
        <v>370</v>
      </c>
      <c r="C253" s="577" t="s">
        <v>31</v>
      </c>
      <c r="D253" s="1000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32"/>
      <c r="K253" s="803">
        <v>32.75</v>
      </c>
      <c r="L253" s="804">
        <f t="shared" si="120"/>
        <v>0</v>
      </c>
      <c r="M253" s="803">
        <v>41.6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0">
        <f t="shared" si="114"/>
        <v>500</v>
      </c>
      <c r="AF253" s="747">
        <v>32.75</v>
      </c>
      <c r="AG253" s="747">
        <f t="shared" si="129"/>
        <v>16375</v>
      </c>
      <c r="AH253" s="747">
        <v>41.6</v>
      </c>
      <c r="AI253" s="747">
        <f t="shared" si="130"/>
        <v>20800</v>
      </c>
      <c r="AJ253" s="748">
        <f t="shared" si="131"/>
        <v>37175</v>
      </c>
    </row>
    <row r="254" spans="1:36" s="403" customFormat="1" ht="31.5" customHeight="1" x14ac:dyDescent="0.25">
      <c r="A254" s="967" t="s">
        <v>826</v>
      </c>
      <c r="B254" s="438" t="s">
        <v>371</v>
      </c>
      <c r="C254" s="577" t="s">
        <v>32</v>
      </c>
      <c r="D254" s="1000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32"/>
      <c r="K254" s="803">
        <v>162.44</v>
      </c>
      <c r="L254" s="804">
        <f t="shared" si="120"/>
        <v>0</v>
      </c>
      <c r="M254" s="803">
        <v>94.38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0">
        <f t="shared" si="114"/>
        <v>2035</v>
      </c>
      <c r="AF254" s="747">
        <v>162.44</v>
      </c>
      <c r="AG254" s="747">
        <f t="shared" si="129"/>
        <v>330565.40000000002</v>
      </c>
      <c r="AH254" s="747">
        <v>94.38</v>
      </c>
      <c r="AI254" s="747">
        <f t="shared" si="130"/>
        <v>192063.3</v>
      </c>
      <c r="AJ254" s="748">
        <f t="shared" si="131"/>
        <v>522628.7</v>
      </c>
    </row>
    <row r="255" spans="1:36" s="403" customFormat="1" ht="31.5" customHeight="1" x14ac:dyDescent="0.25">
      <c r="A255" s="967" t="s">
        <v>827</v>
      </c>
      <c r="B255" s="438" t="s">
        <v>356</v>
      </c>
      <c r="C255" s="577" t="s">
        <v>32</v>
      </c>
      <c r="D255" s="1000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32"/>
      <c r="K255" s="803">
        <v>45.85</v>
      </c>
      <c r="L255" s="804">
        <f t="shared" si="120"/>
        <v>0</v>
      </c>
      <c r="M255" s="803">
        <v>125.84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0">
        <f t="shared" si="114"/>
        <v>250</v>
      </c>
      <c r="AF255" s="747">
        <v>45.85</v>
      </c>
      <c r="AG255" s="747">
        <f t="shared" si="129"/>
        <v>11462.5</v>
      </c>
      <c r="AH255" s="747">
        <v>125.84</v>
      </c>
      <c r="AI255" s="747">
        <f t="shared" si="130"/>
        <v>31460</v>
      </c>
      <c r="AJ255" s="748">
        <f t="shared" si="131"/>
        <v>42922.5</v>
      </c>
    </row>
    <row r="256" spans="1:36" s="403" customFormat="1" ht="31.5" customHeight="1" x14ac:dyDescent="0.25">
      <c r="A256" s="967" t="s">
        <v>828</v>
      </c>
      <c r="B256" s="438" t="s">
        <v>357</v>
      </c>
      <c r="C256" s="577" t="s">
        <v>31</v>
      </c>
      <c r="D256" s="1000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32"/>
      <c r="K256" s="803">
        <v>13.100000000000001</v>
      </c>
      <c r="L256" s="804">
        <f t="shared" si="120"/>
        <v>0</v>
      </c>
      <c r="M256" s="803">
        <v>31.72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0">
        <f t="shared" si="114"/>
        <v>100</v>
      </c>
      <c r="AF256" s="747">
        <v>13.100000000000001</v>
      </c>
      <c r="AG256" s="747">
        <f t="shared" si="129"/>
        <v>1310.0000000000002</v>
      </c>
      <c r="AH256" s="747">
        <v>31.72</v>
      </c>
      <c r="AI256" s="747">
        <f t="shared" si="130"/>
        <v>3172</v>
      </c>
      <c r="AJ256" s="748">
        <f t="shared" si="131"/>
        <v>4482</v>
      </c>
    </row>
    <row r="257" spans="1:37" s="403" customFormat="1" ht="31.5" customHeight="1" x14ac:dyDescent="0.25">
      <c r="A257" s="967" t="s">
        <v>829</v>
      </c>
      <c r="B257" s="438" t="s">
        <v>358</v>
      </c>
      <c r="C257" s="577" t="s">
        <v>224</v>
      </c>
      <c r="D257" s="1009">
        <v>1</v>
      </c>
      <c r="E257" s="1010">
        <v>37728</v>
      </c>
      <c r="F257" s="1010">
        <f t="shared" si="117"/>
        <v>37728</v>
      </c>
      <c r="G257" s="1010"/>
      <c r="H257" s="1010"/>
      <c r="I257" s="617">
        <f t="shared" si="119"/>
        <v>37728</v>
      </c>
      <c r="J257" s="832"/>
      <c r="K257" s="835">
        <v>37728</v>
      </c>
      <c r="L257" s="836">
        <f t="shared" si="120"/>
        <v>0</v>
      </c>
      <c r="M257" s="835"/>
      <c r="N257" s="836"/>
      <c r="O257" s="827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40">
        <v>37728</v>
      </c>
      <c r="AA257" s="940">
        <f t="shared" si="126"/>
        <v>0</v>
      </c>
      <c r="AB257" s="940"/>
      <c r="AC257" s="940"/>
      <c r="AD257" s="675">
        <f t="shared" si="128"/>
        <v>0</v>
      </c>
      <c r="AE257" s="740">
        <f t="shared" si="114"/>
        <v>1</v>
      </c>
      <c r="AF257" s="764">
        <v>37728</v>
      </c>
      <c r="AG257" s="764">
        <f t="shared" si="129"/>
        <v>37728</v>
      </c>
      <c r="AH257" s="764"/>
      <c r="AI257" s="764"/>
      <c r="AJ257" s="761">
        <f t="shared" si="131"/>
        <v>37728</v>
      </c>
    </row>
    <row r="258" spans="1:37" s="404" customFormat="1" ht="31.5" customHeight="1" x14ac:dyDescent="0.25">
      <c r="A258" s="966" t="s">
        <v>372</v>
      </c>
      <c r="B258" s="695" t="s">
        <v>373</v>
      </c>
      <c r="C258" s="696"/>
      <c r="D258" s="1011"/>
      <c r="E258" s="1012"/>
      <c r="F258" s="455">
        <f>SUM(F259:F260)</f>
        <v>1030142.866</v>
      </c>
      <c r="G258" s="1012"/>
      <c r="H258" s="455">
        <f>SUM(H259:H260)</f>
        <v>1480862.5832</v>
      </c>
      <c r="I258" s="607">
        <f>SUM(I259:I260)</f>
        <v>2511005.4492000001</v>
      </c>
      <c r="J258" s="829"/>
      <c r="K258" s="837"/>
      <c r="L258" s="807">
        <f>SUM(L259:L260)</f>
        <v>0</v>
      </c>
      <c r="M258" s="837"/>
      <c r="N258" s="807">
        <f>SUM(N259:N260)</f>
        <v>0</v>
      </c>
      <c r="O258" s="800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41"/>
      <c r="AA258" s="513">
        <f>SUM(AA259:AA260)</f>
        <v>0</v>
      </c>
      <c r="AB258" s="941"/>
      <c r="AC258" s="513">
        <f>SUM(AC259:AC260)</f>
        <v>0</v>
      </c>
      <c r="AD258" s="667">
        <f>SUM(AD259:AD260)</f>
        <v>0</v>
      </c>
      <c r="AE258" s="740">
        <f t="shared" si="114"/>
        <v>0</v>
      </c>
      <c r="AF258" s="765"/>
      <c r="AG258" s="745">
        <f>SUM(AG259:AG260)</f>
        <v>1030142.866</v>
      </c>
      <c r="AH258" s="765"/>
      <c r="AI258" s="745">
        <f>SUM(AI259:AI260)</f>
        <v>1480862.5832</v>
      </c>
      <c r="AJ258" s="746">
        <f>SUM(AJ259:AJ260)</f>
        <v>2511005.4492000001</v>
      </c>
    </row>
    <row r="259" spans="1:37" s="494" customFormat="1" ht="31.5" customHeight="1" x14ac:dyDescent="0.25">
      <c r="A259" s="964" t="s">
        <v>830</v>
      </c>
      <c r="B259" s="431" t="s">
        <v>274</v>
      </c>
      <c r="C259" s="574" t="s">
        <v>224</v>
      </c>
      <c r="D259" s="1002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7"/>
      <c r="K259" s="833">
        <v>117977.29000000001</v>
      </c>
      <c r="L259" s="834">
        <f>K259*J259</f>
        <v>0</v>
      </c>
      <c r="M259" s="833">
        <v>197096.98319999999</v>
      </c>
      <c r="N259" s="834">
        <f>M259*J259</f>
        <v>0</v>
      </c>
      <c r="O259" s="808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0">
        <f t="shared" si="114"/>
        <v>1</v>
      </c>
      <c r="AF259" s="763">
        <v>117977.29000000001</v>
      </c>
      <c r="AG259" s="763">
        <f>AF259*AE259</f>
        <v>117977.29000000001</v>
      </c>
      <c r="AH259" s="763">
        <v>197096.98319999999</v>
      </c>
      <c r="AI259" s="763">
        <f>AH259*AE259</f>
        <v>197096.98319999999</v>
      </c>
      <c r="AJ259" s="748">
        <f>AG259+AI259</f>
        <v>315074.2732</v>
      </c>
    </row>
    <row r="260" spans="1:37" s="494" customFormat="1" ht="31.5" customHeight="1" x14ac:dyDescent="0.25">
      <c r="A260" s="964" t="s">
        <v>831</v>
      </c>
      <c r="B260" s="431" t="s">
        <v>285</v>
      </c>
      <c r="C260" s="574" t="s">
        <v>213</v>
      </c>
      <c r="D260" s="1002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7"/>
      <c r="K260" s="833">
        <v>238.7868</v>
      </c>
      <c r="L260" s="834">
        <f>K260*J260</f>
        <v>0</v>
      </c>
      <c r="M260" s="833">
        <v>336.06429319371728</v>
      </c>
      <c r="N260" s="834">
        <f>M260*J260</f>
        <v>0</v>
      </c>
      <c r="O260" s="808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0">
        <f t="shared" si="114"/>
        <v>3820</v>
      </c>
      <c r="AF260" s="763">
        <v>238.7868</v>
      </c>
      <c r="AG260" s="763">
        <f>AF260*AE260</f>
        <v>912165.576</v>
      </c>
      <c r="AH260" s="763">
        <v>336.06429319371728</v>
      </c>
      <c r="AI260" s="763">
        <f>AH260*AE260</f>
        <v>1283765.6000000001</v>
      </c>
      <c r="AJ260" s="748">
        <f>AG260+AI260</f>
        <v>2195931.176</v>
      </c>
    </row>
    <row r="261" spans="1:37" s="403" customFormat="1" ht="31.5" customHeight="1" x14ac:dyDescent="0.25">
      <c r="A261" s="966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29"/>
      <c r="K261" s="798"/>
      <c r="L261" s="807">
        <f>SUM(L262:L268)</f>
        <v>0</v>
      </c>
      <c r="M261" s="798"/>
      <c r="N261" s="807">
        <f>SUM(N262:N268)</f>
        <v>0</v>
      </c>
      <c r="O261" s="800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0">
        <f t="shared" si="114"/>
        <v>0</v>
      </c>
      <c r="AF261" s="741"/>
      <c r="AG261" s="741">
        <f>SUM(AG262:AG268)</f>
        <v>583593.1</v>
      </c>
      <c r="AH261" s="741"/>
      <c r="AI261" s="741">
        <f>SUM(AI262:AI268)</f>
        <v>7615331.5</v>
      </c>
      <c r="AJ261" s="742">
        <f>SUM(AJ262:AJ268)</f>
        <v>8198924.5999999996</v>
      </c>
    </row>
    <row r="262" spans="1:37" s="403" customFormat="1" ht="31.5" customHeight="1" x14ac:dyDescent="0.25">
      <c r="A262" s="967" t="s">
        <v>832</v>
      </c>
      <c r="B262" s="438" t="s">
        <v>376</v>
      </c>
      <c r="C262" s="571" t="s">
        <v>31</v>
      </c>
      <c r="D262" s="1000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32"/>
      <c r="K262" s="803">
        <v>7074</v>
      </c>
      <c r="L262" s="804">
        <f t="shared" ref="L262:L268" si="135">K262*J262</f>
        <v>0</v>
      </c>
      <c r="M262" s="803">
        <v>114039.90000000001</v>
      </c>
      <c r="N262" s="804">
        <f t="shared" ref="N262:N267" si="136">M262*J262</f>
        <v>0</v>
      </c>
      <c r="O262" s="808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0">
        <f t="shared" si="114"/>
        <v>1</v>
      </c>
      <c r="AF262" s="747">
        <v>7074</v>
      </c>
      <c r="AG262" s="747">
        <f t="shared" ref="AG262:AG268" si="144">AF262*AE262</f>
        <v>7074</v>
      </c>
      <c r="AH262" s="747">
        <v>114039.90000000001</v>
      </c>
      <c r="AI262" s="747">
        <f t="shared" ref="AI262:AI267" si="145">AH262*AE262</f>
        <v>114039.90000000001</v>
      </c>
      <c r="AJ262" s="748">
        <f t="shared" ref="AJ262:AJ268" si="146">AI262+AG262</f>
        <v>121113.90000000001</v>
      </c>
    </row>
    <row r="263" spans="1:37" s="403" customFormat="1" ht="31.5" customHeight="1" x14ac:dyDescent="0.25">
      <c r="A263" s="967" t="s">
        <v>833</v>
      </c>
      <c r="B263" s="438" t="s">
        <v>377</v>
      </c>
      <c r="C263" s="571" t="s">
        <v>378</v>
      </c>
      <c r="D263" s="1000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32"/>
      <c r="K263" s="803">
        <v>232</v>
      </c>
      <c r="L263" s="804">
        <f t="shared" si="135"/>
        <v>0</v>
      </c>
      <c r="M263" s="803">
        <v>754</v>
      </c>
      <c r="N263" s="804">
        <f t="shared" si="136"/>
        <v>0</v>
      </c>
      <c r="O263" s="808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0">
        <f t="shared" si="114"/>
        <v>170</v>
      </c>
      <c r="AF263" s="747">
        <v>232</v>
      </c>
      <c r="AG263" s="747">
        <f t="shared" si="144"/>
        <v>39440</v>
      </c>
      <c r="AH263" s="747">
        <v>754</v>
      </c>
      <c r="AI263" s="747">
        <f t="shared" si="145"/>
        <v>128180</v>
      </c>
      <c r="AJ263" s="748">
        <f t="shared" si="146"/>
        <v>167620</v>
      </c>
    </row>
    <row r="264" spans="1:37" s="403" customFormat="1" ht="31.5" customHeight="1" x14ac:dyDescent="0.25">
      <c r="A264" s="967" t="s">
        <v>834</v>
      </c>
      <c r="B264" s="438" t="s">
        <v>379</v>
      </c>
      <c r="C264" s="571" t="s">
        <v>378</v>
      </c>
      <c r="D264" s="1000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32"/>
      <c r="K264" s="803">
        <v>182</v>
      </c>
      <c r="L264" s="804">
        <f t="shared" si="135"/>
        <v>0</v>
      </c>
      <c r="M264" s="803">
        <v>209</v>
      </c>
      <c r="N264" s="804">
        <f t="shared" si="136"/>
        <v>0</v>
      </c>
      <c r="O264" s="808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0">
        <f t="shared" si="114"/>
        <v>400</v>
      </c>
      <c r="AF264" s="747">
        <v>182</v>
      </c>
      <c r="AG264" s="747">
        <f t="shared" si="144"/>
        <v>72800</v>
      </c>
      <c r="AH264" s="747">
        <v>209</v>
      </c>
      <c r="AI264" s="747">
        <f t="shared" si="145"/>
        <v>83600</v>
      </c>
      <c r="AJ264" s="748">
        <f t="shared" si="146"/>
        <v>156400</v>
      </c>
    </row>
    <row r="265" spans="1:37" s="403" customFormat="1" ht="31.5" customHeight="1" x14ac:dyDescent="0.25">
      <c r="A265" s="967"/>
      <c r="B265" s="438"/>
      <c r="C265" s="571"/>
      <c r="D265" s="1000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32"/>
      <c r="K265" s="803"/>
      <c r="L265" s="804"/>
      <c r="M265" s="803"/>
      <c r="N265" s="804"/>
      <c r="O265" s="808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0">
        <f t="shared" si="114"/>
        <v>186</v>
      </c>
      <c r="AF265" s="743">
        <v>1865</v>
      </c>
      <c r="AG265" s="743">
        <f t="shared" si="144"/>
        <v>346890</v>
      </c>
      <c r="AH265" s="743">
        <v>37760</v>
      </c>
      <c r="AI265" s="743">
        <f t="shared" si="145"/>
        <v>7023360</v>
      </c>
      <c r="AJ265" s="744">
        <f t="shared" si="146"/>
        <v>7370250</v>
      </c>
    </row>
    <row r="266" spans="1:37" s="403" customFormat="1" ht="31.5" customHeight="1" x14ac:dyDescent="0.25">
      <c r="A266" s="967" t="s">
        <v>835</v>
      </c>
      <c r="B266" s="438" t="s">
        <v>381</v>
      </c>
      <c r="C266" s="571" t="s">
        <v>31</v>
      </c>
      <c r="D266" s="1000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32"/>
      <c r="K266" s="803">
        <v>2620</v>
      </c>
      <c r="L266" s="804">
        <f t="shared" si="135"/>
        <v>0</v>
      </c>
      <c r="M266" s="803">
        <v>16374.800000000001</v>
      </c>
      <c r="N266" s="804">
        <f t="shared" si="136"/>
        <v>0</v>
      </c>
      <c r="O266" s="808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0">
        <f t="shared" si="114"/>
        <v>12</v>
      </c>
      <c r="AF266" s="747">
        <v>2620</v>
      </c>
      <c r="AG266" s="747">
        <f t="shared" si="144"/>
        <v>31440</v>
      </c>
      <c r="AH266" s="747">
        <v>16374.800000000001</v>
      </c>
      <c r="AI266" s="747">
        <f t="shared" si="145"/>
        <v>196497.6</v>
      </c>
      <c r="AJ266" s="748">
        <f t="shared" si="146"/>
        <v>227937.6</v>
      </c>
    </row>
    <row r="267" spans="1:37" s="403" customFormat="1" ht="31.5" customHeight="1" x14ac:dyDescent="0.25">
      <c r="A267" s="967" t="s">
        <v>836</v>
      </c>
      <c r="B267" s="438" t="s">
        <v>382</v>
      </c>
      <c r="C267" s="571" t="s">
        <v>224</v>
      </c>
      <c r="D267" s="1000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32"/>
      <c r="K267" s="803">
        <v>95.63000000000001</v>
      </c>
      <c r="L267" s="804">
        <f t="shared" si="135"/>
        <v>0</v>
      </c>
      <c r="M267" s="803">
        <v>122.2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0">
        <f t="shared" si="114"/>
        <v>570</v>
      </c>
      <c r="AF267" s="747">
        <v>95.63000000000001</v>
      </c>
      <c r="AG267" s="747">
        <f t="shared" si="144"/>
        <v>54509.100000000006</v>
      </c>
      <c r="AH267" s="747">
        <v>122.2</v>
      </c>
      <c r="AI267" s="747">
        <f t="shared" si="145"/>
        <v>69654</v>
      </c>
      <c r="AJ267" s="748">
        <f t="shared" si="146"/>
        <v>124163.1</v>
      </c>
    </row>
    <row r="268" spans="1:37" s="403" customFormat="1" ht="31.5" customHeight="1" x14ac:dyDescent="0.25">
      <c r="A268" s="967" t="s">
        <v>837</v>
      </c>
      <c r="B268" s="438" t="s">
        <v>358</v>
      </c>
      <c r="C268" s="571" t="s">
        <v>224</v>
      </c>
      <c r="D268" s="1000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32"/>
      <c r="K268" s="803">
        <v>31440</v>
      </c>
      <c r="L268" s="804">
        <f t="shared" si="135"/>
        <v>0</v>
      </c>
      <c r="M268" s="803"/>
      <c r="N268" s="804"/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0">
        <f t="shared" si="114"/>
        <v>1</v>
      </c>
      <c r="AF268" s="747">
        <v>31440</v>
      </c>
      <c r="AG268" s="747">
        <f t="shared" si="144"/>
        <v>31440</v>
      </c>
      <c r="AH268" s="747"/>
      <c r="AI268" s="747"/>
      <c r="AJ268" s="748">
        <f t="shared" si="146"/>
        <v>31440</v>
      </c>
    </row>
    <row r="269" spans="1:37" ht="31.5" customHeight="1" x14ac:dyDescent="0.25">
      <c r="A269" s="966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29"/>
      <c r="K269" s="798"/>
      <c r="L269" s="807">
        <f>L270+L271+L272+L273+L274+L275</f>
        <v>1695730.3555090912</v>
      </c>
      <c r="M269" s="798"/>
      <c r="N269" s="807">
        <f>N270+N271+N272+N273+N274+N275</f>
        <v>2362740.125178182</v>
      </c>
      <c r="O269" s="800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0">
        <f t="shared" si="114"/>
        <v>0</v>
      </c>
      <c r="AF269" s="741"/>
      <c r="AG269" s="741">
        <f>AG270+AG271+AG272+AG273+AG274+AG275</f>
        <v>385943.24734090915</v>
      </c>
      <c r="AH269" s="741"/>
      <c r="AI269" s="741">
        <f>AI270+AI271+AI272+AI273+AI274+AI275</f>
        <v>460836.82474581816</v>
      </c>
      <c r="AJ269" s="742">
        <f>AJ270+AJ271+AJ272+AJ273+AJ274+AJ275</f>
        <v>846780.07208672725</v>
      </c>
    </row>
    <row r="270" spans="1:37" s="496" customFormat="1" ht="31.5" customHeight="1" x14ac:dyDescent="0.25">
      <c r="A270" s="964" t="s">
        <v>838</v>
      </c>
      <c r="B270" s="431" t="s">
        <v>385</v>
      </c>
      <c r="C270" s="574" t="s">
        <v>33</v>
      </c>
      <c r="D270" s="1002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7">
        <v>2.1800000000000002</v>
      </c>
      <c r="K270" s="833">
        <v>117100.30454545454</v>
      </c>
      <c r="L270" s="834">
        <f t="shared" ref="L270:L275" si="156">K270*J270</f>
        <v>255278.66390909092</v>
      </c>
      <c r="M270" s="833">
        <v>208116.40909090909</v>
      </c>
      <c r="N270" s="834">
        <f t="shared" ref="N270:N275" si="157">M270*J270</f>
        <v>453693.77181818185</v>
      </c>
      <c r="O270" s="808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0">
        <f t="shared" si="114"/>
        <v>2.0000000000000018E-2</v>
      </c>
      <c r="AF270" s="762">
        <v>117100.30454545454</v>
      </c>
      <c r="AG270" s="762">
        <f t="shared" ref="AG270:AG275" si="165">AF270*AE270</f>
        <v>2342.0060909090926</v>
      </c>
      <c r="AH270" s="762">
        <v>208116.40909090909</v>
      </c>
      <c r="AI270" s="762">
        <f t="shared" ref="AI270:AI275" si="166">AH270*AE270</f>
        <v>4162.3281818181858</v>
      </c>
      <c r="AJ270" s="744">
        <f t="shared" ref="AJ270:AJ275" si="167">AI270+AG270</f>
        <v>6504.3342727272784</v>
      </c>
      <c r="AK270" s="494"/>
    </row>
    <row r="271" spans="1:37" s="496" customFormat="1" ht="31.5" customHeight="1" x14ac:dyDescent="0.25">
      <c r="A271" s="964" t="s">
        <v>842</v>
      </c>
      <c r="B271" s="431" t="s">
        <v>386</v>
      </c>
      <c r="C271" s="574" t="s">
        <v>153</v>
      </c>
      <c r="D271" s="1002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7">
        <v>175.57</v>
      </c>
      <c r="K271" s="833">
        <v>2711</v>
      </c>
      <c r="L271" s="834">
        <f t="shared" si="156"/>
        <v>475970.26999999996</v>
      </c>
      <c r="M271" s="833">
        <v>7373</v>
      </c>
      <c r="N271" s="834">
        <f t="shared" si="157"/>
        <v>1294477.6099999999</v>
      </c>
      <c r="O271" s="808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0">
        <f t="shared" si="114"/>
        <v>0</v>
      </c>
      <c r="AF271" s="762">
        <v>2711</v>
      </c>
      <c r="AG271" s="762">
        <f t="shared" si="165"/>
        <v>0</v>
      </c>
      <c r="AH271" s="762">
        <v>7373</v>
      </c>
      <c r="AI271" s="762">
        <f t="shared" si="166"/>
        <v>0</v>
      </c>
      <c r="AJ271" s="744">
        <f t="shared" si="167"/>
        <v>0</v>
      </c>
      <c r="AK271" s="494"/>
    </row>
    <row r="272" spans="1:37" s="494" customFormat="1" ht="31.5" customHeight="1" x14ac:dyDescent="0.25">
      <c r="A272" s="964" t="s">
        <v>843</v>
      </c>
      <c r="B272" s="431" t="s">
        <v>387</v>
      </c>
      <c r="C272" s="574" t="s">
        <v>31</v>
      </c>
      <c r="D272" s="1002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7"/>
      <c r="K272" s="833">
        <v>160029.60000000003</v>
      </c>
      <c r="L272" s="834">
        <f t="shared" si="156"/>
        <v>0</v>
      </c>
      <c r="M272" s="833">
        <v>163827.396564</v>
      </c>
      <c r="N272" s="834">
        <f t="shared" si="157"/>
        <v>0</v>
      </c>
      <c r="O272" s="808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0">
        <f t="shared" si="114"/>
        <v>1</v>
      </c>
      <c r="AF272" s="763">
        <v>160029.60000000003</v>
      </c>
      <c r="AG272" s="763">
        <f t="shared" si="165"/>
        <v>160029.60000000003</v>
      </c>
      <c r="AH272" s="763">
        <v>163827.396564</v>
      </c>
      <c r="AI272" s="763">
        <f t="shared" si="166"/>
        <v>163827.396564</v>
      </c>
      <c r="AJ272" s="748">
        <f t="shared" si="167"/>
        <v>323856.99656400003</v>
      </c>
    </row>
    <row r="273" spans="1:37" s="494" customFormat="1" ht="31.5" customHeight="1" x14ac:dyDescent="0.25">
      <c r="A273" s="964" t="s">
        <v>844</v>
      </c>
      <c r="B273" s="431" t="s">
        <v>388</v>
      </c>
      <c r="C273" s="574" t="s">
        <v>153</v>
      </c>
      <c r="D273" s="1002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7"/>
      <c r="K273" s="833">
        <v>5549.8059027777781</v>
      </c>
      <c r="L273" s="834">
        <f t="shared" si="156"/>
        <v>0</v>
      </c>
      <c r="M273" s="833">
        <v>5516.6493055555557</v>
      </c>
      <c r="N273" s="834">
        <f t="shared" si="157"/>
        <v>0</v>
      </c>
      <c r="O273" s="808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0">
        <f t="shared" si="114"/>
        <v>28.8</v>
      </c>
      <c r="AF273" s="763">
        <v>5549.8059027777781</v>
      </c>
      <c r="AG273" s="763">
        <f t="shared" si="165"/>
        <v>159834.41</v>
      </c>
      <c r="AH273" s="763">
        <v>5516.6493055555557</v>
      </c>
      <c r="AI273" s="763">
        <f t="shared" si="166"/>
        <v>158879.5</v>
      </c>
      <c r="AJ273" s="748">
        <f t="shared" si="167"/>
        <v>318713.91000000003</v>
      </c>
    </row>
    <row r="274" spans="1:37" s="496" customFormat="1" ht="31.5" customHeight="1" x14ac:dyDescent="0.25">
      <c r="A274" s="964" t="s">
        <v>845</v>
      </c>
      <c r="B274" s="431" t="s">
        <v>389</v>
      </c>
      <c r="C274" s="574" t="s">
        <v>31</v>
      </c>
      <c r="D274" s="1002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7">
        <v>1</v>
      </c>
      <c r="K274" s="833">
        <v>964481.42160000012</v>
      </c>
      <c r="L274" s="834">
        <f t="shared" si="156"/>
        <v>964481.42160000012</v>
      </c>
      <c r="M274" s="833">
        <v>614568.74336000008</v>
      </c>
      <c r="N274" s="834">
        <f t="shared" si="157"/>
        <v>614568.74336000008</v>
      </c>
      <c r="O274" s="808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0">
        <f t="shared" si="114"/>
        <v>0</v>
      </c>
      <c r="AF274" s="762">
        <v>964481.42160000012</v>
      </c>
      <c r="AG274" s="762">
        <f t="shared" si="165"/>
        <v>0</v>
      </c>
      <c r="AH274" s="762">
        <v>614568.74336000008</v>
      </c>
      <c r="AI274" s="762">
        <f t="shared" si="166"/>
        <v>0</v>
      </c>
      <c r="AJ274" s="744">
        <f t="shared" si="167"/>
        <v>0</v>
      </c>
      <c r="AK274" s="494"/>
    </row>
    <row r="275" spans="1:37" s="494" customFormat="1" ht="31.5" customHeight="1" x14ac:dyDescent="0.25">
      <c r="A275" s="964" t="s">
        <v>846</v>
      </c>
      <c r="B275" s="431" t="s">
        <v>390</v>
      </c>
      <c r="C275" s="574" t="s">
        <v>33</v>
      </c>
      <c r="D275" s="1002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7"/>
      <c r="K275" s="833">
        <v>189131.25</v>
      </c>
      <c r="L275" s="834">
        <f t="shared" si="156"/>
        <v>0</v>
      </c>
      <c r="M275" s="833">
        <v>397529.97032640944</v>
      </c>
      <c r="N275" s="834">
        <f t="shared" si="157"/>
        <v>0</v>
      </c>
      <c r="O275" s="808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0">
        <f t="shared" si="114"/>
        <v>0.33700000000000002</v>
      </c>
      <c r="AF275" s="763">
        <v>189131.25</v>
      </c>
      <c r="AG275" s="763">
        <f t="shared" si="165"/>
        <v>63737.231250000004</v>
      </c>
      <c r="AH275" s="763">
        <v>397529.97032640944</v>
      </c>
      <c r="AI275" s="763">
        <f t="shared" si="166"/>
        <v>133967.59999999998</v>
      </c>
      <c r="AJ275" s="748">
        <f t="shared" si="167"/>
        <v>197704.83124999999</v>
      </c>
    </row>
    <row r="276" spans="1:37" s="404" customFormat="1" ht="31.5" customHeight="1" x14ac:dyDescent="0.25">
      <c r="A276" s="966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29"/>
      <c r="K276" s="798"/>
      <c r="L276" s="807">
        <f>SUM(L277:L288)</f>
        <v>0</v>
      </c>
      <c r="M276" s="798"/>
      <c r="N276" s="807">
        <f>SUM(N277:N288)</f>
        <v>0</v>
      </c>
      <c r="O276" s="800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0">
        <f t="shared" si="114"/>
        <v>0</v>
      </c>
      <c r="AF276" s="745"/>
      <c r="AG276" s="745">
        <f>SUM(AG277:AG288)</f>
        <v>1005899.4</v>
      </c>
      <c r="AH276" s="745"/>
      <c r="AI276" s="745">
        <f>SUM(AI277:AI288)</f>
        <v>1844928.9000000001</v>
      </c>
      <c r="AJ276" s="746">
        <f>SUM(AJ277:AJ288)</f>
        <v>2850828.3000000003</v>
      </c>
    </row>
    <row r="277" spans="1:37" s="403" customFormat="1" ht="31.5" customHeight="1" x14ac:dyDescent="0.25">
      <c r="A277" s="967" t="s">
        <v>847</v>
      </c>
      <c r="B277" s="438" t="s">
        <v>393</v>
      </c>
      <c r="C277" s="571" t="s">
        <v>31</v>
      </c>
      <c r="D277" s="1000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32"/>
      <c r="K277" s="803">
        <v>6550</v>
      </c>
      <c r="L277" s="804">
        <f t="shared" ref="L277:L288" si="172">K277*J277</f>
        <v>0</v>
      </c>
      <c r="M277" s="803">
        <v>55450.200000000004</v>
      </c>
      <c r="N277" s="804">
        <f t="shared" ref="N277:N287" si="173">M277*J277</f>
        <v>0</v>
      </c>
      <c r="O277" s="808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0">
        <f t="shared" si="114"/>
        <v>1</v>
      </c>
      <c r="AF277" s="747">
        <v>6550</v>
      </c>
      <c r="AG277" s="747">
        <f t="shared" ref="AG277:AG288" si="181">AF277*AE277</f>
        <v>6550</v>
      </c>
      <c r="AH277" s="747">
        <v>55450.200000000004</v>
      </c>
      <c r="AI277" s="747">
        <f t="shared" ref="AI277:AI287" si="182">AH277*AE277</f>
        <v>55450.200000000004</v>
      </c>
      <c r="AJ277" s="748">
        <f t="shared" ref="AJ277:AJ288" si="183">AI277+AG277</f>
        <v>62000.200000000004</v>
      </c>
    </row>
    <row r="278" spans="1:37" s="403" customFormat="1" ht="31.5" customHeight="1" x14ac:dyDescent="0.25">
      <c r="A278" s="967" t="s">
        <v>848</v>
      </c>
      <c r="B278" s="438" t="s">
        <v>394</v>
      </c>
      <c r="C278" s="571" t="s">
        <v>31</v>
      </c>
      <c r="D278" s="1000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32"/>
      <c r="K278" s="803">
        <v>6550</v>
      </c>
      <c r="L278" s="804">
        <f t="shared" si="172"/>
        <v>0</v>
      </c>
      <c r="M278" s="803">
        <v>36189.4</v>
      </c>
      <c r="N278" s="804">
        <f t="shared" si="173"/>
        <v>0</v>
      </c>
      <c r="O278" s="808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0">
        <f t="shared" si="114"/>
        <v>1</v>
      </c>
      <c r="AF278" s="747">
        <v>6550</v>
      </c>
      <c r="AG278" s="747">
        <f t="shared" si="181"/>
        <v>6550</v>
      </c>
      <c r="AH278" s="747">
        <v>36189.4</v>
      </c>
      <c r="AI278" s="747">
        <f t="shared" si="182"/>
        <v>36189.4</v>
      </c>
      <c r="AJ278" s="748">
        <f t="shared" si="183"/>
        <v>42739.4</v>
      </c>
    </row>
    <row r="279" spans="1:37" s="403" customFormat="1" ht="31.5" customHeight="1" x14ac:dyDescent="0.25">
      <c r="A279" s="967" t="s">
        <v>849</v>
      </c>
      <c r="B279" s="438" t="s">
        <v>377</v>
      </c>
      <c r="C279" s="571" t="s">
        <v>378</v>
      </c>
      <c r="D279" s="1000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32"/>
      <c r="K279" s="803">
        <v>232</v>
      </c>
      <c r="L279" s="804">
        <f t="shared" si="172"/>
        <v>0</v>
      </c>
      <c r="M279" s="803">
        <v>611</v>
      </c>
      <c r="N279" s="804">
        <f t="shared" si="173"/>
        <v>0</v>
      </c>
      <c r="O279" s="808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0">
        <f t="shared" si="114"/>
        <v>30</v>
      </c>
      <c r="AF279" s="747">
        <v>232</v>
      </c>
      <c r="AG279" s="747">
        <f t="shared" si="181"/>
        <v>6960</v>
      </c>
      <c r="AH279" s="747">
        <v>611</v>
      </c>
      <c r="AI279" s="747">
        <f t="shared" si="182"/>
        <v>18330</v>
      </c>
      <c r="AJ279" s="748">
        <f t="shared" si="183"/>
        <v>25290</v>
      </c>
    </row>
    <row r="280" spans="1:37" s="403" customFormat="1" ht="31.5" customHeight="1" x14ac:dyDescent="0.25">
      <c r="A280" s="967" t="s">
        <v>850</v>
      </c>
      <c r="B280" s="438" t="s">
        <v>379</v>
      </c>
      <c r="C280" s="571" t="s">
        <v>378</v>
      </c>
      <c r="D280" s="1000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32"/>
      <c r="K280" s="803">
        <v>182</v>
      </c>
      <c r="L280" s="804">
        <f t="shared" si="172"/>
        <v>0</v>
      </c>
      <c r="M280" s="803">
        <v>184.6</v>
      </c>
      <c r="N280" s="804">
        <f t="shared" si="173"/>
        <v>0</v>
      </c>
      <c r="O280" s="808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0">
        <f t="shared" si="114"/>
        <v>800</v>
      </c>
      <c r="AF280" s="747">
        <v>182</v>
      </c>
      <c r="AG280" s="747">
        <f t="shared" si="181"/>
        <v>145600</v>
      </c>
      <c r="AH280" s="747">
        <v>184.6</v>
      </c>
      <c r="AI280" s="747">
        <f t="shared" si="182"/>
        <v>147680</v>
      </c>
      <c r="AJ280" s="748">
        <f t="shared" si="183"/>
        <v>293280</v>
      </c>
    </row>
    <row r="281" spans="1:37" s="403" customFormat="1" ht="31.5" customHeight="1" x14ac:dyDescent="0.25">
      <c r="A281" s="967" t="s">
        <v>851</v>
      </c>
      <c r="B281" s="438" t="s">
        <v>395</v>
      </c>
      <c r="C281" s="571" t="s">
        <v>378</v>
      </c>
      <c r="D281" s="1000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32"/>
      <c r="K281" s="803">
        <v>182</v>
      </c>
      <c r="L281" s="804">
        <f t="shared" si="172"/>
        <v>0</v>
      </c>
      <c r="M281" s="803">
        <v>239.20000000000002</v>
      </c>
      <c r="N281" s="804">
        <f t="shared" si="173"/>
        <v>0</v>
      </c>
      <c r="O281" s="808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0">
        <f t="shared" si="114"/>
        <v>260</v>
      </c>
      <c r="AF281" s="747">
        <v>182</v>
      </c>
      <c r="AG281" s="747">
        <f t="shared" si="181"/>
        <v>47320</v>
      </c>
      <c r="AH281" s="747">
        <v>239.20000000000002</v>
      </c>
      <c r="AI281" s="747">
        <f t="shared" si="182"/>
        <v>62192.000000000007</v>
      </c>
      <c r="AJ281" s="748">
        <f t="shared" si="183"/>
        <v>109512</v>
      </c>
    </row>
    <row r="282" spans="1:37" s="403" customFormat="1" ht="31.5" customHeight="1" x14ac:dyDescent="0.25">
      <c r="A282" s="967" t="s">
        <v>852</v>
      </c>
      <c r="B282" s="438" t="s">
        <v>396</v>
      </c>
      <c r="C282" s="571" t="s">
        <v>31</v>
      </c>
      <c r="D282" s="1000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32"/>
      <c r="K282" s="803">
        <v>1865</v>
      </c>
      <c r="L282" s="804">
        <f t="shared" si="172"/>
        <v>0</v>
      </c>
      <c r="M282" s="803">
        <v>6208.4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0">
        <f t="shared" si="114"/>
        <v>78</v>
      </c>
      <c r="AF282" s="747">
        <v>1865</v>
      </c>
      <c r="AG282" s="747">
        <f t="shared" si="181"/>
        <v>145470</v>
      </c>
      <c r="AH282" s="747">
        <v>6208.4</v>
      </c>
      <c r="AI282" s="747">
        <f t="shared" si="182"/>
        <v>484255.19999999995</v>
      </c>
      <c r="AJ282" s="748">
        <f t="shared" si="183"/>
        <v>629725.19999999995</v>
      </c>
    </row>
    <row r="283" spans="1:37" s="403" customFormat="1" ht="31.5" customHeight="1" x14ac:dyDescent="0.25">
      <c r="A283" s="967" t="s">
        <v>853</v>
      </c>
      <c r="B283" s="438" t="s">
        <v>397</v>
      </c>
      <c r="C283" s="571" t="s">
        <v>31</v>
      </c>
      <c r="D283" s="1000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32"/>
      <c r="K283" s="803">
        <v>1865</v>
      </c>
      <c r="L283" s="804">
        <f t="shared" si="172"/>
        <v>0</v>
      </c>
      <c r="M283" s="803">
        <v>18060.8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0">
        <f t="shared" si="114"/>
        <v>15</v>
      </c>
      <c r="AF283" s="747">
        <v>1865</v>
      </c>
      <c r="AG283" s="747">
        <f t="shared" si="181"/>
        <v>27975</v>
      </c>
      <c r="AH283" s="747">
        <v>18060.8</v>
      </c>
      <c r="AI283" s="747">
        <f t="shared" si="182"/>
        <v>270912</v>
      </c>
      <c r="AJ283" s="748">
        <f t="shared" si="183"/>
        <v>298887</v>
      </c>
    </row>
    <row r="284" spans="1:37" s="403" customFormat="1" ht="31.5" customHeight="1" x14ac:dyDescent="0.25">
      <c r="A284" s="967" t="s">
        <v>854</v>
      </c>
      <c r="B284" s="438" t="s">
        <v>398</v>
      </c>
      <c r="C284" s="571" t="s">
        <v>31</v>
      </c>
      <c r="D284" s="1000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32"/>
      <c r="K284" s="803">
        <v>1865</v>
      </c>
      <c r="L284" s="804">
        <f t="shared" si="172"/>
        <v>0</v>
      </c>
      <c r="M284" s="803">
        <v>8098.8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0">
        <f t="shared" si="114"/>
        <v>41</v>
      </c>
      <c r="AF284" s="747">
        <v>1865</v>
      </c>
      <c r="AG284" s="747">
        <f t="shared" si="181"/>
        <v>76465</v>
      </c>
      <c r="AH284" s="747">
        <v>8098.8</v>
      </c>
      <c r="AI284" s="747">
        <f t="shared" si="182"/>
        <v>332050.8</v>
      </c>
      <c r="AJ284" s="748">
        <f t="shared" si="183"/>
        <v>408515.8</v>
      </c>
    </row>
    <row r="285" spans="1:37" s="403" customFormat="1" ht="31.5" customHeight="1" x14ac:dyDescent="0.25">
      <c r="A285" s="967" t="s">
        <v>855</v>
      </c>
      <c r="B285" s="438" t="s">
        <v>399</v>
      </c>
      <c r="C285" s="571" t="s">
        <v>31</v>
      </c>
      <c r="D285" s="1000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32"/>
      <c r="K285" s="803">
        <v>1865</v>
      </c>
      <c r="L285" s="804">
        <f t="shared" si="172"/>
        <v>0</v>
      </c>
      <c r="M285" s="803">
        <v>1424.6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0">
        <f t="shared" ref="AE285:AE348" si="184">D285-S285-Y285</f>
        <v>3</v>
      </c>
      <c r="AF285" s="747">
        <v>1865</v>
      </c>
      <c r="AG285" s="747">
        <f t="shared" si="181"/>
        <v>5595</v>
      </c>
      <c r="AH285" s="747">
        <v>1424.6</v>
      </c>
      <c r="AI285" s="747">
        <f t="shared" si="182"/>
        <v>4273.7999999999993</v>
      </c>
      <c r="AJ285" s="748">
        <f t="shared" si="183"/>
        <v>9868.7999999999993</v>
      </c>
    </row>
    <row r="286" spans="1:37" s="403" customFormat="1" ht="31.5" customHeight="1" x14ac:dyDescent="0.25">
      <c r="A286" s="967" t="s">
        <v>856</v>
      </c>
      <c r="B286" s="438" t="s">
        <v>400</v>
      </c>
      <c r="C286" s="571" t="s">
        <v>378</v>
      </c>
      <c r="D286" s="1000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32"/>
      <c r="K286" s="803">
        <v>838.40000000000009</v>
      </c>
      <c r="L286" s="804">
        <f t="shared" si="172"/>
        <v>0</v>
      </c>
      <c r="M286" s="803">
        <v>699.4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0">
        <f t="shared" si="184"/>
        <v>351</v>
      </c>
      <c r="AF286" s="747">
        <v>838.40000000000009</v>
      </c>
      <c r="AG286" s="747">
        <f t="shared" si="181"/>
        <v>294278.40000000002</v>
      </c>
      <c r="AH286" s="747">
        <v>699.4</v>
      </c>
      <c r="AI286" s="747">
        <f t="shared" si="182"/>
        <v>245489.4</v>
      </c>
      <c r="AJ286" s="748">
        <f t="shared" si="183"/>
        <v>539767.80000000005</v>
      </c>
    </row>
    <row r="287" spans="1:37" s="403" customFormat="1" ht="31.5" customHeight="1" x14ac:dyDescent="0.25">
      <c r="A287" s="967" t="s">
        <v>857</v>
      </c>
      <c r="B287" s="438" t="s">
        <v>401</v>
      </c>
      <c r="C287" s="571" t="s">
        <v>224</v>
      </c>
      <c r="D287" s="1000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32"/>
      <c r="K287" s="803">
        <v>192832</v>
      </c>
      <c r="L287" s="804">
        <f t="shared" si="172"/>
        <v>0</v>
      </c>
      <c r="M287" s="803">
        <v>188106.1</v>
      </c>
      <c r="N287" s="804">
        <f t="shared" si="173"/>
        <v>0</v>
      </c>
      <c r="O287" s="808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0">
        <f t="shared" si="184"/>
        <v>1</v>
      </c>
      <c r="AF287" s="747">
        <v>192832</v>
      </c>
      <c r="AG287" s="747">
        <f t="shared" si="181"/>
        <v>192832</v>
      </c>
      <c r="AH287" s="747">
        <v>188106.1</v>
      </c>
      <c r="AI287" s="747">
        <f t="shared" si="182"/>
        <v>188106.1</v>
      </c>
      <c r="AJ287" s="748">
        <f t="shared" si="183"/>
        <v>380938.1</v>
      </c>
    </row>
    <row r="288" spans="1:37" s="403" customFormat="1" ht="31.5" customHeight="1" x14ac:dyDescent="0.25">
      <c r="A288" s="967" t="s">
        <v>858</v>
      </c>
      <c r="B288" s="438" t="s">
        <v>358</v>
      </c>
      <c r="C288" s="571" t="s">
        <v>224</v>
      </c>
      <c r="D288" s="1000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32"/>
      <c r="K288" s="803">
        <v>50304</v>
      </c>
      <c r="L288" s="804">
        <f t="shared" si="172"/>
        <v>0</v>
      </c>
      <c r="M288" s="803"/>
      <c r="N288" s="804"/>
      <c r="O288" s="808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0">
        <f t="shared" si="184"/>
        <v>1</v>
      </c>
      <c r="AF288" s="747">
        <v>50304</v>
      </c>
      <c r="AG288" s="747">
        <f t="shared" si="181"/>
        <v>50304</v>
      </c>
      <c r="AH288" s="747"/>
      <c r="AI288" s="747"/>
      <c r="AJ288" s="748">
        <f t="shared" si="183"/>
        <v>50304</v>
      </c>
    </row>
    <row r="289" spans="1:60" s="242" customFormat="1" ht="31.5" customHeight="1" x14ac:dyDescent="0.25">
      <c r="A289" s="966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29"/>
      <c r="K289" s="798"/>
      <c r="L289" s="807">
        <f>L293+L299+L305+L308+L315+L322+L327+L338+L345+L349+L352+L290</f>
        <v>36341785.093246996</v>
      </c>
      <c r="M289" s="798"/>
      <c r="N289" s="807">
        <f>N293+N299+N305+N308+N315+N322+N327+N338+N345+N349+N352+N290</f>
        <v>4985261.1265899995</v>
      </c>
      <c r="O289" s="800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0">
        <f t="shared" si="184"/>
        <v>0</v>
      </c>
      <c r="AF289" s="741"/>
      <c r="AG289" s="741">
        <f>AG293+AG299+AG305+AG308+AG315+AG322+AG327+AG338+AG345+AG349+AG352+AG290</f>
        <v>38954963.854899995</v>
      </c>
      <c r="AH289" s="741"/>
      <c r="AI289" s="741">
        <f>AI293+AI299+AI305+AI308+AI315+AI322+AI327+AI338+AI345+AI349+AI352+AI290</f>
        <v>40775056.147999994</v>
      </c>
      <c r="AJ289" s="742">
        <f>AJ293+AJ299+AJ305+AJ308+AJ315+AJ322+AJ327+AJ338+AJ345+AJ349+AJ352+AJ290</f>
        <v>79730020.002900004</v>
      </c>
      <c r="AK289" s="404"/>
    </row>
    <row r="290" spans="1:60" s="403" customFormat="1" ht="31.5" customHeight="1" x14ac:dyDescent="0.25">
      <c r="A290" s="969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19"/>
      <c r="K290" s="812"/>
      <c r="L290" s="830">
        <f>SUM(L291:L292)</f>
        <v>0</v>
      </c>
      <c r="M290" s="812"/>
      <c r="N290" s="830">
        <f>SUM(N291:N292)</f>
        <v>0</v>
      </c>
      <c r="O290" s="831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0">
        <f t="shared" si="184"/>
        <v>0</v>
      </c>
      <c r="AF290" s="749"/>
      <c r="AG290" s="749">
        <f>SUM(AG291:AG292)</f>
        <v>0</v>
      </c>
      <c r="AH290" s="749"/>
      <c r="AI290" s="749">
        <f>SUM(AI291:AI292)</f>
        <v>0</v>
      </c>
      <c r="AJ290" s="750">
        <f>SUM(AJ291:AJ292)</f>
        <v>0</v>
      </c>
    </row>
    <row r="291" spans="1:60" s="494" customFormat="1" ht="31.5" customHeight="1" x14ac:dyDescent="0.25">
      <c r="A291" s="964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802"/>
      <c r="K291" s="803">
        <v>239562.32</v>
      </c>
      <c r="L291" s="804">
        <f>K291*J291</f>
        <v>0</v>
      </c>
      <c r="M291" s="803">
        <v>1951576.9000000001</v>
      </c>
      <c r="N291" s="804">
        <f>M291*J291</f>
        <v>0</v>
      </c>
      <c r="O291" s="808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0">
        <f t="shared" si="184"/>
        <v>0</v>
      </c>
      <c r="AF291" s="747">
        <v>239562.32</v>
      </c>
      <c r="AG291" s="747">
        <f>AF291*AE291</f>
        <v>0</v>
      </c>
      <c r="AH291" s="747">
        <v>1951576.9000000001</v>
      </c>
      <c r="AI291" s="747">
        <f>AH291*AE291</f>
        <v>0</v>
      </c>
      <c r="AJ291" s="748">
        <f>AI291+AG291</f>
        <v>0</v>
      </c>
    </row>
    <row r="292" spans="1:60" s="494" customFormat="1" ht="31.5" customHeight="1" x14ac:dyDescent="0.25">
      <c r="A292" s="964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802"/>
      <c r="K292" s="803">
        <v>414351.69</v>
      </c>
      <c r="L292" s="804">
        <f>K292*J292</f>
        <v>0</v>
      </c>
      <c r="M292" s="803">
        <v>3045848</v>
      </c>
      <c r="N292" s="804">
        <f>M292*J292</f>
        <v>0</v>
      </c>
      <c r="O292" s="808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0">
        <f t="shared" si="184"/>
        <v>0</v>
      </c>
      <c r="AF292" s="747">
        <v>414351.69</v>
      </c>
      <c r="AG292" s="747">
        <f>AF292*AE292</f>
        <v>0</v>
      </c>
      <c r="AH292" s="747">
        <v>3045848</v>
      </c>
      <c r="AI292" s="747">
        <f>AH292*AE292</f>
        <v>0</v>
      </c>
      <c r="AJ292" s="748">
        <f>AI292+AG292</f>
        <v>0</v>
      </c>
    </row>
    <row r="293" spans="1:60" ht="31.5" customHeight="1" x14ac:dyDescent="0.25">
      <c r="A293" s="969" t="s">
        <v>862</v>
      </c>
      <c r="B293" s="433" t="s">
        <v>407</v>
      </c>
      <c r="C293" s="567"/>
      <c r="D293" s="998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19"/>
      <c r="K293" s="820"/>
      <c r="L293" s="821">
        <f>SUM(L294:L298)</f>
        <v>0</v>
      </c>
      <c r="M293" s="820"/>
      <c r="N293" s="821">
        <f>SUM(N294:N298)</f>
        <v>0</v>
      </c>
      <c r="O293" s="814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0">
        <f t="shared" si="184"/>
        <v>0</v>
      </c>
      <c r="AF293" s="753"/>
      <c r="AG293" s="753">
        <f>SUM(AG294:AG298)</f>
        <v>602273</v>
      </c>
      <c r="AH293" s="753"/>
      <c r="AI293" s="753">
        <f>SUM(AI294:AI298)</f>
        <v>2942647.11</v>
      </c>
      <c r="AJ293" s="750">
        <f>SUM(AJ294:AJ298)</f>
        <v>3544920.11</v>
      </c>
    </row>
    <row r="294" spans="1:60" s="403" customFormat="1" ht="31.5" customHeight="1" x14ac:dyDescent="0.25">
      <c r="A294" s="970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802"/>
      <c r="K294" s="803">
        <v>34934</v>
      </c>
      <c r="L294" s="804">
        <f>K294*J294</f>
        <v>0</v>
      </c>
      <c r="M294" s="803">
        <v>78869.7</v>
      </c>
      <c r="N294" s="804">
        <f>M294*J294</f>
        <v>0</v>
      </c>
      <c r="O294" s="808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0">
        <f t="shared" si="184"/>
        <v>3</v>
      </c>
      <c r="AF294" s="747">
        <v>34934</v>
      </c>
      <c r="AG294" s="747">
        <f>AF294*AE294</f>
        <v>104802</v>
      </c>
      <c r="AH294" s="747">
        <v>78869.7</v>
      </c>
      <c r="AI294" s="747">
        <f>AH294*AE294</f>
        <v>236609.09999999998</v>
      </c>
      <c r="AJ294" s="748">
        <f>AI294+AG294</f>
        <v>341411.1</v>
      </c>
    </row>
    <row r="295" spans="1:60" s="403" customFormat="1" ht="31.5" customHeight="1" x14ac:dyDescent="0.25">
      <c r="A295" s="970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802"/>
      <c r="K295" s="803">
        <v>29801</v>
      </c>
      <c r="L295" s="804">
        <f>K295*J295</f>
        <v>0</v>
      </c>
      <c r="M295" s="803">
        <v>63095.759999999995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0">
        <f t="shared" si="184"/>
        <v>1</v>
      </c>
      <c r="AF295" s="747">
        <v>29801</v>
      </c>
      <c r="AG295" s="747">
        <f>AF295*AE295</f>
        <v>29801</v>
      </c>
      <c r="AH295" s="747">
        <v>63095.759999999995</v>
      </c>
      <c r="AI295" s="747">
        <f>AH295*AE295</f>
        <v>63095.759999999995</v>
      </c>
      <c r="AJ295" s="748">
        <f>AI295+AG295</f>
        <v>92896.76</v>
      </c>
    </row>
    <row r="296" spans="1:60" s="403" customFormat="1" ht="31.5" customHeight="1" x14ac:dyDescent="0.25">
      <c r="A296" s="970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802"/>
      <c r="K296" s="803">
        <v>337980</v>
      </c>
      <c r="L296" s="804">
        <f>K296*J296</f>
        <v>0</v>
      </c>
      <c r="M296" s="803">
        <v>1736492.9400000002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0">
        <f t="shared" si="184"/>
        <v>0</v>
      </c>
      <c r="AF296" s="747">
        <v>337980</v>
      </c>
      <c r="AG296" s="747">
        <f>AF296*AE296</f>
        <v>0</v>
      </c>
      <c r="AH296" s="747">
        <v>1736492.9400000002</v>
      </c>
      <c r="AI296" s="747">
        <f>AH296*AE296</f>
        <v>0</v>
      </c>
      <c r="AJ296" s="748">
        <f>AI296+AG296</f>
        <v>0</v>
      </c>
      <c r="AK296" s="405"/>
    </row>
    <row r="297" spans="1:60" s="403" customFormat="1" ht="31.5" customHeight="1" x14ac:dyDescent="0.25">
      <c r="A297" s="970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802"/>
      <c r="K297" s="803">
        <v>66810</v>
      </c>
      <c r="L297" s="804">
        <f>K297*J297</f>
        <v>0</v>
      </c>
      <c r="M297" s="803">
        <v>304200</v>
      </c>
      <c r="N297" s="804">
        <f>M297*J297</f>
        <v>0</v>
      </c>
      <c r="O297" s="808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0">
        <f t="shared" si="184"/>
        <v>2</v>
      </c>
      <c r="AF297" s="747">
        <v>66810</v>
      </c>
      <c r="AG297" s="747">
        <f>AF297*AE297</f>
        <v>133620</v>
      </c>
      <c r="AH297" s="747">
        <v>304200</v>
      </c>
      <c r="AI297" s="747">
        <f>AH297*AE297</f>
        <v>608400</v>
      </c>
      <c r="AJ297" s="748">
        <f>AI297+AG297</f>
        <v>742020</v>
      </c>
    </row>
    <row r="298" spans="1:60" s="405" customFormat="1" ht="31.5" customHeight="1" x14ac:dyDescent="0.25">
      <c r="A298" s="970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802"/>
      <c r="K298" s="803">
        <v>66810</v>
      </c>
      <c r="L298" s="804">
        <f>K298*J298</f>
        <v>0</v>
      </c>
      <c r="M298" s="803">
        <v>406908.45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0">
        <f t="shared" si="184"/>
        <v>5</v>
      </c>
      <c r="AF298" s="743">
        <v>66810</v>
      </c>
      <c r="AG298" s="743">
        <f>AF298*AE298</f>
        <v>334050</v>
      </c>
      <c r="AH298" s="743">
        <v>406908.45</v>
      </c>
      <c r="AI298" s="743">
        <f>AH298*AE298</f>
        <v>2034542.25</v>
      </c>
      <c r="AJ298" s="744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 x14ac:dyDescent="0.25">
      <c r="A299" s="969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19"/>
      <c r="K299" s="812"/>
      <c r="L299" s="830">
        <f>SUM(L300:L304)</f>
        <v>0</v>
      </c>
      <c r="M299" s="812"/>
      <c r="N299" s="830">
        <f>SUM(N300:N304)</f>
        <v>0</v>
      </c>
      <c r="O299" s="831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0">
        <f t="shared" si="184"/>
        <v>0</v>
      </c>
      <c r="AF299" s="749"/>
      <c r="AG299" s="749">
        <f>SUM(AG300:AG304)</f>
        <v>491643</v>
      </c>
      <c r="AH299" s="749"/>
      <c r="AI299" s="749">
        <f>SUM(AI300:AI304)</f>
        <v>693238</v>
      </c>
      <c r="AJ299" s="750">
        <f>SUM(AJ300:AJ304)</f>
        <v>1184881</v>
      </c>
    </row>
    <row r="300" spans="1:60" s="403" customFormat="1" ht="31.5" customHeight="1" x14ac:dyDescent="0.25">
      <c r="A300" s="970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802"/>
      <c r="K300" s="803">
        <v>8646</v>
      </c>
      <c r="L300" s="810">
        <f>K300*J300</f>
        <v>0</v>
      </c>
      <c r="M300" s="803">
        <v>22464</v>
      </c>
      <c r="N300" s="810">
        <f>M300*J300</f>
        <v>0</v>
      </c>
      <c r="O300" s="805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0">
        <f t="shared" si="184"/>
        <v>7</v>
      </c>
      <c r="AF300" s="747">
        <v>8646</v>
      </c>
      <c r="AG300" s="747">
        <f>AF300*AE300</f>
        <v>60522</v>
      </c>
      <c r="AH300" s="747">
        <v>22464</v>
      </c>
      <c r="AI300" s="747">
        <f>AH300*AE300</f>
        <v>157248</v>
      </c>
      <c r="AJ300" s="748">
        <f>AI300+AG300</f>
        <v>217770</v>
      </c>
    </row>
    <row r="301" spans="1:60" s="403" customFormat="1" ht="31.5" customHeight="1" x14ac:dyDescent="0.25">
      <c r="A301" s="970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802"/>
      <c r="K301" s="803">
        <v>39300</v>
      </c>
      <c r="L301" s="810">
        <f>K301*J301</f>
        <v>0</v>
      </c>
      <c r="M301" s="803">
        <v>87100</v>
      </c>
      <c r="N301" s="810">
        <f>M301*J301</f>
        <v>0</v>
      </c>
      <c r="O301" s="805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0">
        <f t="shared" si="184"/>
        <v>0.5</v>
      </c>
      <c r="AF301" s="747">
        <v>39300</v>
      </c>
      <c r="AG301" s="747">
        <f>AF301*AE301</f>
        <v>19650</v>
      </c>
      <c r="AH301" s="747">
        <v>87100</v>
      </c>
      <c r="AI301" s="747">
        <f>AH301*AE301</f>
        <v>43550</v>
      </c>
      <c r="AJ301" s="748">
        <f>AI301+AG301</f>
        <v>63200</v>
      </c>
    </row>
    <row r="302" spans="1:60" s="403" customFormat="1" ht="31.5" customHeight="1" x14ac:dyDescent="0.25">
      <c r="A302" s="970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802"/>
      <c r="K302" s="803">
        <v>39300</v>
      </c>
      <c r="L302" s="810">
        <f>K302*J302</f>
        <v>0</v>
      </c>
      <c r="M302" s="803">
        <v>87100</v>
      </c>
      <c r="N302" s="810">
        <f>M302*J302</f>
        <v>0</v>
      </c>
      <c r="O302" s="805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0">
        <f t="shared" si="184"/>
        <v>0.2</v>
      </c>
      <c r="AF302" s="747">
        <v>39300</v>
      </c>
      <c r="AG302" s="747">
        <f>AF302*AE302</f>
        <v>7860</v>
      </c>
      <c r="AH302" s="747">
        <v>87100</v>
      </c>
      <c r="AI302" s="747">
        <f>AH302*AE302</f>
        <v>17420</v>
      </c>
      <c r="AJ302" s="748">
        <f>AI302+AG302</f>
        <v>25280</v>
      </c>
    </row>
    <row r="303" spans="1:60" s="403" customFormat="1" ht="31.5" customHeight="1" x14ac:dyDescent="0.25">
      <c r="A303" s="970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802"/>
      <c r="K303" s="803">
        <v>10218</v>
      </c>
      <c r="L303" s="810">
        <f>K303*J303</f>
        <v>0</v>
      </c>
      <c r="M303" s="803">
        <v>5460</v>
      </c>
      <c r="N303" s="810">
        <f>M303*J303</f>
        <v>0</v>
      </c>
      <c r="O303" s="805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0">
        <f t="shared" si="184"/>
        <v>22</v>
      </c>
      <c r="AF303" s="747">
        <v>10218</v>
      </c>
      <c r="AG303" s="747">
        <f>AF303*AE303</f>
        <v>224796</v>
      </c>
      <c r="AH303" s="747">
        <v>5460</v>
      </c>
      <c r="AI303" s="747">
        <f>AH303*AE303</f>
        <v>120120</v>
      </c>
      <c r="AJ303" s="748">
        <f>AI303+AG303</f>
        <v>344916</v>
      </c>
    </row>
    <row r="304" spans="1:60" s="403" customFormat="1" ht="31.5" customHeight="1" x14ac:dyDescent="0.25">
      <c r="A304" s="970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802"/>
      <c r="K304" s="803">
        <v>1965</v>
      </c>
      <c r="L304" s="810">
        <f>K304*J304</f>
        <v>0</v>
      </c>
      <c r="M304" s="803">
        <v>3900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0">
        <f t="shared" si="184"/>
        <v>91</v>
      </c>
      <c r="AF304" s="747">
        <v>1965</v>
      </c>
      <c r="AG304" s="747">
        <f>AF304*AE304</f>
        <v>178815</v>
      </c>
      <c r="AH304" s="747">
        <v>3900</v>
      </c>
      <c r="AI304" s="747">
        <f>AH304*AE304</f>
        <v>354900</v>
      </c>
      <c r="AJ304" s="748">
        <f>AI304+AG304</f>
        <v>533715</v>
      </c>
    </row>
    <row r="305" spans="1:36" s="403" customFormat="1" ht="31.5" customHeight="1" x14ac:dyDescent="0.25">
      <c r="A305" s="969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19"/>
      <c r="K305" s="812"/>
      <c r="L305" s="830">
        <f>SUM(L306:L307)</f>
        <v>1220800</v>
      </c>
      <c r="M305" s="812"/>
      <c r="N305" s="830">
        <f>SUM(N306:N307)</f>
        <v>1499800</v>
      </c>
      <c r="O305" s="831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0">
        <f t="shared" si="184"/>
        <v>0</v>
      </c>
      <c r="AF305" s="766"/>
      <c r="AG305" s="766">
        <f>SUM(AG306:AG307)</f>
        <v>2689422.4</v>
      </c>
      <c r="AH305" s="766"/>
      <c r="AI305" s="766">
        <f>SUM(AI306:AI307)</f>
        <v>3304059.4000000004</v>
      </c>
      <c r="AJ305" s="756">
        <f>SUM(AJ306:AJ307)</f>
        <v>5993481.8000000007</v>
      </c>
    </row>
    <row r="306" spans="1:36" s="403" customFormat="1" ht="31.5" customHeight="1" x14ac:dyDescent="0.25">
      <c r="A306" s="970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802">
        <v>100</v>
      </c>
      <c r="K306" s="803">
        <v>12208</v>
      </c>
      <c r="L306" s="810">
        <f>K306*J306</f>
        <v>1220800</v>
      </c>
      <c r="M306" s="803">
        <v>14998</v>
      </c>
      <c r="N306" s="810">
        <f>M306*J306</f>
        <v>1499800</v>
      </c>
      <c r="O306" s="805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0">
        <f t="shared" si="184"/>
        <v>220.3</v>
      </c>
      <c r="AF306" s="743">
        <v>12208</v>
      </c>
      <c r="AG306" s="743">
        <f>AF306*AE306</f>
        <v>2689422.4</v>
      </c>
      <c r="AH306" s="743">
        <v>14998</v>
      </c>
      <c r="AI306" s="743">
        <f>AH306*AE306</f>
        <v>3304059.4000000004</v>
      </c>
      <c r="AJ306" s="744">
        <f>AI306+AG306</f>
        <v>5993481.8000000007</v>
      </c>
    </row>
    <row r="307" spans="1:36" s="403" customFormat="1" ht="31.5" customHeight="1" x14ac:dyDescent="0.25">
      <c r="A307" s="970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802"/>
      <c r="K307" s="803"/>
      <c r="L307" s="810"/>
      <c r="M307" s="803"/>
      <c r="N307" s="810"/>
      <c r="O307" s="805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0">
        <f t="shared" si="184"/>
        <v>5.8</v>
      </c>
      <c r="AF307" s="747"/>
      <c r="AG307" s="747"/>
      <c r="AH307" s="747"/>
      <c r="AI307" s="747"/>
      <c r="AJ307" s="748"/>
    </row>
    <row r="308" spans="1:36" s="403" customFormat="1" ht="31.5" customHeight="1" x14ac:dyDescent="0.25">
      <c r="A308" s="969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19"/>
      <c r="K308" s="820"/>
      <c r="L308" s="821">
        <f>SUM(L309:L314)</f>
        <v>0</v>
      </c>
      <c r="M308" s="820"/>
      <c r="N308" s="821">
        <f>SUM(N309:N314)</f>
        <v>0</v>
      </c>
      <c r="O308" s="814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0">
        <f t="shared" si="184"/>
        <v>3545</v>
      </c>
      <c r="AF308" s="753"/>
      <c r="AG308" s="753">
        <f>SUM(AG309:AG314)</f>
        <v>12011678</v>
      </c>
      <c r="AH308" s="753"/>
      <c r="AI308" s="753">
        <f>SUM(AI309:AI314)</f>
        <v>10058072.9</v>
      </c>
      <c r="AJ308" s="750">
        <f>SUM(AJ309:AJ314)</f>
        <v>22069750.899999999</v>
      </c>
    </row>
    <row r="309" spans="1:36" s="403" customFormat="1" ht="31.5" customHeight="1" x14ac:dyDescent="0.25">
      <c r="A309" s="970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802"/>
      <c r="K309" s="803">
        <v>393</v>
      </c>
      <c r="L309" s="804">
        <f t="shared" ref="L309:L314" si="190">K309*J309</f>
        <v>0</v>
      </c>
      <c r="M309" s="803">
        <v>78</v>
      </c>
      <c r="N309" s="804">
        <f t="shared" ref="N309:N314" si="191">M309*J309</f>
        <v>0</v>
      </c>
      <c r="O309" s="808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0">
        <f t="shared" si="184"/>
        <v>3545</v>
      </c>
      <c r="AF309" s="747">
        <v>393</v>
      </c>
      <c r="AG309" s="747">
        <f t="shared" ref="AG309:AG314" si="199">AF309*AE309</f>
        <v>1393185</v>
      </c>
      <c r="AH309" s="747">
        <v>78</v>
      </c>
      <c r="AI309" s="747">
        <f t="shared" ref="AI309:AI314" si="200">AH309*AE309</f>
        <v>276510</v>
      </c>
      <c r="AJ309" s="748">
        <f t="shared" ref="AJ309:AJ314" si="201">AI309+AG309</f>
        <v>1669695</v>
      </c>
    </row>
    <row r="310" spans="1:36" s="403" customFormat="1" ht="31.5" customHeight="1" x14ac:dyDescent="0.25">
      <c r="A310" s="970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802"/>
      <c r="K310" s="803">
        <v>235.8</v>
      </c>
      <c r="L310" s="804">
        <f t="shared" si="190"/>
        <v>0</v>
      </c>
      <c r="M310" s="803">
        <v>202.02</v>
      </c>
      <c r="N310" s="804">
        <f t="shared" si="191"/>
        <v>0</v>
      </c>
      <c r="O310" s="808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0">
        <f t="shared" si="184"/>
        <v>3545</v>
      </c>
      <c r="AF310" s="747">
        <v>235.8</v>
      </c>
      <c r="AG310" s="747">
        <f t="shared" si="199"/>
        <v>835911</v>
      </c>
      <c r="AH310" s="747">
        <v>202.02</v>
      </c>
      <c r="AI310" s="747">
        <f t="shared" si="200"/>
        <v>716160.9</v>
      </c>
      <c r="AJ310" s="748">
        <f t="shared" si="201"/>
        <v>1552071.9</v>
      </c>
    </row>
    <row r="311" spans="1:36" s="403" customFormat="1" ht="31.5" customHeight="1" x14ac:dyDescent="0.25">
      <c r="A311" s="970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802"/>
      <c r="K311" s="803">
        <v>1021.8000000000001</v>
      </c>
      <c r="L311" s="804">
        <f t="shared" si="190"/>
        <v>0</v>
      </c>
      <c r="M311" s="803">
        <v>624</v>
      </c>
      <c r="N311" s="804">
        <f t="shared" si="191"/>
        <v>0</v>
      </c>
      <c r="O311" s="808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0">
        <f t="shared" si="184"/>
        <v>3545</v>
      </c>
      <c r="AF311" s="747">
        <v>1021.8000000000001</v>
      </c>
      <c r="AG311" s="747">
        <f t="shared" si="199"/>
        <v>3622281.0000000005</v>
      </c>
      <c r="AH311" s="747">
        <v>624</v>
      </c>
      <c r="AI311" s="747">
        <f t="shared" si="200"/>
        <v>2212080</v>
      </c>
      <c r="AJ311" s="748">
        <f t="shared" si="201"/>
        <v>5834361</v>
      </c>
    </row>
    <row r="312" spans="1:36" s="403" customFormat="1" ht="31.5" customHeight="1" x14ac:dyDescent="0.25">
      <c r="A312" s="970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802"/>
      <c r="K312" s="803">
        <v>12208</v>
      </c>
      <c r="L312" s="804">
        <f t="shared" si="190"/>
        <v>0</v>
      </c>
      <c r="M312" s="803">
        <v>14998</v>
      </c>
      <c r="N312" s="804">
        <f t="shared" si="191"/>
        <v>0</v>
      </c>
      <c r="O312" s="808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0">
        <f t="shared" si="184"/>
        <v>284</v>
      </c>
      <c r="AF312" s="747">
        <v>12208</v>
      </c>
      <c r="AG312" s="747">
        <f t="shared" si="199"/>
        <v>3467072</v>
      </c>
      <c r="AH312" s="747">
        <v>14998</v>
      </c>
      <c r="AI312" s="747">
        <f t="shared" si="200"/>
        <v>4259432</v>
      </c>
      <c r="AJ312" s="748">
        <f t="shared" si="201"/>
        <v>7726504</v>
      </c>
    </row>
    <row r="313" spans="1:36" s="403" customFormat="1" ht="31.5" customHeight="1" x14ac:dyDescent="0.25">
      <c r="A313" s="970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802"/>
      <c r="K313" s="803">
        <v>550.20000000000005</v>
      </c>
      <c r="L313" s="804">
        <f t="shared" si="190"/>
        <v>0</v>
      </c>
      <c r="M313" s="803">
        <v>702</v>
      </c>
      <c r="N313" s="804">
        <f t="shared" si="191"/>
        <v>0</v>
      </c>
      <c r="O313" s="808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0">
        <f t="shared" si="184"/>
        <v>3545</v>
      </c>
      <c r="AF313" s="747">
        <v>550.20000000000005</v>
      </c>
      <c r="AG313" s="747">
        <f t="shared" si="199"/>
        <v>1950459.0000000002</v>
      </c>
      <c r="AH313" s="747">
        <v>702</v>
      </c>
      <c r="AI313" s="747">
        <f t="shared" si="200"/>
        <v>2488590</v>
      </c>
      <c r="AJ313" s="748">
        <f t="shared" si="201"/>
        <v>4439049</v>
      </c>
    </row>
    <row r="314" spans="1:36" s="403" customFormat="1" ht="31.5" customHeight="1" x14ac:dyDescent="0.25">
      <c r="A314" s="970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802"/>
      <c r="K314" s="803">
        <v>550.20000000000005</v>
      </c>
      <c r="L314" s="804">
        <f t="shared" si="190"/>
        <v>0</v>
      </c>
      <c r="M314" s="803">
        <v>78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0">
        <f t="shared" si="184"/>
        <v>1350</v>
      </c>
      <c r="AF314" s="747">
        <v>550.20000000000005</v>
      </c>
      <c r="AG314" s="747">
        <f t="shared" si="199"/>
        <v>742770.00000000012</v>
      </c>
      <c r="AH314" s="747">
        <v>78</v>
      </c>
      <c r="AI314" s="747">
        <f t="shared" si="200"/>
        <v>105300</v>
      </c>
      <c r="AJ314" s="748">
        <f t="shared" si="201"/>
        <v>848070.00000000012</v>
      </c>
    </row>
    <row r="315" spans="1:36" s="403" customFormat="1" ht="31.5" customHeight="1" x14ac:dyDescent="0.25">
      <c r="A315" s="969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19"/>
      <c r="K315" s="820"/>
      <c r="L315" s="821">
        <f>SUM(L316:L321)</f>
        <v>0</v>
      </c>
      <c r="M315" s="820"/>
      <c r="N315" s="821">
        <f>SUM(N316:N321)</f>
        <v>0</v>
      </c>
      <c r="O315" s="814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0">
        <f t="shared" si="184"/>
        <v>4580</v>
      </c>
      <c r="AF315" s="753"/>
      <c r="AG315" s="753">
        <f>SUM(AG316:AG321)</f>
        <v>15313774</v>
      </c>
      <c r="AH315" s="753"/>
      <c r="AI315" s="753">
        <f>SUM(AI316:AI321)</f>
        <v>13847497.6</v>
      </c>
      <c r="AJ315" s="750">
        <f>SUM(AJ316:AJ321)</f>
        <v>29161271.600000001</v>
      </c>
    </row>
    <row r="316" spans="1:36" s="403" customFormat="1" ht="31.5" customHeight="1" x14ac:dyDescent="0.25">
      <c r="A316" s="970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802"/>
      <c r="K316" s="803">
        <v>393</v>
      </c>
      <c r="L316" s="804">
        <f t="shared" ref="L316:L321" si="205">K316*J316</f>
        <v>0</v>
      </c>
      <c r="M316" s="803">
        <v>78</v>
      </c>
      <c r="N316" s="804">
        <f t="shared" ref="N316:N321" si="206">M316*J316</f>
        <v>0</v>
      </c>
      <c r="O316" s="808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0">
        <f t="shared" si="184"/>
        <v>4580</v>
      </c>
      <c r="AF316" s="747">
        <v>393</v>
      </c>
      <c r="AG316" s="747">
        <f t="shared" ref="AG316:AG321" si="214">AF316*AE316</f>
        <v>1799940</v>
      </c>
      <c r="AH316" s="747">
        <v>78</v>
      </c>
      <c r="AI316" s="747">
        <f t="shared" ref="AI316:AI321" si="215">AH316*AE316</f>
        <v>357240</v>
      </c>
      <c r="AJ316" s="748">
        <f t="shared" ref="AJ316:AJ321" si="216">AI316+AG316</f>
        <v>2157180</v>
      </c>
    </row>
    <row r="317" spans="1:36" s="403" customFormat="1" ht="31.5" customHeight="1" x14ac:dyDescent="0.25">
      <c r="A317" s="970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802"/>
      <c r="K317" s="803">
        <v>235.8</v>
      </c>
      <c r="L317" s="804">
        <f t="shared" si="205"/>
        <v>0</v>
      </c>
      <c r="M317" s="803">
        <v>202.02</v>
      </c>
      <c r="N317" s="804">
        <f t="shared" si="206"/>
        <v>0</v>
      </c>
      <c r="O317" s="808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0">
        <f t="shared" si="184"/>
        <v>4580</v>
      </c>
      <c r="AF317" s="747">
        <v>235.8</v>
      </c>
      <c r="AG317" s="747">
        <f t="shared" si="214"/>
        <v>1079964</v>
      </c>
      <c r="AH317" s="747">
        <v>202.02</v>
      </c>
      <c r="AI317" s="747">
        <f t="shared" si="215"/>
        <v>925251.60000000009</v>
      </c>
      <c r="AJ317" s="748">
        <f t="shared" si="216"/>
        <v>2005215.6</v>
      </c>
    </row>
    <row r="318" spans="1:36" s="403" customFormat="1" ht="31.5" customHeight="1" x14ac:dyDescent="0.25">
      <c r="A318" s="970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802"/>
      <c r="K318" s="803">
        <v>1021.8000000000001</v>
      </c>
      <c r="L318" s="804">
        <f t="shared" si="205"/>
        <v>0</v>
      </c>
      <c r="M318" s="803">
        <v>624</v>
      </c>
      <c r="N318" s="804">
        <f t="shared" si="206"/>
        <v>0</v>
      </c>
      <c r="O318" s="808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0">
        <f t="shared" si="184"/>
        <v>4580</v>
      </c>
      <c r="AF318" s="747">
        <v>1021.8000000000001</v>
      </c>
      <c r="AG318" s="747">
        <f t="shared" si="214"/>
        <v>4679844</v>
      </c>
      <c r="AH318" s="747">
        <v>624</v>
      </c>
      <c r="AI318" s="747">
        <f t="shared" si="215"/>
        <v>2857920</v>
      </c>
      <c r="AJ318" s="748">
        <f t="shared" si="216"/>
        <v>7537764</v>
      </c>
    </row>
    <row r="319" spans="1:36" s="406" customFormat="1" ht="31.5" customHeight="1" x14ac:dyDescent="0.25">
      <c r="A319" s="970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802"/>
      <c r="K319" s="803">
        <v>12208</v>
      </c>
      <c r="L319" s="804">
        <f t="shared" si="205"/>
        <v>0</v>
      </c>
      <c r="M319" s="803">
        <v>17398</v>
      </c>
      <c r="N319" s="804">
        <f t="shared" si="206"/>
        <v>0</v>
      </c>
      <c r="O319" s="808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0">
        <f t="shared" si="184"/>
        <v>367</v>
      </c>
      <c r="AF319" s="747">
        <v>12208</v>
      </c>
      <c r="AG319" s="747">
        <f t="shared" si="214"/>
        <v>4480336</v>
      </c>
      <c r="AH319" s="747">
        <v>17398</v>
      </c>
      <c r="AI319" s="747">
        <f t="shared" si="215"/>
        <v>6385066</v>
      </c>
      <c r="AJ319" s="748">
        <f t="shared" si="216"/>
        <v>10865402</v>
      </c>
    </row>
    <row r="320" spans="1:36" s="403" customFormat="1" ht="31.5" customHeight="1" x14ac:dyDescent="0.25">
      <c r="A320" s="970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802"/>
      <c r="K320" s="803">
        <v>550.20000000000005</v>
      </c>
      <c r="L320" s="804">
        <f t="shared" si="205"/>
        <v>0</v>
      </c>
      <c r="M320" s="803">
        <v>702</v>
      </c>
      <c r="N320" s="804">
        <f t="shared" si="206"/>
        <v>0</v>
      </c>
      <c r="O320" s="808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0">
        <f t="shared" si="184"/>
        <v>4580</v>
      </c>
      <c r="AF320" s="747">
        <v>550.20000000000005</v>
      </c>
      <c r="AG320" s="747">
        <f t="shared" si="214"/>
        <v>2519916</v>
      </c>
      <c r="AH320" s="747">
        <v>702</v>
      </c>
      <c r="AI320" s="747">
        <f t="shared" si="215"/>
        <v>3215160</v>
      </c>
      <c r="AJ320" s="748">
        <f t="shared" si="216"/>
        <v>5735076</v>
      </c>
    </row>
    <row r="321" spans="1:61" s="403" customFormat="1" ht="31.5" customHeight="1" x14ac:dyDescent="0.25">
      <c r="A321" s="970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802"/>
      <c r="K321" s="803">
        <v>550.20000000000005</v>
      </c>
      <c r="L321" s="804">
        <f t="shared" si="205"/>
        <v>0</v>
      </c>
      <c r="M321" s="803">
        <v>78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0">
        <f t="shared" si="184"/>
        <v>1370</v>
      </c>
      <c r="AF321" s="747">
        <v>550.20000000000005</v>
      </c>
      <c r="AG321" s="747">
        <f t="shared" si="214"/>
        <v>753774.00000000012</v>
      </c>
      <c r="AH321" s="747">
        <v>78</v>
      </c>
      <c r="AI321" s="747">
        <f t="shared" si="215"/>
        <v>106860</v>
      </c>
      <c r="AJ321" s="748">
        <f t="shared" si="216"/>
        <v>860634.00000000012</v>
      </c>
    </row>
    <row r="322" spans="1:61" s="403" customFormat="1" ht="31.5" customHeight="1" x14ac:dyDescent="0.25">
      <c r="A322" s="969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19"/>
      <c r="K322" s="820"/>
      <c r="L322" s="821">
        <f>SUM(L323:L326)</f>
        <v>0</v>
      </c>
      <c r="M322" s="820"/>
      <c r="N322" s="821">
        <f>SUM(N323:N326)</f>
        <v>0</v>
      </c>
      <c r="O322" s="814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0">
        <f t="shared" si="184"/>
        <v>0</v>
      </c>
      <c r="AF322" s="753"/>
      <c r="AG322" s="753">
        <f>SUM(AG323:AG326)</f>
        <v>2452320</v>
      </c>
      <c r="AH322" s="753"/>
      <c r="AI322" s="753">
        <f>SUM(AI323:AI326)</f>
        <v>1341522</v>
      </c>
      <c r="AJ322" s="750">
        <f>SUM(AJ323:AJ326)</f>
        <v>3793842</v>
      </c>
    </row>
    <row r="323" spans="1:61" s="403" customFormat="1" ht="31.5" customHeight="1" x14ac:dyDescent="0.25">
      <c r="A323" s="970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802"/>
      <c r="K323" s="803">
        <v>2672.4</v>
      </c>
      <c r="L323" s="804">
        <f>K323*J323</f>
        <v>0</v>
      </c>
      <c r="M323" s="803">
        <v>1326</v>
      </c>
      <c r="N323" s="804">
        <f>M323*J323</f>
        <v>0</v>
      </c>
      <c r="O323" s="808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0">
        <f t="shared" si="184"/>
        <v>100</v>
      </c>
      <c r="AF323" s="747">
        <v>2672.4</v>
      </c>
      <c r="AG323" s="747">
        <f>AF323*AE323</f>
        <v>267240</v>
      </c>
      <c r="AH323" s="747">
        <v>1326</v>
      </c>
      <c r="AI323" s="747">
        <f>AH323*AE323</f>
        <v>132600</v>
      </c>
      <c r="AJ323" s="748">
        <f>AI323+AG323</f>
        <v>399840</v>
      </c>
    </row>
    <row r="324" spans="1:61" s="403" customFormat="1" ht="31.5" customHeight="1" x14ac:dyDescent="0.25">
      <c r="A324" s="970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802"/>
      <c r="K324" s="803">
        <v>11790</v>
      </c>
      <c r="L324" s="804">
        <f>K324*J324</f>
        <v>0</v>
      </c>
      <c r="M324" s="803">
        <v>4680</v>
      </c>
      <c r="N324" s="804">
        <f>M324*J324</f>
        <v>0</v>
      </c>
      <c r="O324" s="808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0">
        <f t="shared" si="184"/>
        <v>120</v>
      </c>
      <c r="AF324" s="747">
        <v>11790</v>
      </c>
      <c r="AG324" s="747">
        <f>AF324*AE324</f>
        <v>1414800</v>
      </c>
      <c r="AH324" s="747">
        <v>4680</v>
      </c>
      <c r="AI324" s="747">
        <f>AH324*AE324</f>
        <v>561600</v>
      </c>
      <c r="AJ324" s="748">
        <f>AI324+AG324</f>
        <v>1976400</v>
      </c>
    </row>
    <row r="325" spans="1:61" s="403" customFormat="1" ht="31.5" customHeight="1" x14ac:dyDescent="0.25">
      <c r="A325" s="970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802"/>
      <c r="K325" s="803">
        <v>13132.246153846156</v>
      </c>
      <c r="L325" s="804">
        <f>K325*J325</f>
        <v>0</v>
      </c>
      <c r="M325" s="803">
        <v>21921</v>
      </c>
      <c r="N325" s="804">
        <f>M325*J325</f>
        <v>0</v>
      </c>
      <c r="O325" s="808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0">
        <f t="shared" si="184"/>
        <v>26</v>
      </c>
      <c r="AF325" s="747">
        <v>13132.246153846156</v>
      </c>
      <c r="AG325" s="747">
        <f>AF325*AE325</f>
        <v>341438.4</v>
      </c>
      <c r="AH325" s="747">
        <v>21921</v>
      </c>
      <c r="AI325" s="747">
        <f>AH325*AE325</f>
        <v>569946</v>
      </c>
      <c r="AJ325" s="748">
        <f>AI325+AG325</f>
        <v>911384.4</v>
      </c>
    </row>
    <row r="326" spans="1:61" s="403" customFormat="1" ht="31.5" customHeight="1" x14ac:dyDescent="0.25">
      <c r="A326" s="970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802"/>
      <c r="K326" s="803">
        <v>864.6</v>
      </c>
      <c r="L326" s="804">
        <f>K326*J326</f>
        <v>0</v>
      </c>
      <c r="M326" s="803">
        <v>156</v>
      </c>
      <c r="N326" s="804">
        <f>M326*J326</f>
        <v>0</v>
      </c>
      <c r="O326" s="808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0">
        <f t="shared" si="184"/>
        <v>496</v>
      </c>
      <c r="AF326" s="747">
        <v>864.6</v>
      </c>
      <c r="AG326" s="747">
        <f>AF326*AE326</f>
        <v>428841.60000000003</v>
      </c>
      <c r="AH326" s="747">
        <v>156</v>
      </c>
      <c r="AI326" s="747">
        <f>AH326*AE326</f>
        <v>77376</v>
      </c>
      <c r="AJ326" s="748">
        <f>AI326+AG326</f>
        <v>506217.60000000003</v>
      </c>
    </row>
    <row r="327" spans="1:61" s="403" customFormat="1" ht="31.5" customHeight="1" x14ac:dyDescent="0.25">
      <c r="A327" s="969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19"/>
      <c r="K327" s="820"/>
      <c r="L327" s="821">
        <f>SUM(L328:L337)</f>
        <v>0</v>
      </c>
      <c r="M327" s="820"/>
      <c r="N327" s="821">
        <f>SUM(N328:N337)</f>
        <v>0</v>
      </c>
      <c r="O327" s="814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0">
        <f t="shared" si="184"/>
        <v>0</v>
      </c>
      <c r="AF327" s="753"/>
      <c r="AG327" s="753">
        <f>SUM(AG328:AG337)</f>
        <v>4453232.34</v>
      </c>
      <c r="AH327" s="753"/>
      <c r="AI327" s="753">
        <f>SUM(AI328:AI337)</f>
        <v>8043587.7600000007</v>
      </c>
      <c r="AJ327" s="750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 x14ac:dyDescent="0.25">
      <c r="A328" s="970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802"/>
      <c r="K328" s="803">
        <v>5502</v>
      </c>
      <c r="L328" s="804">
        <f t="shared" ref="L328:L337" si="220">K328*J328</f>
        <v>0</v>
      </c>
      <c r="M328" s="803">
        <v>1326</v>
      </c>
      <c r="N328" s="804">
        <f t="shared" ref="N328:N337" si="221">M328*J328</f>
        <v>0</v>
      </c>
      <c r="O328" s="808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0">
        <f t="shared" si="184"/>
        <v>330</v>
      </c>
      <c r="AF328" s="747">
        <v>5502</v>
      </c>
      <c r="AG328" s="747">
        <f t="shared" ref="AG328:AG337" si="229">AF328*AE328</f>
        <v>1815660</v>
      </c>
      <c r="AH328" s="747">
        <v>1326</v>
      </c>
      <c r="AI328" s="747">
        <f t="shared" ref="AI328:AI337" si="230">AH328*AE328</f>
        <v>437580</v>
      </c>
      <c r="AJ328" s="748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 x14ac:dyDescent="0.25">
      <c r="A329" s="970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802"/>
      <c r="K329" s="803">
        <v>8646</v>
      </c>
      <c r="L329" s="804">
        <f t="shared" si="220"/>
        <v>0</v>
      </c>
      <c r="M329" s="803">
        <v>23400</v>
      </c>
      <c r="N329" s="804">
        <f t="shared" si="221"/>
        <v>0</v>
      </c>
      <c r="O329" s="808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0">
        <f t="shared" si="184"/>
        <v>32.6</v>
      </c>
      <c r="AF329" s="747">
        <v>8646</v>
      </c>
      <c r="AG329" s="747">
        <f t="shared" si="229"/>
        <v>281859.60000000003</v>
      </c>
      <c r="AH329" s="747">
        <v>23400</v>
      </c>
      <c r="AI329" s="747">
        <f t="shared" si="230"/>
        <v>762840</v>
      </c>
      <c r="AJ329" s="748">
        <f t="shared" si="231"/>
        <v>1044699.6000000001</v>
      </c>
    </row>
    <row r="330" spans="1:61" s="403" customFormat="1" ht="31.5" customHeight="1" x14ac:dyDescent="0.25">
      <c r="A330" s="970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802"/>
      <c r="K330" s="803">
        <v>8646</v>
      </c>
      <c r="L330" s="804">
        <f t="shared" si="220"/>
        <v>0</v>
      </c>
      <c r="M330" s="803">
        <v>22464</v>
      </c>
      <c r="N330" s="804">
        <f t="shared" si="221"/>
        <v>0</v>
      </c>
      <c r="O330" s="808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0">
        <f t="shared" si="184"/>
        <v>69.8</v>
      </c>
      <c r="AF330" s="747">
        <v>8646</v>
      </c>
      <c r="AG330" s="747">
        <f t="shared" si="229"/>
        <v>603490.79999999993</v>
      </c>
      <c r="AH330" s="747">
        <v>22464</v>
      </c>
      <c r="AI330" s="747">
        <f t="shared" si="230"/>
        <v>1567987.2</v>
      </c>
      <c r="AJ330" s="748">
        <f t="shared" si="231"/>
        <v>2171478</v>
      </c>
    </row>
    <row r="331" spans="1:61" s="403" customFormat="1" ht="31.5" customHeight="1" x14ac:dyDescent="0.25">
      <c r="A331" s="970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802"/>
      <c r="K331" s="803">
        <v>39300</v>
      </c>
      <c r="L331" s="804">
        <f t="shared" si="220"/>
        <v>0</v>
      </c>
      <c r="M331" s="803">
        <v>87100</v>
      </c>
      <c r="N331" s="804">
        <f t="shared" si="221"/>
        <v>0</v>
      </c>
      <c r="O331" s="808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0">
        <f t="shared" si="184"/>
        <v>3.9</v>
      </c>
      <c r="AF331" s="747">
        <v>39300</v>
      </c>
      <c r="AG331" s="747">
        <f t="shared" si="229"/>
        <v>153270</v>
      </c>
      <c r="AH331" s="747">
        <v>87100</v>
      </c>
      <c r="AI331" s="747">
        <f t="shared" si="230"/>
        <v>339690</v>
      </c>
      <c r="AJ331" s="748">
        <f t="shared" si="231"/>
        <v>492960</v>
      </c>
    </row>
    <row r="332" spans="1:61" s="403" customFormat="1" ht="31.5" customHeight="1" x14ac:dyDescent="0.25">
      <c r="A332" s="970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802"/>
      <c r="K332" s="803">
        <v>235.8</v>
      </c>
      <c r="L332" s="804">
        <f t="shared" si="220"/>
        <v>0</v>
      </c>
      <c r="M332" s="803">
        <v>202.02</v>
      </c>
      <c r="N332" s="804">
        <f t="shared" si="221"/>
        <v>0</v>
      </c>
      <c r="O332" s="808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0">
        <f t="shared" si="184"/>
        <v>418</v>
      </c>
      <c r="AF332" s="747">
        <v>235.8</v>
      </c>
      <c r="AG332" s="747">
        <f t="shared" si="229"/>
        <v>98564.400000000009</v>
      </c>
      <c r="AH332" s="747">
        <v>202.02</v>
      </c>
      <c r="AI332" s="747">
        <f t="shared" si="230"/>
        <v>84444.36</v>
      </c>
      <c r="AJ332" s="748">
        <f t="shared" si="231"/>
        <v>183008.76</v>
      </c>
    </row>
    <row r="333" spans="1:61" s="403" customFormat="1" ht="31.5" customHeight="1" x14ac:dyDescent="0.25">
      <c r="A333" s="970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802"/>
      <c r="K333" s="803">
        <v>1021.8000000000001</v>
      </c>
      <c r="L333" s="804">
        <f t="shared" si="220"/>
        <v>0</v>
      </c>
      <c r="M333" s="803">
        <v>624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0">
        <f t="shared" si="184"/>
        <v>418</v>
      </c>
      <c r="AF333" s="747">
        <v>1021.8000000000001</v>
      </c>
      <c r="AG333" s="747">
        <f t="shared" si="229"/>
        <v>427112.4</v>
      </c>
      <c r="AH333" s="747">
        <v>624</v>
      </c>
      <c r="AI333" s="747">
        <f t="shared" si="230"/>
        <v>260832</v>
      </c>
      <c r="AJ333" s="748">
        <f t="shared" si="231"/>
        <v>687944.4</v>
      </c>
    </row>
    <row r="334" spans="1:61" s="403" customFormat="1" ht="31.5" customHeight="1" x14ac:dyDescent="0.25">
      <c r="A334" s="970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802"/>
      <c r="K334" s="803">
        <v>864.6</v>
      </c>
      <c r="L334" s="804">
        <f t="shared" si="220"/>
        <v>0</v>
      </c>
      <c r="M334" s="803">
        <v>2340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0">
        <f t="shared" si="184"/>
        <v>464</v>
      </c>
      <c r="AF334" s="747">
        <v>864.6</v>
      </c>
      <c r="AG334" s="747">
        <f t="shared" si="229"/>
        <v>401174.4</v>
      </c>
      <c r="AH334" s="747">
        <v>2340</v>
      </c>
      <c r="AI334" s="747">
        <f t="shared" si="230"/>
        <v>1085760</v>
      </c>
      <c r="AJ334" s="748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 x14ac:dyDescent="0.25">
      <c r="A335" s="970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802"/>
      <c r="K335" s="803">
        <v>5502</v>
      </c>
      <c r="L335" s="804">
        <f t="shared" si="220"/>
        <v>0</v>
      </c>
      <c r="M335" s="803">
        <v>213720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0">
        <f t="shared" si="184"/>
        <v>11.07</v>
      </c>
      <c r="AF335" s="747">
        <v>5502</v>
      </c>
      <c r="AG335" s="747">
        <f t="shared" si="229"/>
        <v>60907.14</v>
      </c>
      <c r="AH335" s="747">
        <v>213720</v>
      </c>
      <c r="AI335" s="747">
        <f t="shared" si="230"/>
        <v>2365880.4</v>
      </c>
      <c r="AJ335" s="748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 x14ac:dyDescent="0.25">
      <c r="A336" s="970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802"/>
      <c r="K336" s="803">
        <v>2358</v>
      </c>
      <c r="L336" s="804">
        <f t="shared" si="220"/>
        <v>0</v>
      </c>
      <c r="M336" s="803">
        <v>269100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0">
        <f t="shared" si="184"/>
        <v>4.2</v>
      </c>
      <c r="AF336" s="747">
        <v>2358</v>
      </c>
      <c r="AG336" s="747">
        <f t="shared" si="229"/>
        <v>9903.6</v>
      </c>
      <c r="AH336" s="747">
        <v>269100</v>
      </c>
      <c r="AI336" s="747">
        <f t="shared" si="230"/>
        <v>1130220</v>
      </c>
      <c r="AJ336" s="748">
        <f t="shared" si="231"/>
        <v>1140123.6000000001</v>
      </c>
    </row>
    <row r="337" spans="1:61" s="403" customFormat="1" ht="31.5" customHeight="1" x14ac:dyDescent="0.25">
      <c r="A337" s="970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802"/>
      <c r="K337" s="803">
        <v>39300</v>
      </c>
      <c r="L337" s="804">
        <f t="shared" si="220"/>
        <v>0</v>
      </c>
      <c r="M337" s="803">
        <v>546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0">
        <f t="shared" si="184"/>
        <v>15.3</v>
      </c>
      <c r="AF337" s="747">
        <v>39300</v>
      </c>
      <c r="AG337" s="747">
        <f t="shared" si="229"/>
        <v>601290</v>
      </c>
      <c r="AH337" s="747">
        <v>546</v>
      </c>
      <c r="AI337" s="747">
        <f t="shared" si="230"/>
        <v>8353.8000000000011</v>
      </c>
      <c r="AJ337" s="748">
        <f t="shared" si="231"/>
        <v>609643.80000000005</v>
      </c>
    </row>
    <row r="338" spans="1:61" s="403" customFormat="1" ht="31.5" customHeight="1" x14ac:dyDescent="0.25">
      <c r="A338" s="969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19"/>
      <c r="K338" s="812"/>
      <c r="L338" s="830">
        <f>SUM(L339:L344)</f>
        <v>0</v>
      </c>
      <c r="M338" s="812"/>
      <c r="N338" s="830">
        <f>SUM(N339:N344)</f>
        <v>0</v>
      </c>
      <c r="O338" s="831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0">
        <f t="shared" si="184"/>
        <v>0</v>
      </c>
      <c r="AF338" s="749"/>
      <c r="AG338" s="749">
        <f>SUM(AG339:AG344)</f>
        <v>251244.9</v>
      </c>
      <c r="AH338" s="749"/>
      <c r="AI338" s="749">
        <f>SUM(AI339:AI344)</f>
        <v>149682</v>
      </c>
      <c r="AJ338" s="750">
        <f>SUM(AJ339:AJ344)</f>
        <v>400926.9</v>
      </c>
    </row>
    <row r="339" spans="1:61" s="403" customFormat="1" ht="31.5" customHeight="1" x14ac:dyDescent="0.25">
      <c r="A339" s="970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802"/>
      <c r="K339" s="803">
        <v>19650</v>
      </c>
      <c r="L339" s="804">
        <f t="shared" ref="L339:L344" si="235">K339*J339</f>
        <v>0</v>
      </c>
      <c r="M339" s="803">
        <v>8580</v>
      </c>
      <c r="N339" s="804">
        <f t="shared" ref="N339:N344" si="236">M339*J339</f>
        <v>0</v>
      </c>
      <c r="O339" s="808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0">
        <f t="shared" si="184"/>
        <v>7</v>
      </c>
      <c r="AF339" s="747">
        <v>19650</v>
      </c>
      <c r="AG339" s="747">
        <f t="shared" ref="AG339:AG344" si="245">AF339*AE339</f>
        <v>137550</v>
      </c>
      <c r="AH339" s="747">
        <v>8580</v>
      </c>
      <c r="AI339" s="747">
        <f t="shared" ref="AI339:AI344" si="246">AH339*AE339</f>
        <v>60060</v>
      </c>
      <c r="AJ339" s="748">
        <f t="shared" ref="AJ339:AJ344" si="247">AI339+AG339</f>
        <v>197610</v>
      </c>
    </row>
    <row r="340" spans="1:61" s="403" customFormat="1" ht="31.5" customHeight="1" x14ac:dyDescent="0.25">
      <c r="A340" s="970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802"/>
      <c r="K340" s="803">
        <v>1021.8000000000001</v>
      </c>
      <c r="L340" s="804">
        <f t="shared" si="235"/>
        <v>0</v>
      </c>
      <c r="M340" s="803">
        <v>1248</v>
      </c>
      <c r="N340" s="804">
        <f t="shared" si="236"/>
        <v>0</v>
      </c>
      <c r="O340" s="808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0">
        <f t="shared" si="184"/>
        <v>21</v>
      </c>
      <c r="AF340" s="747">
        <v>1021.8000000000001</v>
      </c>
      <c r="AG340" s="747">
        <f t="shared" si="245"/>
        <v>21457.800000000003</v>
      </c>
      <c r="AH340" s="747">
        <v>1248</v>
      </c>
      <c r="AI340" s="747">
        <f t="shared" si="246"/>
        <v>26208</v>
      </c>
      <c r="AJ340" s="748">
        <f t="shared" si="247"/>
        <v>47665.8</v>
      </c>
    </row>
    <row r="341" spans="1:61" s="403" customFormat="1" ht="31.5" customHeight="1" x14ac:dyDescent="0.25">
      <c r="A341" s="970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802"/>
      <c r="K341" s="803">
        <v>8646</v>
      </c>
      <c r="L341" s="804">
        <f t="shared" si="235"/>
        <v>0</v>
      </c>
      <c r="M341" s="803">
        <v>23400</v>
      </c>
      <c r="N341" s="804">
        <f t="shared" si="236"/>
        <v>0</v>
      </c>
      <c r="O341" s="808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0">
        <f t="shared" si="184"/>
        <v>0.05</v>
      </c>
      <c r="AF341" s="747">
        <v>8646</v>
      </c>
      <c r="AG341" s="747">
        <f t="shared" si="245"/>
        <v>432.3</v>
      </c>
      <c r="AH341" s="747">
        <v>23400</v>
      </c>
      <c r="AI341" s="747">
        <f t="shared" si="246"/>
        <v>1170</v>
      </c>
      <c r="AJ341" s="748">
        <f t="shared" si="247"/>
        <v>1602.3</v>
      </c>
    </row>
    <row r="342" spans="1:61" s="403" customFormat="1" ht="31.5" customHeight="1" x14ac:dyDescent="0.25">
      <c r="A342" s="970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802"/>
      <c r="K342" s="803">
        <v>3615.6000000000004</v>
      </c>
      <c r="L342" s="804">
        <f t="shared" si="235"/>
        <v>0</v>
      </c>
      <c r="M342" s="803">
        <v>1560</v>
      </c>
      <c r="N342" s="804">
        <f t="shared" si="236"/>
        <v>0</v>
      </c>
      <c r="O342" s="808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0">
        <f t="shared" si="184"/>
        <v>14</v>
      </c>
      <c r="AF342" s="747">
        <v>3615.6000000000004</v>
      </c>
      <c r="AG342" s="747">
        <f t="shared" si="245"/>
        <v>50618.400000000009</v>
      </c>
      <c r="AH342" s="747">
        <v>1560</v>
      </c>
      <c r="AI342" s="747">
        <f t="shared" si="246"/>
        <v>21840</v>
      </c>
      <c r="AJ342" s="748">
        <f t="shared" si="247"/>
        <v>72458.400000000009</v>
      </c>
    </row>
    <row r="343" spans="1:61" s="403" customFormat="1" ht="31.5" customHeight="1" x14ac:dyDescent="0.25">
      <c r="A343" s="970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802"/>
      <c r="K343" s="803">
        <v>5502</v>
      </c>
      <c r="L343" s="804">
        <f t="shared" si="235"/>
        <v>0</v>
      </c>
      <c r="M343" s="803">
        <v>5460</v>
      </c>
      <c r="N343" s="804">
        <f t="shared" si="236"/>
        <v>0</v>
      </c>
      <c r="O343" s="808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0">
        <f t="shared" si="184"/>
        <v>7</v>
      </c>
      <c r="AF343" s="747">
        <v>5502</v>
      </c>
      <c r="AG343" s="747">
        <f t="shared" si="245"/>
        <v>38514</v>
      </c>
      <c r="AH343" s="747">
        <v>5460</v>
      </c>
      <c r="AI343" s="747">
        <f t="shared" si="246"/>
        <v>38220</v>
      </c>
      <c r="AJ343" s="748">
        <f t="shared" si="247"/>
        <v>76734</v>
      </c>
    </row>
    <row r="344" spans="1:61" s="403" customFormat="1" ht="31.5" customHeight="1" x14ac:dyDescent="0.25">
      <c r="A344" s="970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802"/>
      <c r="K344" s="803">
        <v>1336.2</v>
      </c>
      <c r="L344" s="804">
        <f t="shared" si="235"/>
        <v>0</v>
      </c>
      <c r="M344" s="803">
        <v>1092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0">
        <f t="shared" si="184"/>
        <v>2</v>
      </c>
      <c r="AF344" s="747">
        <v>1336.2</v>
      </c>
      <c r="AG344" s="747">
        <f t="shared" si="245"/>
        <v>2672.4</v>
      </c>
      <c r="AH344" s="747">
        <v>1092</v>
      </c>
      <c r="AI344" s="747">
        <f t="shared" si="246"/>
        <v>2184</v>
      </c>
      <c r="AJ344" s="748">
        <f t="shared" si="247"/>
        <v>4856.3999999999996</v>
      </c>
    </row>
    <row r="345" spans="1:61" s="403" customFormat="1" ht="31.5" customHeight="1" x14ac:dyDescent="0.25">
      <c r="A345" s="969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19"/>
      <c r="K345" s="812"/>
      <c r="L345" s="830">
        <f>SUM(L346:L348)</f>
        <v>0</v>
      </c>
      <c r="M345" s="812"/>
      <c r="N345" s="830">
        <f>SUM(N346:N348)</f>
        <v>0</v>
      </c>
      <c r="O345" s="831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0">
        <f t="shared" si="184"/>
        <v>0</v>
      </c>
      <c r="AF345" s="749"/>
      <c r="AG345" s="749">
        <f>SUM(AG346:AG348)</f>
        <v>543912</v>
      </c>
      <c r="AH345" s="749"/>
      <c r="AI345" s="749">
        <f>SUM(AI346:AI348)</f>
        <v>336960</v>
      </c>
      <c r="AJ345" s="750">
        <f>SUM(AJ346:AJ348)</f>
        <v>880872</v>
      </c>
    </row>
    <row r="346" spans="1:61" s="403" customFormat="1" ht="31.5" customHeight="1" x14ac:dyDescent="0.25">
      <c r="A346" s="970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802"/>
      <c r="K346" s="803">
        <v>19650</v>
      </c>
      <c r="L346" s="804">
        <f>K346*J346</f>
        <v>0</v>
      </c>
      <c r="M346" s="803">
        <v>8580</v>
      </c>
      <c r="N346" s="804">
        <f>M346*J346</f>
        <v>0</v>
      </c>
      <c r="O346" s="808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0">
        <f t="shared" si="184"/>
        <v>20</v>
      </c>
      <c r="AF346" s="747">
        <v>19650</v>
      </c>
      <c r="AG346" s="747">
        <f>AF346*AE346</f>
        <v>393000</v>
      </c>
      <c r="AH346" s="747">
        <v>8580</v>
      </c>
      <c r="AI346" s="747">
        <f>AH346*AE346</f>
        <v>171600</v>
      </c>
      <c r="AJ346" s="748">
        <f>AI346+AG346</f>
        <v>564600</v>
      </c>
    </row>
    <row r="347" spans="1:61" s="403" customFormat="1" ht="31.5" customHeight="1" x14ac:dyDescent="0.25">
      <c r="A347" s="970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802"/>
      <c r="K347" s="803">
        <v>1021.8000000000001</v>
      </c>
      <c r="L347" s="804">
        <f>K347*J347</f>
        <v>0</v>
      </c>
      <c r="M347" s="803">
        <v>1248</v>
      </c>
      <c r="N347" s="804">
        <f>M347*J347</f>
        <v>0</v>
      </c>
      <c r="O347" s="808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0">
        <f t="shared" si="184"/>
        <v>40</v>
      </c>
      <c r="AF347" s="747">
        <v>1021.8000000000001</v>
      </c>
      <c r="AG347" s="747">
        <f>AF347*AE347</f>
        <v>40872</v>
      </c>
      <c r="AH347" s="747">
        <v>1248</v>
      </c>
      <c r="AI347" s="747">
        <f>AH347*AE347</f>
        <v>49920</v>
      </c>
      <c r="AJ347" s="748">
        <f>AI347+AG347</f>
        <v>90792</v>
      </c>
    </row>
    <row r="348" spans="1:61" s="403" customFormat="1" ht="31.5" customHeight="1" x14ac:dyDescent="0.25">
      <c r="A348" s="970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802"/>
      <c r="K348" s="803">
        <v>550.20000000000005</v>
      </c>
      <c r="L348" s="804">
        <f>K348*J348</f>
        <v>0</v>
      </c>
      <c r="M348" s="803">
        <v>577.20000000000005</v>
      </c>
      <c r="N348" s="804">
        <f>M348*J348</f>
        <v>0</v>
      </c>
      <c r="O348" s="808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0">
        <f t="shared" si="184"/>
        <v>200</v>
      </c>
      <c r="AF348" s="747">
        <v>550.20000000000005</v>
      </c>
      <c r="AG348" s="747">
        <f>AF348*AE348</f>
        <v>110040.00000000001</v>
      </c>
      <c r="AH348" s="747">
        <v>577.20000000000005</v>
      </c>
      <c r="AI348" s="747">
        <f>AH348*AE348</f>
        <v>115440.00000000001</v>
      </c>
      <c r="AJ348" s="748">
        <f>AI348+AG348</f>
        <v>225480.00000000003</v>
      </c>
    </row>
    <row r="349" spans="1:61" s="403" customFormat="1" ht="31.5" customHeight="1" x14ac:dyDescent="0.25">
      <c r="A349" s="969" t="s">
        <v>918</v>
      </c>
      <c r="B349" s="433" t="s">
        <v>451</v>
      </c>
      <c r="C349" s="567"/>
      <c r="D349" s="998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19"/>
      <c r="K349" s="820"/>
      <c r="L349" s="821">
        <f>SUM(L350:L351)</f>
        <v>0</v>
      </c>
      <c r="M349" s="820"/>
      <c r="N349" s="821">
        <f>SUM(N350:N351)</f>
        <v>0</v>
      </c>
      <c r="O349" s="814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0">
        <f t="shared" ref="AE349:AE412" si="248">D349-S349-Y349</f>
        <v>0</v>
      </c>
      <c r="AF349" s="753"/>
      <c r="AG349" s="753">
        <f>SUM(AG350:AG351)</f>
        <v>30182.400000000001</v>
      </c>
      <c r="AH349" s="753"/>
      <c r="AI349" s="753">
        <f>SUM(AI350:AI351)</f>
        <v>44304</v>
      </c>
      <c r="AJ349" s="750">
        <f>SUM(AJ350:AJ351)</f>
        <v>74486.399999999994</v>
      </c>
    </row>
    <row r="350" spans="1:61" s="403" customFormat="1" ht="31.5" customHeight="1" x14ac:dyDescent="0.25">
      <c r="A350" s="970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802"/>
      <c r="K350" s="803">
        <v>5502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248"/>
        <v>4</v>
      </c>
      <c r="AF350" s="747">
        <v>5502</v>
      </c>
      <c r="AG350" s="747">
        <f>AF350*AE350</f>
        <v>22008</v>
      </c>
      <c r="AH350" s="747">
        <v>8580</v>
      </c>
      <c r="AI350" s="747">
        <f>AH350*AE350</f>
        <v>34320</v>
      </c>
      <c r="AJ350" s="748">
        <f>AI350+AG350</f>
        <v>56328</v>
      </c>
    </row>
    <row r="351" spans="1:61" s="403" customFormat="1" ht="31.5" customHeight="1" x14ac:dyDescent="0.25">
      <c r="A351" s="970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248"/>
        <v>8</v>
      </c>
      <c r="AF351" s="747">
        <v>1021.8000000000001</v>
      </c>
      <c r="AG351" s="747">
        <f>AF351*AE351</f>
        <v>8174.4000000000005</v>
      </c>
      <c r="AH351" s="747">
        <v>1248</v>
      </c>
      <c r="AI351" s="747">
        <f>AH351*AE351</f>
        <v>9984</v>
      </c>
      <c r="AJ351" s="748">
        <f>AI351+AG351</f>
        <v>18158.400000000001</v>
      </c>
    </row>
    <row r="352" spans="1:61" s="403" customFormat="1" ht="31.5" customHeight="1" x14ac:dyDescent="0.25">
      <c r="A352" s="969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19">
        <v>10506.89</v>
      </c>
      <c r="K352" s="812"/>
      <c r="L352" s="830">
        <f>SUM(L353:L357)</f>
        <v>35120985.093246996</v>
      </c>
      <c r="M352" s="812"/>
      <c r="N352" s="830">
        <f>SUM(N353:N357)</f>
        <v>3485461.1265899995</v>
      </c>
      <c r="O352" s="831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0">
        <f t="shared" si="248"/>
        <v>633.11000000000058</v>
      </c>
      <c r="AF352" s="766"/>
      <c r="AG352" s="766">
        <f>SUM(AG353:AG357)</f>
        <v>115281.81490000187</v>
      </c>
      <c r="AH352" s="766"/>
      <c r="AI352" s="766">
        <f>SUM(AI353:AI357)</f>
        <v>13485.378000000161</v>
      </c>
      <c r="AJ352" s="756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 x14ac:dyDescent="0.25">
      <c r="A353" s="970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22">
        <v>10506.89</v>
      </c>
      <c r="K353" s="803">
        <v>750</v>
      </c>
      <c r="L353" s="804">
        <f>K353*J353</f>
        <v>7880167.5</v>
      </c>
      <c r="M353" s="803"/>
      <c r="N353" s="804"/>
      <c r="O353" s="808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0">
        <f t="shared" si="248"/>
        <v>33.110000000000582</v>
      </c>
      <c r="AF353" s="743">
        <v>750</v>
      </c>
      <c r="AG353" s="743">
        <f>AF353*AE353</f>
        <v>24832.500000000437</v>
      </c>
      <c r="AH353" s="743"/>
      <c r="AI353" s="743"/>
      <c r="AJ353" s="744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 x14ac:dyDescent="0.25">
      <c r="A354" s="970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22">
        <v>10506.89</v>
      </c>
      <c r="K354" s="803">
        <v>89</v>
      </c>
      <c r="L354" s="804">
        <f>K354*J354</f>
        <v>935113.21</v>
      </c>
      <c r="M354" s="803">
        <v>46</v>
      </c>
      <c r="N354" s="804">
        <f>M354*J354</f>
        <v>483316.93999999994</v>
      </c>
      <c r="O354" s="808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0">
        <f t="shared" si="248"/>
        <v>33.110000000000582</v>
      </c>
      <c r="AF354" s="743">
        <v>89</v>
      </c>
      <c r="AG354" s="743">
        <f>AF354*AE354</f>
        <v>2946.7900000000518</v>
      </c>
      <c r="AH354" s="743">
        <v>46</v>
      </c>
      <c r="AI354" s="743">
        <f>AH354*AE354</f>
        <v>1523.0600000000268</v>
      </c>
      <c r="AJ354" s="744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 x14ac:dyDescent="0.25">
      <c r="A355" s="970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22">
        <v>10506.89</v>
      </c>
      <c r="K355" s="803">
        <v>1675.05</v>
      </c>
      <c r="L355" s="804">
        <f>K355*J355</f>
        <v>17599566.094499998</v>
      </c>
      <c r="M355" s="803"/>
      <c r="N355" s="804"/>
      <c r="O355" s="808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0">
        <f t="shared" si="248"/>
        <v>33.110000000000582</v>
      </c>
      <c r="AF355" s="743">
        <v>1675.05</v>
      </c>
      <c r="AG355" s="743">
        <f>AF355*AE355</f>
        <v>55460.905500000976</v>
      </c>
      <c r="AH355" s="743"/>
      <c r="AI355" s="743"/>
      <c r="AJ355" s="744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 x14ac:dyDescent="0.25">
      <c r="A356" s="970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22">
        <v>10506.89</v>
      </c>
      <c r="K356" s="803">
        <v>102.6123</v>
      </c>
      <c r="L356" s="804">
        <f>K356*J356</f>
        <v>1078136.1487469999</v>
      </c>
      <c r="M356" s="803">
        <v>55.731000000000002</v>
      </c>
      <c r="N356" s="804">
        <f>M356*J356</f>
        <v>585559.48658999999</v>
      </c>
      <c r="O356" s="808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0">
        <f t="shared" si="248"/>
        <v>78</v>
      </c>
      <c r="AF356" s="743">
        <v>102.6123</v>
      </c>
      <c r="AG356" s="743">
        <f>AF356*AE356</f>
        <v>8003.7594000000008</v>
      </c>
      <c r="AH356" s="743">
        <v>55.731000000000002</v>
      </c>
      <c r="AI356" s="743">
        <f>AH356*AE356</f>
        <v>4347.018</v>
      </c>
      <c r="AJ356" s="744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 x14ac:dyDescent="0.25">
      <c r="A357" s="970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22">
        <v>10506.89</v>
      </c>
      <c r="K357" s="803">
        <v>726</v>
      </c>
      <c r="L357" s="804">
        <f>K357*J357</f>
        <v>7628002.1399999997</v>
      </c>
      <c r="M357" s="803">
        <v>230</v>
      </c>
      <c r="N357" s="804">
        <f>M357*J357</f>
        <v>2416584.6999999997</v>
      </c>
      <c r="O357" s="808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0">
        <f t="shared" si="248"/>
        <v>33.110000000000582</v>
      </c>
      <c r="AF357" s="743">
        <v>726</v>
      </c>
      <c r="AG357" s="743">
        <f>AF357*AE357</f>
        <v>24037.860000000423</v>
      </c>
      <c r="AH357" s="743">
        <v>230</v>
      </c>
      <c r="AI357" s="743">
        <f>AH357*AE357</f>
        <v>7615.3000000001339</v>
      </c>
      <c r="AJ357" s="744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 x14ac:dyDescent="0.25">
      <c r="A358" s="966" t="s">
        <v>458</v>
      </c>
      <c r="B358" s="695" t="s">
        <v>459</v>
      </c>
      <c r="C358" s="696"/>
      <c r="D358" s="990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29"/>
      <c r="K358" s="798"/>
      <c r="L358" s="799">
        <f>SUM(L359:L374)</f>
        <v>0</v>
      </c>
      <c r="M358" s="798"/>
      <c r="N358" s="799">
        <f>SUM(N359:N374)</f>
        <v>0</v>
      </c>
      <c r="O358" s="809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0">
        <f t="shared" si="248"/>
        <v>0</v>
      </c>
      <c r="AF358" s="745"/>
      <c r="AG358" s="745">
        <f>SUM(AG359:AG374)</f>
        <v>235407</v>
      </c>
      <c r="AH358" s="745"/>
      <c r="AI358" s="745">
        <f>SUM(AI359:AI374)</f>
        <v>343913.44</v>
      </c>
      <c r="AJ358" s="746">
        <f>SUM(AJ359:AJ374)</f>
        <v>579320.43999999994</v>
      </c>
    </row>
    <row r="359" spans="1:61" s="403" customFormat="1" ht="31.5" customHeight="1" x14ac:dyDescent="0.25">
      <c r="A359" s="967" t="s">
        <v>927</v>
      </c>
      <c r="B359" s="438" t="s">
        <v>393</v>
      </c>
      <c r="C359" s="571" t="s">
        <v>31</v>
      </c>
      <c r="D359" s="1000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32"/>
      <c r="K359" s="803">
        <v>6550</v>
      </c>
      <c r="L359" s="804">
        <f t="shared" ref="L359:L372" si="254">K359*J359</f>
        <v>0</v>
      </c>
      <c r="M359" s="803">
        <v>55450.200000000004</v>
      </c>
      <c r="N359" s="804">
        <f t="shared" ref="N359:N373" si="255">M359*J359</f>
        <v>0</v>
      </c>
      <c r="O359" s="808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0">
        <f t="shared" si="248"/>
        <v>1</v>
      </c>
      <c r="AF359" s="747">
        <v>6550</v>
      </c>
      <c r="AG359" s="747">
        <f t="shared" ref="AG359:AG372" si="263">AF359*AE359</f>
        <v>6550</v>
      </c>
      <c r="AH359" s="747">
        <v>55450.200000000004</v>
      </c>
      <c r="AI359" s="747">
        <f t="shared" ref="AI359:AI373" si="264">AH359*AE359</f>
        <v>55450.200000000004</v>
      </c>
      <c r="AJ359" s="748">
        <f t="shared" ref="AJ359:AJ374" si="265">AI359+AG359</f>
        <v>62000.200000000004</v>
      </c>
    </row>
    <row r="360" spans="1:61" s="403" customFormat="1" ht="31.5" customHeight="1" x14ac:dyDescent="0.25">
      <c r="A360" s="967" t="s">
        <v>928</v>
      </c>
      <c r="B360" s="438" t="s">
        <v>460</v>
      </c>
      <c r="C360" s="571" t="s">
        <v>32</v>
      </c>
      <c r="D360" s="1000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32"/>
      <c r="K360" s="803">
        <v>186.02</v>
      </c>
      <c r="L360" s="804">
        <f t="shared" si="254"/>
        <v>0</v>
      </c>
      <c r="M360" s="803">
        <v>1809.6000000000001</v>
      </c>
      <c r="N360" s="804">
        <f t="shared" si="255"/>
        <v>0</v>
      </c>
      <c r="O360" s="808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0">
        <f t="shared" si="248"/>
        <v>30</v>
      </c>
      <c r="AF360" s="747">
        <v>186.02</v>
      </c>
      <c r="AG360" s="747">
        <f t="shared" si="263"/>
        <v>5580.6</v>
      </c>
      <c r="AH360" s="747">
        <v>1809.6000000000001</v>
      </c>
      <c r="AI360" s="747">
        <f t="shared" si="264"/>
        <v>54288.000000000007</v>
      </c>
      <c r="AJ360" s="748">
        <f t="shared" si="265"/>
        <v>59868.600000000006</v>
      </c>
    </row>
    <row r="361" spans="1:61" s="403" customFormat="1" ht="31.5" customHeight="1" x14ac:dyDescent="0.25">
      <c r="A361" s="967" t="s">
        <v>929</v>
      </c>
      <c r="B361" s="438" t="s">
        <v>460</v>
      </c>
      <c r="C361" s="571" t="s">
        <v>32</v>
      </c>
      <c r="D361" s="1000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32"/>
      <c r="K361" s="803">
        <v>162.44</v>
      </c>
      <c r="L361" s="804">
        <f t="shared" si="254"/>
        <v>0</v>
      </c>
      <c r="M361" s="803">
        <v>322.40000000000003</v>
      </c>
      <c r="N361" s="804">
        <f t="shared" si="255"/>
        <v>0</v>
      </c>
      <c r="O361" s="808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0">
        <f t="shared" si="248"/>
        <v>30</v>
      </c>
      <c r="AF361" s="747">
        <v>162.44</v>
      </c>
      <c r="AG361" s="747">
        <f t="shared" si="263"/>
        <v>4873.2</v>
      </c>
      <c r="AH361" s="747">
        <v>322.40000000000003</v>
      </c>
      <c r="AI361" s="747">
        <f t="shared" si="264"/>
        <v>9672.0000000000018</v>
      </c>
      <c r="AJ361" s="748">
        <f t="shared" si="265"/>
        <v>14545.2</v>
      </c>
    </row>
    <row r="362" spans="1:61" s="403" customFormat="1" ht="31.5" customHeight="1" x14ac:dyDescent="0.25">
      <c r="A362" s="967" t="s">
        <v>930</v>
      </c>
      <c r="B362" s="438" t="s">
        <v>461</v>
      </c>
      <c r="C362" s="571" t="s">
        <v>32</v>
      </c>
      <c r="D362" s="1000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32"/>
      <c r="K362" s="803">
        <v>162.44</v>
      </c>
      <c r="L362" s="804">
        <f t="shared" si="254"/>
        <v>0</v>
      </c>
      <c r="M362" s="803">
        <v>434.2</v>
      </c>
      <c r="N362" s="804">
        <f t="shared" si="255"/>
        <v>0</v>
      </c>
      <c r="O362" s="808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0">
        <f t="shared" si="248"/>
        <v>60</v>
      </c>
      <c r="AF362" s="747">
        <v>162.44</v>
      </c>
      <c r="AG362" s="747">
        <f t="shared" si="263"/>
        <v>9746.4</v>
      </c>
      <c r="AH362" s="747">
        <v>434.2</v>
      </c>
      <c r="AI362" s="747">
        <f t="shared" si="264"/>
        <v>26052</v>
      </c>
      <c r="AJ362" s="748">
        <f t="shared" si="265"/>
        <v>35798.400000000001</v>
      </c>
    </row>
    <row r="363" spans="1:61" s="403" customFormat="1" ht="31.5" customHeight="1" x14ac:dyDescent="0.25">
      <c r="A363" s="967" t="s">
        <v>931</v>
      </c>
      <c r="B363" s="438" t="s">
        <v>461</v>
      </c>
      <c r="C363" s="571" t="s">
        <v>32</v>
      </c>
      <c r="D363" s="1000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32"/>
      <c r="K363" s="803">
        <v>162.44</v>
      </c>
      <c r="L363" s="804">
        <f t="shared" si="254"/>
        <v>0</v>
      </c>
      <c r="M363" s="803">
        <v>184.6</v>
      </c>
      <c r="N363" s="804">
        <f t="shared" si="255"/>
        <v>0</v>
      </c>
      <c r="O363" s="808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0">
        <f t="shared" si="248"/>
        <v>70</v>
      </c>
      <c r="AF363" s="747">
        <v>162.44</v>
      </c>
      <c r="AG363" s="747">
        <f t="shared" si="263"/>
        <v>11370.8</v>
      </c>
      <c r="AH363" s="747">
        <v>184.6</v>
      </c>
      <c r="AI363" s="747">
        <f t="shared" si="264"/>
        <v>12922</v>
      </c>
      <c r="AJ363" s="748">
        <f t="shared" si="265"/>
        <v>24292.799999999999</v>
      </c>
    </row>
    <row r="364" spans="1:61" s="403" customFormat="1" ht="31.5" customHeight="1" x14ac:dyDescent="0.25">
      <c r="A364" s="967" t="s">
        <v>932</v>
      </c>
      <c r="B364" s="438" t="s">
        <v>462</v>
      </c>
      <c r="C364" s="571" t="s">
        <v>32</v>
      </c>
      <c r="D364" s="1000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32"/>
      <c r="K364" s="803">
        <v>162.44</v>
      </c>
      <c r="L364" s="804">
        <f t="shared" si="254"/>
        <v>0</v>
      </c>
      <c r="M364" s="803">
        <v>166.92000000000002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0">
        <f t="shared" si="248"/>
        <v>100</v>
      </c>
      <c r="AF364" s="747">
        <v>162.44</v>
      </c>
      <c r="AG364" s="747">
        <f t="shared" si="263"/>
        <v>16244</v>
      </c>
      <c r="AH364" s="747">
        <v>166.92000000000002</v>
      </c>
      <c r="AI364" s="747">
        <f t="shared" si="264"/>
        <v>16692</v>
      </c>
      <c r="AJ364" s="748">
        <f t="shared" si="265"/>
        <v>32936</v>
      </c>
    </row>
    <row r="365" spans="1:61" s="403" customFormat="1" ht="31.5" customHeight="1" x14ac:dyDescent="0.25">
      <c r="A365" s="967" t="s">
        <v>933</v>
      </c>
      <c r="B365" s="438" t="s">
        <v>400</v>
      </c>
      <c r="C365" s="576" t="s">
        <v>378</v>
      </c>
      <c r="D365" s="1008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7"/>
      <c r="K365" s="803">
        <v>838.40000000000009</v>
      </c>
      <c r="L365" s="804">
        <f t="shared" si="254"/>
        <v>0</v>
      </c>
      <c r="M365" s="803">
        <v>699.4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0">
        <f t="shared" si="248"/>
        <v>120</v>
      </c>
      <c r="AF365" s="747">
        <v>838.40000000000009</v>
      </c>
      <c r="AG365" s="747">
        <f t="shared" si="263"/>
        <v>100608.00000000001</v>
      </c>
      <c r="AH365" s="747">
        <v>699.4</v>
      </c>
      <c r="AI365" s="747">
        <f t="shared" si="264"/>
        <v>83928</v>
      </c>
      <c r="AJ365" s="748">
        <f t="shared" si="265"/>
        <v>184536</v>
      </c>
    </row>
    <row r="366" spans="1:61" s="403" customFormat="1" ht="31.5" customHeight="1" x14ac:dyDescent="0.25">
      <c r="A366" s="967" t="s">
        <v>934</v>
      </c>
      <c r="B366" s="438" t="s">
        <v>463</v>
      </c>
      <c r="C366" s="571" t="s">
        <v>378</v>
      </c>
      <c r="D366" s="1000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32"/>
      <c r="K366" s="803">
        <v>45.85</v>
      </c>
      <c r="L366" s="804">
        <f t="shared" si="254"/>
        <v>0</v>
      </c>
      <c r="M366" s="803">
        <v>58.5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0">
        <f t="shared" si="248"/>
        <v>130</v>
      </c>
      <c r="AF366" s="747">
        <v>45.85</v>
      </c>
      <c r="AG366" s="747">
        <f t="shared" si="263"/>
        <v>5960.5</v>
      </c>
      <c r="AH366" s="747">
        <v>58.5</v>
      </c>
      <c r="AI366" s="747">
        <f t="shared" si="264"/>
        <v>7605</v>
      </c>
      <c r="AJ366" s="748">
        <f t="shared" si="265"/>
        <v>13565.5</v>
      </c>
    </row>
    <row r="367" spans="1:61" s="403" customFormat="1" ht="31.5" customHeight="1" x14ac:dyDescent="0.25">
      <c r="A367" s="967" t="s">
        <v>935</v>
      </c>
      <c r="B367" s="438" t="s">
        <v>464</v>
      </c>
      <c r="C367" s="571" t="s">
        <v>31</v>
      </c>
      <c r="D367" s="1000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32"/>
      <c r="K367" s="803">
        <v>262</v>
      </c>
      <c r="L367" s="804">
        <f t="shared" si="254"/>
        <v>0</v>
      </c>
      <c r="M367" s="803">
        <v>681.2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0">
        <f t="shared" si="248"/>
        <v>40</v>
      </c>
      <c r="AF367" s="747">
        <v>262</v>
      </c>
      <c r="AG367" s="747">
        <f t="shared" si="263"/>
        <v>10480</v>
      </c>
      <c r="AH367" s="747">
        <v>681.2</v>
      </c>
      <c r="AI367" s="747">
        <f t="shared" si="264"/>
        <v>27248</v>
      </c>
      <c r="AJ367" s="748">
        <f t="shared" si="265"/>
        <v>37728</v>
      </c>
    </row>
    <row r="368" spans="1:61" s="403" customFormat="1" ht="31.5" customHeight="1" x14ac:dyDescent="0.25">
      <c r="A368" s="967" t="s">
        <v>936</v>
      </c>
      <c r="B368" s="438" t="s">
        <v>465</v>
      </c>
      <c r="C368" s="571" t="s">
        <v>32</v>
      </c>
      <c r="D368" s="1000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32"/>
      <c r="K368" s="803">
        <v>65.5</v>
      </c>
      <c r="L368" s="804">
        <f t="shared" si="254"/>
        <v>0</v>
      </c>
      <c r="M368" s="803">
        <v>166.71200000000002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0">
        <f t="shared" si="248"/>
        <v>20</v>
      </c>
      <c r="AF368" s="747">
        <v>65.5</v>
      </c>
      <c r="AG368" s="747">
        <f t="shared" si="263"/>
        <v>1310</v>
      </c>
      <c r="AH368" s="747">
        <v>166.71200000000002</v>
      </c>
      <c r="AI368" s="747">
        <f t="shared" si="264"/>
        <v>3334.2400000000002</v>
      </c>
      <c r="AJ368" s="748">
        <f t="shared" si="265"/>
        <v>4644.24</v>
      </c>
    </row>
    <row r="369" spans="1:61" s="403" customFormat="1" ht="31.5" customHeight="1" x14ac:dyDescent="0.25">
      <c r="A369" s="967" t="s">
        <v>937</v>
      </c>
      <c r="B369" s="438" t="s">
        <v>466</v>
      </c>
      <c r="C369" s="571" t="s">
        <v>31</v>
      </c>
      <c r="D369" s="1000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32"/>
      <c r="K369" s="803">
        <v>32.75</v>
      </c>
      <c r="L369" s="804">
        <f t="shared" si="254"/>
        <v>0</v>
      </c>
      <c r="M369" s="803">
        <v>36.816000000000003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0">
        <f t="shared" si="248"/>
        <v>150</v>
      </c>
      <c r="AF369" s="747">
        <v>32.75</v>
      </c>
      <c r="AG369" s="747">
        <f t="shared" si="263"/>
        <v>4912.5</v>
      </c>
      <c r="AH369" s="747">
        <v>36.816000000000003</v>
      </c>
      <c r="AI369" s="747">
        <f t="shared" si="264"/>
        <v>5522.4000000000005</v>
      </c>
      <c r="AJ369" s="748">
        <f t="shared" si="265"/>
        <v>10434.900000000001</v>
      </c>
    </row>
    <row r="370" spans="1:61" s="403" customFormat="1" ht="31.5" customHeight="1" x14ac:dyDescent="0.25">
      <c r="A370" s="967" t="s">
        <v>938</v>
      </c>
      <c r="B370" s="438" t="s">
        <v>467</v>
      </c>
      <c r="C370" s="571" t="s">
        <v>31</v>
      </c>
      <c r="D370" s="1000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32"/>
      <c r="K370" s="803">
        <v>2620</v>
      </c>
      <c r="L370" s="804">
        <f t="shared" si="254"/>
        <v>0</v>
      </c>
      <c r="M370" s="803">
        <v>9412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0">
        <f t="shared" si="248"/>
        <v>1</v>
      </c>
      <c r="AF370" s="747">
        <v>2620</v>
      </c>
      <c r="AG370" s="747">
        <f t="shared" si="263"/>
        <v>2620</v>
      </c>
      <c r="AH370" s="747">
        <v>9412</v>
      </c>
      <c r="AI370" s="747">
        <f t="shared" si="264"/>
        <v>9412</v>
      </c>
      <c r="AJ370" s="748">
        <f t="shared" si="265"/>
        <v>12032</v>
      </c>
    </row>
    <row r="371" spans="1:61" s="403" customFormat="1" ht="31.5" customHeight="1" x14ac:dyDescent="0.25">
      <c r="A371" s="967" t="s">
        <v>939</v>
      </c>
      <c r="B371" s="438" t="s">
        <v>468</v>
      </c>
      <c r="C371" s="571" t="s">
        <v>31</v>
      </c>
      <c r="D371" s="1000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32"/>
      <c r="K371" s="803">
        <v>262</v>
      </c>
      <c r="L371" s="804">
        <f t="shared" si="254"/>
        <v>0</v>
      </c>
      <c r="M371" s="803">
        <v>109.2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0">
        <f t="shared" si="248"/>
        <v>3</v>
      </c>
      <c r="AF371" s="747">
        <v>262</v>
      </c>
      <c r="AG371" s="747">
        <f t="shared" si="263"/>
        <v>786</v>
      </c>
      <c r="AH371" s="747">
        <v>109.2</v>
      </c>
      <c r="AI371" s="747">
        <f t="shared" si="264"/>
        <v>327.60000000000002</v>
      </c>
      <c r="AJ371" s="748">
        <f t="shared" si="265"/>
        <v>1113.5999999999999</v>
      </c>
    </row>
    <row r="372" spans="1:61" s="403" customFormat="1" ht="31.5" customHeight="1" x14ac:dyDescent="0.25">
      <c r="A372" s="967" t="s">
        <v>940</v>
      </c>
      <c r="B372" s="438" t="s">
        <v>469</v>
      </c>
      <c r="C372" s="571" t="s">
        <v>32</v>
      </c>
      <c r="D372" s="1000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32"/>
      <c r="K372" s="803">
        <v>458.5</v>
      </c>
      <c r="L372" s="804">
        <f t="shared" si="254"/>
        <v>0</v>
      </c>
      <c r="M372" s="803">
        <v>369.2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0">
        <f t="shared" si="248"/>
        <v>50</v>
      </c>
      <c r="AF372" s="747">
        <v>458.5</v>
      </c>
      <c r="AG372" s="747">
        <f t="shared" si="263"/>
        <v>22925</v>
      </c>
      <c r="AH372" s="747">
        <v>369.2</v>
      </c>
      <c r="AI372" s="747">
        <f t="shared" si="264"/>
        <v>18460</v>
      </c>
      <c r="AJ372" s="748">
        <f t="shared" si="265"/>
        <v>41385</v>
      </c>
    </row>
    <row r="373" spans="1:61" s="403" customFormat="1" ht="31.5" customHeight="1" x14ac:dyDescent="0.25">
      <c r="A373" s="967" t="s">
        <v>941</v>
      </c>
      <c r="B373" s="438" t="s">
        <v>268</v>
      </c>
      <c r="C373" s="571" t="s">
        <v>224</v>
      </c>
      <c r="D373" s="1000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32"/>
      <c r="K373" s="803"/>
      <c r="L373" s="804"/>
      <c r="M373" s="803">
        <v>13000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0">
        <f t="shared" si="248"/>
        <v>1</v>
      </c>
      <c r="AF373" s="747"/>
      <c r="AG373" s="747"/>
      <c r="AH373" s="747">
        <v>13000</v>
      </c>
      <c r="AI373" s="747">
        <f t="shared" si="264"/>
        <v>13000</v>
      </c>
      <c r="AJ373" s="748">
        <f t="shared" si="265"/>
        <v>13000</v>
      </c>
    </row>
    <row r="374" spans="1:61" s="403" customFormat="1" ht="31.5" customHeight="1" x14ac:dyDescent="0.25">
      <c r="A374" s="967" t="s">
        <v>942</v>
      </c>
      <c r="B374" s="438" t="s">
        <v>358</v>
      </c>
      <c r="C374" s="571" t="s">
        <v>224</v>
      </c>
      <c r="D374" s="1000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32"/>
      <c r="K374" s="803">
        <v>31440</v>
      </c>
      <c r="L374" s="804">
        <f>K374*J374</f>
        <v>0</v>
      </c>
      <c r="M374" s="803"/>
      <c r="N374" s="804"/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0">
        <f t="shared" si="248"/>
        <v>1</v>
      </c>
      <c r="AF374" s="747">
        <v>31440</v>
      </c>
      <c r="AG374" s="747">
        <f>AF374*AE374</f>
        <v>31440</v>
      </c>
      <c r="AH374" s="747"/>
      <c r="AI374" s="747"/>
      <c r="AJ374" s="748">
        <f t="shared" si="265"/>
        <v>31440</v>
      </c>
    </row>
    <row r="375" spans="1:61" s="242" customFormat="1" ht="31.5" customHeight="1" x14ac:dyDescent="0.25">
      <c r="A375" s="966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29"/>
      <c r="K375" s="798"/>
      <c r="L375" s="807">
        <f>SUM(L376:L409)</f>
        <v>784648</v>
      </c>
      <c r="M375" s="798"/>
      <c r="N375" s="807">
        <f>SUM(N376:N409)</f>
        <v>14604136</v>
      </c>
      <c r="O375" s="800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0">
        <f t="shared" si="248"/>
        <v>0</v>
      </c>
      <c r="AF375" s="741"/>
      <c r="AG375" s="741">
        <f>SUM(AG376:AG409)</f>
        <v>3454140.3879999998</v>
      </c>
      <c r="AH375" s="741"/>
      <c r="AI375" s="741">
        <f>SUM(AI376:AI409)</f>
        <v>3842199.01</v>
      </c>
      <c r="AJ375" s="742">
        <f>SUM(AJ376:AJ409)</f>
        <v>7296339.398</v>
      </c>
      <c r="AK375" s="404"/>
    </row>
    <row r="376" spans="1:61" s="403" customFormat="1" ht="31.5" customHeight="1" x14ac:dyDescent="0.25">
      <c r="A376" s="971" t="s">
        <v>943</v>
      </c>
      <c r="B376" s="438" t="s">
        <v>472</v>
      </c>
      <c r="C376" s="576" t="s">
        <v>31</v>
      </c>
      <c r="D376" s="1008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7">
        <v>2</v>
      </c>
      <c r="K376" s="803">
        <v>332000</v>
      </c>
      <c r="L376" s="804">
        <f>K376*J376</f>
        <v>664000</v>
      </c>
      <c r="M376" s="803">
        <v>5812000</v>
      </c>
      <c r="N376" s="804">
        <f>M376*J376</f>
        <v>11624000</v>
      </c>
      <c r="O376" s="808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0">
        <f t="shared" si="248"/>
        <v>0</v>
      </c>
      <c r="AF376" s="743">
        <v>332000</v>
      </c>
      <c r="AG376" s="743">
        <f>AF376*AE376</f>
        <v>0</v>
      </c>
      <c r="AH376" s="743">
        <v>5812000</v>
      </c>
      <c r="AI376" s="743">
        <f>AH376*AE376</f>
        <v>0</v>
      </c>
      <c r="AJ376" s="744">
        <f>AI376+AG376</f>
        <v>0</v>
      </c>
    </row>
    <row r="377" spans="1:61" s="403" customFormat="1" ht="31.5" customHeight="1" x14ac:dyDescent="0.25">
      <c r="A377" s="971" t="s">
        <v>944</v>
      </c>
      <c r="B377" s="438" t="s">
        <v>473</v>
      </c>
      <c r="C377" s="576"/>
      <c r="D377" s="1008"/>
      <c r="E377" s="477"/>
      <c r="F377" s="477"/>
      <c r="G377" s="477"/>
      <c r="H377" s="477"/>
      <c r="I377" s="610"/>
      <c r="J377" s="797"/>
      <c r="K377" s="803"/>
      <c r="L377" s="804"/>
      <c r="M377" s="803"/>
      <c r="N377" s="804"/>
      <c r="O377" s="808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0">
        <f t="shared" si="248"/>
        <v>0</v>
      </c>
      <c r="AF377" s="747"/>
      <c r="AG377" s="747"/>
      <c r="AH377" s="747"/>
      <c r="AI377" s="747"/>
      <c r="AJ377" s="748"/>
    </row>
    <row r="378" spans="1:61" s="403" customFormat="1" ht="31.5" customHeight="1" x14ac:dyDescent="0.25">
      <c r="A378" s="971" t="s">
        <v>945</v>
      </c>
      <c r="B378" s="438" t="s">
        <v>474</v>
      </c>
      <c r="C378" s="576"/>
      <c r="D378" s="1008"/>
      <c r="E378" s="477"/>
      <c r="F378" s="477"/>
      <c r="G378" s="477"/>
      <c r="H378" s="477"/>
      <c r="I378" s="610"/>
      <c r="J378" s="797"/>
      <c r="K378" s="803"/>
      <c r="L378" s="804"/>
      <c r="M378" s="803"/>
      <c r="N378" s="804"/>
      <c r="O378" s="808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0">
        <f t="shared" si="248"/>
        <v>0</v>
      </c>
      <c r="AF378" s="747"/>
      <c r="AG378" s="747"/>
      <c r="AH378" s="747"/>
      <c r="AI378" s="747"/>
      <c r="AJ378" s="748"/>
    </row>
    <row r="379" spans="1:61" s="403" customFormat="1" ht="31.5" customHeight="1" x14ac:dyDescent="0.25">
      <c r="A379" s="971" t="s">
        <v>946</v>
      </c>
      <c r="B379" s="438" t="s">
        <v>475</v>
      </c>
      <c r="C379" s="576"/>
      <c r="D379" s="1008"/>
      <c r="E379" s="477"/>
      <c r="F379" s="477"/>
      <c r="G379" s="477"/>
      <c r="H379" s="477"/>
      <c r="I379" s="610"/>
      <c r="J379" s="797"/>
      <c r="K379" s="803"/>
      <c r="L379" s="804"/>
      <c r="M379" s="803"/>
      <c r="N379" s="804"/>
      <c r="O379" s="808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0">
        <f t="shared" si="248"/>
        <v>0</v>
      </c>
      <c r="AF379" s="747"/>
      <c r="AG379" s="747"/>
      <c r="AH379" s="747"/>
      <c r="AI379" s="747"/>
      <c r="AJ379" s="748"/>
    </row>
    <row r="380" spans="1:61" ht="31.5" customHeight="1" x14ac:dyDescent="0.25">
      <c r="A380" s="971" t="s">
        <v>947</v>
      </c>
      <c r="B380" s="438" t="s">
        <v>476</v>
      </c>
      <c r="C380" s="576" t="s">
        <v>31</v>
      </c>
      <c r="D380" s="1008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7"/>
      <c r="K380" s="803"/>
      <c r="L380" s="804"/>
      <c r="M380" s="803">
        <v>73710</v>
      </c>
      <c r="N380" s="804">
        <f>M380*J380</f>
        <v>0</v>
      </c>
      <c r="O380" s="808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0">
        <f t="shared" si="248"/>
        <v>2</v>
      </c>
      <c r="AF380" s="747"/>
      <c r="AG380" s="747"/>
      <c r="AH380" s="747">
        <v>73710</v>
      </c>
      <c r="AI380" s="747">
        <f>AH380*AE380</f>
        <v>147420</v>
      </c>
      <c r="AJ380" s="748">
        <f t="shared" ref="AJ380:AJ409" si="270">AI380+AG380</f>
        <v>147420</v>
      </c>
    </row>
    <row r="381" spans="1:61" s="403" customFormat="1" ht="31.5" customHeight="1" x14ac:dyDescent="0.25">
      <c r="A381" s="971" t="s">
        <v>948</v>
      </c>
      <c r="B381" s="438" t="s">
        <v>477</v>
      </c>
      <c r="C381" s="576" t="s">
        <v>31</v>
      </c>
      <c r="D381" s="1008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7">
        <v>2</v>
      </c>
      <c r="K381" s="803">
        <v>60324</v>
      </c>
      <c r="L381" s="804">
        <f t="shared" ref="L381:L409" si="272">K381*J381</f>
        <v>120648</v>
      </c>
      <c r="M381" s="803">
        <v>1490068</v>
      </c>
      <c r="N381" s="804">
        <f>M381*J381</f>
        <v>2980136</v>
      </c>
      <c r="O381" s="808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0">
        <f t="shared" si="248"/>
        <v>0</v>
      </c>
      <c r="AF381" s="743">
        <v>60324</v>
      </c>
      <c r="AG381" s="743">
        <f t="shared" ref="AG381:AG409" si="275">AF381*AE381</f>
        <v>0</v>
      </c>
      <c r="AH381" s="743">
        <v>1490068</v>
      </c>
      <c r="AI381" s="743">
        <f>AH381*AE381</f>
        <v>0</v>
      </c>
      <c r="AJ381" s="744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 x14ac:dyDescent="0.25">
      <c r="A382" s="971" t="s">
        <v>949</v>
      </c>
      <c r="B382" s="438" t="s">
        <v>478</v>
      </c>
      <c r="C382" s="576" t="s">
        <v>479</v>
      </c>
      <c r="D382" s="1008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7"/>
      <c r="K382" s="803">
        <v>46374</v>
      </c>
      <c r="L382" s="804">
        <f t="shared" si="272"/>
        <v>0</v>
      </c>
      <c r="M382" s="803"/>
      <c r="N382" s="804"/>
      <c r="O382" s="808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0">
        <f t="shared" si="248"/>
        <v>2</v>
      </c>
      <c r="AF382" s="747">
        <v>46374</v>
      </c>
      <c r="AG382" s="747">
        <f t="shared" si="275"/>
        <v>92748</v>
      </c>
      <c r="AH382" s="747"/>
      <c r="AI382" s="747"/>
      <c r="AJ382" s="748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 x14ac:dyDescent="0.25">
      <c r="A383" s="971" t="s">
        <v>950</v>
      </c>
      <c r="B383" s="438" t="s">
        <v>480</v>
      </c>
      <c r="C383" s="576" t="s">
        <v>31</v>
      </c>
      <c r="D383" s="1008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7"/>
      <c r="K383" s="803">
        <v>56592</v>
      </c>
      <c r="L383" s="804">
        <f t="shared" si="272"/>
        <v>0</v>
      </c>
      <c r="M383" s="803"/>
      <c r="N383" s="804"/>
      <c r="O383" s="808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0">
        <f t="shared" si="248"/>
        <v>2</v>
      </c>
      <c r="AF383" s="747">
        <v>56592</v>
      </c>
      <c r="AG383" s="747">
        <f t="shared" si="275"/>
        <v>113184</v>
      </c>
      <c r="AH383" s="747"/>
      <c r="AI383" s="747"/>
      <c r="AJ383" s="748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 x14ac:dyDescent="0.25">
      <c r="A384" s="971" t="s">
        <v>951</v>
      </c>
      <c r="B384" s="438" t="s">
        <v>481</v>
      </c>
      <c r="C384" s="576" t="s">
        <v>482</v>
      </c>
      <c r="D384" s="1008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7"/>
      <c r="K384" s="803">
        <v>2373</v>
      </c>
      <c r="L384" s="804">
        <f t="shared" si="272"/>
        <v>0</v>
      </c>
      <c r="M384" s="803">
        <v>4672</v>
      </c>
      <c r="N384" s="804">
        <f t="shared" ref="N384:N397" si="277">M384*J384</f>
        <v>0</v>
      </c>
      <c r="O384" s="808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0">
        <f t="shared" si="248"/>
        <v>86</v>
      </c>
      <c r="AF384" s="747">
        <v>2373</v>
      </c>
      <c r="AG384" s="747">
        <f t="shared" si="275"/>
        <v>204078</v>
      </c>
      <c r="AH384" s="747">
        <v>4672</v>
      </c>
      <c r="AI384" s="747">
        <f t="shared" ref="AI384:AI397" si="280">AH384*AE384</f>
        <v>401792</v>
      </c>
      <c r="AJ384" s="748">
        <f t="shared" si="270"/>
        <v>605870</v>
      </c>
    </row>
    <row r="385" spans="1:36" s="403" customFormat="1" ht="31.5" customHeight="1" x14ac:dyDescent="0.25">
      <c r="A385" s="971" t="s">
        <v>952</v>
      </c>
      <c r="B385" s="438" t="s">
        <v>483</v>
      </c>
      <c r="C385" s="576" t="s">
        <v>213</v>
      </c>
      <c r="D385" s="1008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7"/>
      <c r="K385" s="803">
        <v>1771</v>
      </c>
      <c r="L385" s="804">
        <f t="shared" si="272"/>
        <v>0</v>
      </c>
      <c r="M385" s="803">
        <v>4632</v>
      </c>
      <c r="N385" s="804">
        <f t="shared" si="277"/>
        <v>0</v>
      </c>
      <c r="O385" s="808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0">
        <f t="shared" si="248"/>
        <v>132</v>
      </c>
      <c r="AF385" s="747">
        <v>1771</v>
      </c>
      <c r="AG385" s="747">
        <f t="shared" si="275"/>
        <v>233772</v>
      </c>
      <c r="AH385" s="747">
        <v>4632</v>
      </c>
      <c r="AI385" s="747">
        <f t="shared" si="280"/>
        <v>611424</v>
      </c>
      <c r="AJ385" s="748">
        <f t="shared" si="270"/>
        <v>845196</v>
      </c>
    </row>
    <row r="386" spans="1:36" s="403" customFormat="1" ht="31.5" customHeight="1" x14ac:dyDescent="0.25">
      <c r="A386" s="971" t="s">
        <v>953</v>
      </c>
      <c r="B386" s="438" t="s">
        <v>484</v>
      </c>
      <c r="C386" s="576" t="s">
        <v>31</v>
      </c>
      <c r="D386" s="1008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7"/>
      <c r="K386" s="803">
        <v>5895</v>
      </c>
      <c r="L386" s="804">
        <f t="shared" si="272"/>
        <v>0</v>
      </c>
      <c r="M386" s="803">
        <v>1550.25</v>
      </c>
      <c r="N386" s="804">
        <f t="shared" si="277"/>
        <v>0</v>
      </c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0">
        <f t="shared" si="248"/>
        <v>141</v>
      </c>
      <c r="AF386" s="747">
        <v>5895</v>
      </c>
      <c r="AG386" s="747">
        <f t="shared" si="275"/>
        <v>831195</v>
      </c>
      <c r="AH386" s="747">
        <v>1550.25</v>
      </c>
      <c r="AI386" s="747">
        <f t="shared" si="280"/>
        <v>218585.25</v>
      </c>
      <c r="AJ386" s="748">
        <f t="shared" si="270"/>
        <v>1049780.25</v>
      </c>
    </row>
    <row r="387" spans="1:36" s="403" customFormat="1" ht="31.5" customHeight="1" x14ac:dyDescent="0.25">
      <c r="A387" s="971" t="s">
        <v>954</v>
      </c>
      <c r="B387" s="438" t="s">
        <v>485</v>
      </c>
      <c r="C387" s="576" t="s">
        <v>486</v>
      </c>
      <c r="D387" s="1008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7"/>
      <c r="K387" s="803">
        <v>9790</v>
      </c>
      <c r="L387" s="804">
        <f t="shared" si="272"/>
        <v>0</v>
      </c>
      <c r="M387" s="803">
        <v>35760</v>
      </c>
      <c r="N387" s="804">
        <f t="shared" si="277"/>
        <v>0</v>
      </c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0">
        <f t="shared" si="248"/>
        <v>14</v>
      </c>
      <c r="AF387" s="747">
        <v>9790</v>
      </c>
      <c r="AG387" s="747">
        <f t="shared" si="275"/>
        <v>137060</v>
      </c>
      <c r="AH387" s="747">
        <v>35760</v>
      </c>
      <c r="AI387" s="747">
        <f t="shared" si="280"/>
        <v>500640</v>
      </c>
      <c r="AJ387" s="748">
        <f t="shared" si="270"/>
        <v>637700</v>
      </c>
    </row>
    <row r="388" spans="1:36" s="403" customFormat="1" ht="31.5" customHeight="1" x14ac:dyDescent="0.25">
      <c r="A388" s="971" t="s">
        <v>955</v>
      </c>
      <c r="B388" s="438" t="s">
        <v>487</v>
      </c>
      <c r="C388" s="576" t="s">
        <v>31</v>
      </c>
      <c r="D388" s="1008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7"/>
      <c r="K388" s="803">
        <v>4165.8</v>
      </c>
      <c r="L388" s="804">
        <f t="shared" si="272"/>
        <v>0</v>
      </c>
      <c r="M388" s="803">
        <v>201.5</v>
      </c>
      <c r="N388" s="804">
        <f t="shared" si="277"/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0">
        <f t="shared" si="248"/>
        <v>94</v>
      </c>
      <c r="AF388" s="747">
        <v>4165.8</v>
      </c>
      <c r="AG388" s="747">
        <f t="shared" si="275"/>
        <v>391585.2</v>
      </c>
      <c r="AH388" s="747">
        <v>201.5</v>
      </c>
      <c r="AI388" s="747">
        <f t="shared" si="280"/>
        <v>18941</v>
      </c>
      <c r="AJ388" s="748">
        <f t="shared" si="270"/>
        <v>410526.2</v>
      </c>
    </row>
    <row r="389" spans="1:36" s="403" customFormat="1" ht="31.5" customHeight="1" x14ac:dyDescent="0.25">
      <c r="A389" s="971" t="s">
        <v>956</v>
      </c>
      <c r="B389" s="438" t="s">
        <v>488</v>
      </c>
      <c r="C389" s="576" t="s">
        <v>31</v>
      </c>
      <c r="D389" s="1008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7"/>
      <c r="K389" s="803">
        <v>9866</v>
      </c>
      <c r="L389" s="804">
        <f t="shared" si="272"/>
        <v>0</v>
      </c>
      <c r="M389" s="803">
        <v>28674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0">
        <f t="shared" si="248"/>
        <v>47</v>
      </c>
      <c r="AF389" s="747">
        <v>9866</v>
      </c>
      <c r="AG389" s="747">
        <f t="shared" si="275"/>
        <v>463702</v>
      </c>
      <c r="AH389" s="747">
        <v>28674</v>
      </c>
      <c r="AI389" s="747">
        <f t="shared" si="280"/>
        <v>1347678</v>
      </c>
      <c r="AJ389" s="748">
        <f t="shared" si="270"/>
        <v>1811380</v>
      </c>
    </row>
    <row r="390" spans="1:36" s="403" customFormat="1" ht="31.5" customHeight="1" x14ac:dyDescent="0.25">
      <c r="A390" s="971" t="s">
        <v>957</v>
      </c>
      <c r="B390" s="438" t="s">
        <v>489</v>
      </c>
      <c r="C390" s="576" t="s">
        <v>31</v>
      </c>
      <c r="D390" s="1008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7"/>
      <c r="K390" s="803">
        <v>393</v>
      </c>
      <c r="L390" s="804">
        <f t="shared" si="272"/>
        <v>0</v>
      </c>
      <c r="M390" s="803">
        <v>390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0">
        <f t="shared" si="248"/>
        <v>94</v>
      </c>
      <c r="AF390" s="747">
        <v>393</v>
      </c>
      <c r="AG390" s="747">
        <f t="shared" si="275"/>
        <v>36942</v>
      </c>
      <c r="AH390" s="747">
        <v>390</v>
      </c>
      <c r="AI390" s="747">
        <f t="shared" si="280"/>
        <v>36660</v>
      </c>
      <c r="AJ390" s="748">
        <f t="shared" si="270"/>
        <v>73602</v>
      </c>
    </row>
    <row r="391" spans="1:36" s="403" customFormat="1" ht="31.5" customHeight="1" x14ac:dyDescent="0.25">
      <c r="A391" s="971" t="s">
        <v>958</v>
      </c>
      <c r="B391" s="438" t="s">
        <v>490</v>
      </c>
      <c r="C391" s="576" t="s">
        <v>486</v>
      </c>
      <c r="D391" s="1008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7"/>
      <c r="K391" s="803">
        <v>471.6</v>
      </c>
      <c r="L391" s="804">
        <f t="shared" si="272"/>
        <v>0</v>
      </c>
      <c r="M391" s="803">
        <v>585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0">
        <f t="shared" si="248"/>
        <v>40</v>
      </c>
      <c r="AF391" s="747">
        <v>471.6</v>
      </c>
      <c r="AG391" s="747">
        <f t="shared" si="275"/>
        <v>18864</v>
      </c>
      <c r="AH391" s="747">
        <v>585</v>
      </c>
      <c r="AI391" s="747">
        <f t="shared" si="280"/>
        <v>23400</v>
      </c>
      <c r="AJ391" s="748">
        <f t="shared" si="270"/>
        <v>42264</v>
      </c>
    </row>
    <row r="392" spans="1:36" s="403" customFormat="1" ht="31.5" customHeight="1" x14ac:dyDescent="0.25">
      <c r="A392" s="971" t="s">
        <v>959</v>
      </c>
      <c r="B392" s="438" t="s">
        <v>491</v>
      </c>
      <c r="C392" s="576" t="s">
        <v>486</v>
      </c>
      <c r="D392" s="1008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7"/>
      <c r="K392" s="803">
        <v>455.88</v>
      </c>
      <c r="L392" s="804">
        <f t="shared" si="272"/>
        <v>0</v>
      </c>
      <c r="M392" s="803">
        <v>468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455.88</v>
      </c>
      <c r="AG392" s="747">
        <f t="shared" si="275"/>
        <v>42852.72</v>
      </c>
      <c r="AH392" s="747">
        <v>468</v>
      </c>
      <c r="AI392" s="747">
        <f t="shared" si="280"/>
        <v>43992</v>
      </c>
      <c r="AJ392" s="748">
        <f t="shared" si="270"/>
        <v>86844.72</v>
      </c>
    </row>
    <row r="393" spans="1:36" s="403" customFormat="1" ht="31.5" customHeight="1" x14ac:dyDescent="0.25">
      <c r="A393" s="971" t="s">
        <v>960</v>
      </c>
      <c r="B393" s="438" t="s">
        <v>492</v>
      </c>
      <c r="C393" s="576" t="s">
        <v>31</v>
      </c>
      <c r="D393" s="1008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7"/>
      <c r="K393" s="803">
        <v>605.22</v>
      </c>
      <c r="L393" s="804">
        <f t="shared" si="272"/>
        <v>0</v>
      </c>
      <c r="M393" s="803">
        <v>605.28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0">
        <f t="shared" si="248"/>
        <v>7</v>
      </c>
      <c r="AF393" s="747">
        <v>605.22</v>
      </c>
      <c r="AG393" s="747">
        <f t="shared" si="275"/>
        <v>4236.54</v>
      </c>
      <c r="AH393" s="747">
        <v>605.28</v>
      </c>
      <c r="AI393" s="747">
        <f t="shared" si="280"/>
        <v>4236.96</v>
      </c>
      <c r="AJ393" s="748">
        <f t="shared" si="270"/>
        <v>8473.5</v>
      </c>
    </row>
    <row r="394" spans="1:36" s="403" customFormat="1" ht="31.5" customHeight="1" x14ac:dyDescent="0.25">
      <c r="A394" s="971" t="s">
        <v>961</v>
      </c>
      <c r="B394" s="438" t="s">
        <v>493</v>
      </c>
      <c r="C394" s="576" t="s">
        <v>31</v>
      </c>
      <c r="D394" s="1008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7"/>
      <c r="K394" s="803">
        <v>581.64</v>
      </c>
      <c r="L394" s="804">
        <f t="shared" si="272"/>
        <v>0</v>
      </c>
      <c r="M394" s="803">
        <v>1794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0">
        <f t="shared" si="248"/>
        <v>32</v>
      </c>
      <c r="AF394" s="747">
        <v>581.64</v>
      </c>
      <c r="AG394" s="747">
        <f t="shared" si="275"/>
        <v>18612.48</v>
      </c>
      <c r="AH394" s="747">
        <v>1794</v>
      </c>
      <c r="AI394" s="747">
        <f t="shared" si="280"/>
        <v>57408</v>
      </c>
      <c r="AJ394" s="748">
        <f t="shared" si="270"/>
        <v>76020.479999999996</v>
      </c>
    </row>
    <row r="395" spans="1:36" s="403" customFormat="1" ht="31.5" customHeight="1" x14ac:dyDescent="0.25">
      <c r="A395" s="971" t="s">
        <v>962</v>
      </c>
      <c r="B395" s="438" t="s">
        <v>494</v>
      </c>
      <c r="C395" s="576" t="s">
        <v>31</v>
      </c>
      <c r="D395" s="1008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7"/>
      <c r="K395" s="803">
        <v>594.21600000000001</v>
      </c>
      <c r="L395" s="804">
        <f t="shared" si="272"/>
        <v>0</v>
      </c>
      <c r="M395" s="803">
        <v>1263.6000000000001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0">
        <f t="shared" si="248"/>
        <v>188</v>
      </c>
      <c r="AF395" s="747">
        <v>594.21600000000001</v>
      </c>
      <c r="AG395" s="747">
        <f t="shared" si="275"/>
        <v>111712.60800000001</v>
      </c>
      <c r="AH395" s="747">
        <v>1263.6000000000001</v>
      </c>
      <c r="AI395" s="747">
        <f t="shared" si="280"/>
        <v>237556.80000000002</v>
      </c>
      <c r="AJ395" s="748">
        <f t="shared" si="270"/>
        <v>349269.40800000005</v>
      </c>
    </row>
    <row r="396" spans="1:36" s="403" customFormat="1" ht="31.5" customHeight="1" x14ac:dyDescent="0.25">
      <c r="A396" s="971" t="s">
        <v>963</v>
      </c>
      <c r="B396" s="438" t="s">
        <v>495</v>
      </c>
      <c r="C396" s="576" t="s">
        <v>31</v>
      </c>
      <c r="D396" s="1008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7"/>
      <c r="K396" s="803">
        <v>880.32</v>
      </c>
      <c r="L396" s="804">
        <f t="shared" si="272"/>
        <v>0</v>
      </c>
      <c r="M396" s="803">
        <v>1872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0">
        <f t="shared" si="248"/>
        <v>4</v>
      </c>
      <c r="AF396" s="747">
        <v>880.32</v>
      </c>
      <c r="AG396" s="747">
        <f t="shared" si="275"/>
        <v>3521.28</v>
      </c>
      <c r="AH396" s="747">
        <v>1872</v>
      </c>
      <c r="AI396" s="747">
        <f t="shared" si="280"/>
        <v>7488</v>
      </c>
      <c r="AJ396" s="748">
        <f t="shared" si="270"/>
        <v>11009.28</v>
      </c>
    </row>
    <row r="397" spans="1:36" s="403" customFormat="1" ht="31.5" customHeight="1" x14ac:dyDescent="0.25">
      <c r="A397" s="971" t="s">
        <v>964</v>
      </c>
      <c r="B397" s="438" t="s">
        <v>496</v>
      </c>
      <c r="C397" s="576" t="s">
        <v>31</v>
      </c>
      <c r="D397" s="1008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7"/>
      <c r="K397" s="803">
        <v>3144</v>
      </c>
      <c r="L397" s="804">
        <f t="shared" si="272"/>
        <v>0</v>
      </c>
      <c r="M397" s="803">
        <v>20832.5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0">
        <f t="shared" si="248"/>
        <v>2</v>
      </c>
      <c r="AF397" s="747">
        <v>3144</v>
      </c>
      <c r="AG397" s="747">
        <f t="shared" si="275"/>
        <v>6288</v>
      </c>
      <c r="AH397" s="747">
        <v>20832.5</v>
      </c>
      <c r="AI397" s="747">
        <f t="shared" si="280"/>
        <v>41665</v>
      </c>
      <c r="AJ397" s="748">
        <f t="shared" si="270"/>
        <v>47953</v>
      </c>
    </row>
    <row r="398" spans="1:36" s="403" customFormat="1" ht="31.5" customHeight="1" x14ac:dyDescent="0.25">
      <c r="A398" s="971" t="s">
        <v>965</v>
      </c>
      <c r="B398" s="438" t="s">
        <v>497</v>
      </c>
      <c r="C398" s="576" t="s">
        <v>33</v>
      </c>
      <c r="D398" s="1008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7"/>
      <c r="K398" s="803">
        <v>308112</v>
      </c>
      <c r="L398" s="804">
        <f t="shared" si="272"/>
        <v>0</v>
      </c>
      <c r="M398" s="803"/>
      <c r="N398" s="804"/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0">
        <f t="shared" si="248"/>
        <v>0.33</v>
      </c>
      <c r="AF398" s="747">
        <v>308112</v>
      </c>
      <c r="AG398" s="747">
        <f t="shared" si="275"/>
        <v>101676.96</v>
      </c>
      <c r="AH398" s="747"/>
      <c r="AI398" s="747"/>
      <c r="AJ398" s="748">
        <f t="shared" si="270"/>
        <v>101676.96</v>
      </c>
    </row>
    <row r="399" spans="1:36" s="403" customFormat="1" ht="31.5" customHeight="1" x14ac:dyDescent="0.25">
      <c r="A399" s="971" t="s">
        <v>966</v>
      </c>
      <c r="B399" s="438" t="s">
        <v>498</v>
      </c>
      <c r="C399" s="576" t="s">
        <v>213</v>
      </c>
      <c r="D399" s="1008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7"/>
      <c r="K399" s="803">
        <v>7860</v>
      </c>
      <c r="L399" s="804">
        <f t="shared" si="272"/>
        <v>0</v>
      </c>
      <c r="M399" s="803"/>
      <c r="N399" s="804"/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0">
        <f t="shared" si="248"/>
        <v>0.6</v>
      </c>
      <c r="AF399" s="747">
        <v>7860</v>
      </c>
      <c r="AG399" s="747">
        <f t="shared" si="275"/>
        <v>4716</v>
      </c>
      <c r="AH399" s="747"/>
      <c r="AI399" s="747"/>
      <c r="AJ399" s="748">
        <f t="shared" si="270"/>
        <v>4716</v>
      </c>
    </row>
    <row r="400" spans="1:36" s="403" customFormat="1" ht="31.5" customHeight="1" x14ac:dyDescent="0.25">
      <c r="A400" s="971" t="s">
        <v>967</v>
      </c>
      <c r="B400" s="438" t="s">
        <v>499</v>
      </c>
      <c r="C400" s="576" t="s">
        <v>31</v>
      </c>
      <c r="D400" s="1008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7"/>
      <c r="K400" s="803">
        <v>19650</v>
      </c>
      <c r="L400" s="804">
        <f t="shared" si="272"/>
        <v>0</v>
      </c>
      <c r="M400" s="803">
        <v>21242</v>
      </c>
      <c r="N400" s="804">
        <f>M400*J400</f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0">
        <f t="shared" si="248"/>
        <v>2</v>
      </c>
      <c r="AF400" s="747">
        <v>19650</v>
      </c>
      <c r="AG400" s="747">
        <f t="shared" si="275"/>
        <v>39300</v>
      </c>
      <c r="AH400" s="747">
        <v>21242</v>
      </c>
      <c r="AI400" s="747">
        <f>AH400*AE400</f>
        <v>42484</v>
      </c>
      <c r="AJ400" s="748">
        <f t="shared" si="270"/>
        <v>81784</v>
      </c>
    </row>
    <row r="401" spans="1:36" s="403" customFormat="1" ht="31.5" customHeight="1" x14ac:dyDescent="0.25">
      <c r="A401" s="971" t="s">
        <v>968</v>
      </c>
      <c r="B401" s="438" t="s">
        <v>500</v>
      </c>
      <c r="C401" s="576" t="s">
        <v>486</v>
      </c>
      <c r="D401" s="1008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7"/>
      <c r="K401" s="803">
        <v>56592</v>
      </c>
      <c r="L401" s="804">
        <f t="shared" si="272"/>
        <v>0</v>
      </c>
      <c r="M401" s="803">
        <v>50414</v>
      </c>
      <c r="N401" s="804">
        <f>M401*J401</f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0">
        <f t="shared" si="248"/>
        <v>2</v>
      </c>
      <c r="AF401" s="747">
        <v>56592</v>
      </c>
      <c r="AG401" s="747">
        <f t="shared" si="275"/>
        <v>113184</v>
      </c>
      <c r="AH401" s="747">
        <v>50414</v>
      </c>
      <c r="AI401" s="747">
        <f>AH401*AE401</f>
        <v>100828</v>
      </c>
      <c r="AJ401" s="748">
        <f t="shared" si="270"/>
        <v>214012</v>
      </c>
    </row>
    <row r="402" spans="1:36" s="403" customFormat="1" ht="31.5" customHeight="1" x14ac:dyDescent="0.25">
      <c r="A402" s="971" t="s">
        <v>969</v>
      </c>
      <c r="B402" s="438" t="s">
        <v>501</v>
      </c>
      <c r="C402" s="576" t="s">
        <v>224</v>
      </c>
      <c r="D402" s="1008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7"/>
      <c r="K402" s="803">
        <v>149340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1</v>
      </c>
      <c r="AF402" s="747">
        <v>149340</v>
      </c>
      <c r="AG402" s="747">
        <f t="shared" si="275"/>
        <v>149340</v>
      </c>
      <c r="AH402" s="747"/>
      <c r="AI402" s="747"/>
      <c r="AJ402" s="748">
        <f t="shared" si="270"/>
        <v>149340</v>
      </c>
    </row>
    <row r="403" spans="1:36" s="403" customFormat="1" ht="31.5" customHeight="1" x14ac:dyDescent="0.25">
      <c r="A403" s="971" t="s">
        <v>970</v>
      </c>
      <c r="B403" s="438" t="s">
        <v>502</v>
      </c>
      <c r="C403" s="570" t="s">
        <v>153</v>
      </c>
      <c r="D403" s="1008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7"/>
      <c r="K403" s="803">
        <v>2358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6.5</v>
      </c>
      <c r="AF403" s="747">
        <v>2358</v>
      </c>
      <c r="AG403" s="747">
        <f t="shared" si="275"/>
        <v>15327</v>
      </c>
      <c r="AH403" s="747"/>
      <c r="AI403" s="747"/>
      <c r="AJ403" s="748">
        <f t="shared" si="270"/>
        <v>15327</v>
      </c>
    </row>
    <row r="404" spans="1:36" s="403" customFormat="1" ht="31.5" customHeight="1" x14ac:dyDescent="0.25">
      <c r="A404" s="971" t="s">
        <v>971</v>
      </c>
      <c r="B404" s="438" t="s">
        <v>503</v>
      </c>
      <c r="C404" s="576" t="s">
        <v>33</v>
      </c>
      <c r="D404" s="1008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7"/>
      <c r="K404" s="803">
        <v>39300</v>
      </c>
      <c r="L404" s="804">
        <f t="shared" si="272"/>
        <v>0</v>
      </c>
      <c r="M404" s="803"/>
      <c r="N404" s="804"/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0">
        <f t="shared" si="248"/>
        <v>0.06</v>
      </c>
      <c r="AF404" s="747">
        <v>39300</v>
      </c>
      <c r="AG404" s="747">
        <f t="shared" si="275"/>
        <v>2358</v>
      </c>
      <c r="AH404" s="747"/>
      <c r="AI404" s="747"/>
      <c r="AJ404" s="748">
        <f t="shared" si="270"/>
        <v>2358</v>
      </c>
    </row>
    <row r="405" spans="1:36" s="403" customFormat="1" ht="31.5" customHeight="1" x14ac:dyDescent="0.25">
      <c r="A405" s="971" t="s">
        <v>972</v>
      </c>
      <c r="B405" s="438" t="s">
        <v>504</v>
      </c>
      <c r="C405" s="576" t="s">
        <v>213</v>
      </c>
      <c r="D405" s="1008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7"/>
      <c r="K405" s="803">
        <v>786</v>
      </c>
      <c r="L405" s="804">
        <f t="shared" si="272"/>
        <v>0</v>
      </c>
      <c r="M405" s="803"/>
      <c r="N405" s="804"/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0">
        <f t="shared" si="248"/>
        <v>12</v>
      </c>
      <c r="AF405" s="747">
        <v>786</v>
      </c>
      <c r="AG405" s="747">
        <f t="shared" si="275"/>
        <v>9432</v>
      </c>
      <c r="AH405" s="747"/>
      <c r="AI405" s="747"/>
      <c r="AJ405" s="748">
        <f t="shared" si="270"/>
        <v>9432</v>
      </c>
    </row>
    <row r="406" spans="1:36" s="403" customFormat="1" ht="31.5" customHeight="1" x14ac:dyDescent="0.25">
      <c r="A406" s="971" t="s">
        <v>973</v>
      </c>
      <c r="B406" s="438" t="s">
        <v>505</v>
      </c>
      <c r="C406" s="576" t="s">
        <v>213</v>
      </c>
      <c r="D406" s="1008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7"/>
      <c r="K406" s="803">
        <v>628.80000000000007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6</v>
      </c>
      <c r="AF406" s="747">
        <v>628.80000000000007</v>
      </c>
      <c r="AG406" s="747">
        <f t="shared" si="275"/>
        <v>3772.8</v>
      </c>
      <c r="AH406" s="747"/>
      <c r="AI406" s="747"/>
      <c r="AJ406" s="748">
        <f t="shared" si="270"/>
        <v>3772.8</v>
      </c>
    </row>
    <row r="407" spans="1:36" s="403" customFormat="1" ht="31.5" customHeight="1" x14ac:dyDescent="0.25">
      <c r="A407" s="971" t="s">
        <v>974</v>
      </c>
      <c r="B407" s="438" t="s">
        <v>506</v>
      </c>
      <c r="C407" s="576" t="s">
        <v>33</v>
      </c>
      <c r="D407" s="1008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7"/>
      <c r="K407" s="803">
        <v>39300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0.05</v>
      </c>
      <c r="AF407" s="747">
        <v>39300</v>
      </c>
      <c r="AG407" s="747">
        <f t="shared" si="275"/>
        <v>1965</v>
      </c>
      <c r="AH407" s="747"/>
      <c r="AI407" s="747"/>
      <c r="AJ407" s="748">
        <f t="shared" si="270"/>
        <v>1965</v>
      </c>
    </row>
    <row r="408" spans="1:36" s="403" customFormat="1" ht="31.5" customHeight="1" x14ac:dyDescent="0.25">
      <c r="A408" s="971" t="s">
        <v>975</v>
      </c>
      <c r="B408" s="438" t="s">
        <v>507</v>
      </c>
      <c r="C408" s="576" t="s">
        <v>33</v>
      </c>
      <c r="D408" s="1008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7"/>
      <c r="K408" s="803">
        <v>7860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0.18</v>
      </c>
      <c r="AF408" s="747">
        <v>7860</v>
      </c>
      <c r="AG408" s="747">
        <f t="shared" si="275"/>
        <v>1414.8</v>
      </c>
      <c r="AH408" s="747"/>
      <c r="AI408" s="747"/>
      <c r="AJ408" s="748">
        <f t="shared" si="270"/>
        <v>1414.8</v>
      </c>
    </row>
    <row r="409" spans="1:36" s="403" customFormat="1" ht="31.5" customHeight="1" x14ac:dyDescent="0.25">
      <c r="A409" s="971" t="s">
        <v>976</v>
      </c>
      <c r="B409" s="438" t="s">
        <v>358</v>
      </c>
      <c r="C409" s="576" t="s">
        <v>224</v>
      </c>
      <c r="D409" s="1008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7"/>
      <c r="K409" s="803">
        <v>301300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</v>
      </c>
      <c r="AF409" s="747">
        <v>301300</v>
      </c>
      <c r="AG409" s="747">
        <f t="shared" si="275"/>
        <v>301300</v>
      </c>
      <c r="AH409" s="747"/>
      <c r="AI409" s="747"/>
      <c r="AJ409" s="748">
        <f t="shared" si="270"/>
        <v>301300</v>
      </c>
    </row>
    <row r="410" spans="1:36" s="404" customFormat="1" ht="31.5" customHeight="1" x14ac:dyDescent="0.25">
      <c r="A410" s="966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29"/>
      <c r="K410" s="798"/>
      <c r="L410" s="807">
        <f>SUM(L411:L422)</f>
        <v>0</v>
      </c>
      <c r="M410" s="798"/>
      <c r="N410" s="807">
        <f>SUM(N411:N422)</f>
        <v>0</v>
      </c>
      <c r="O410" s="800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0">
        <f t="shared" si="248"/>
        <v>0</v>
      </c>
      <c r="AF410" s="745"/>
      <c r="AG410" s="745">
        <f>SUM(AG411:AG422)</f>
        <v>5003468.5259999996</v>
      </c>
      <c r="AH410" s="745"/>
      <c r="AI410" s="745">
        <f>SUM(AI411:AI422)</f>
        <v>6342125.3968000012</v>
      </c>
      <c r="AJ410" s="746">
        <f>SUM(AJ411:AJ422)</f>
        <v>11345593.922800003</v>
      </c>
    </row>
    <row r="411" spans="1:36" s="403" customFormat="1" ht="31.5" customHeight="1" x14ac:dyDescent="0.25">
      <c r="A411" s="967" t="s">
        <v>839</v>
      </c>
      <c r="B411" s="433" t="s">
        <v>293</v>
      </c>
      <c r="C411" s="567" t="s">
        <v>213</v>
      </c>
      <c r="D411" s="998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19"/>
      <c r="K411" s="820">
        <v>1310</v>
      </c>
      <c r="L411" s="821">
        <f t="shared" ref="L411:L422" si="285">K411*J411</f>
        <v>0</v>
      </c>
      <c r="M411" s="820">
        <v>619.45000000000005</v>
      </c>
      <c r="N411" s="821">
        <f t="shared" ref="N411:N421" si="286">M411*J411</f>
        <v>0</v>
      </c>
      <c r="O411" s="814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0">
        <f t="shared" si="248"/>
        <v>40</v>
      </c>
      <c r="AF411" s="753">
        <v>1310</v>
      </c>
      <c r="AG411" s="753">
        <f t="shared" ref="AG411:AG422" si="294">AF411*AE411</f>
        <v>52400</v>
      </c>
      <c r="AH411" s="753">
        <v>619.45000000000005</v>
      </c>
      <c r="AI411" s="753">
        <f t="shared" ref="AI411:AI421" si="295">AH411*AE411</f>
        <v>24778</v>
      </c>
      <c r="AJ411" s="750">
        <f t="shared" ref="AJ411:AJ422" si="296">AI411+AG411</f>
        <v>77178</v>
      </c>
    </row>
    <row r="412" spans="1:36" s="403" customFormat="1" ht="31.5" customHeight="1" x14ac:dyDescent="0.25">
      <c r="A412" s="967" t="s">
        <v>977</v>
      </c>
      <c r="B412" s="433" t="s">
        <v>272</v>
      </c>
      <c r="C412" s="567" t="s">
        <v>224</v>
      </c>
      <c r="D412" s="998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19"/>
      <c r="K412" s="820">
        <v>125495.90400000001</v>
      </c>
      <c r="L412" s="821">
        <f t="shared" si="285"/>
        <v>0</v>
      </c>
      <c r="M412" s="820">
        <v>181087.88880000004</v>
      </c>
      <c r="N412" s="821">
        <f t="shared" si="286"/>
        <v>0</v>
      </c>
      <c r="O412" s="814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0">
        <f t="shared" si="248"/>
        <v>1</v>
      </c>
      <c r="AF412" s="753">
        <v>125495.90400000001</v>
      </c>
      <c r="AG412" s="753">
        <f t="shared" si="294"/>
        <v>125495.90400000001</v>
      </c>
      <c r="AH412" s="753">
        <v>181087.88880000004</v>
      </c>
      <c r="AI412" s="753">
        <f t="shared" si="295"/>
        <v>181087.88880000004</v>
      </c>
      <c r="AJ412" s="750">
        <f t="shared" si="296"/>
        <v>306583.79280000005</v>
      </c>
    </row>
    <row r="413" spans="1:36" s="403" customFormat="1" ht="31.5" customHeight="1" x14ac:dyDescent="0.25">
      <c r="A413" s="967" t="s">
        <v>978</v>
      </c>
      <c r="B413" s="433" t="s">
        <v>295</v>
      </c>
      <c r="C413" s="567" t="s">
        <v>224</v>
      </c>
      <c r="D413" s="998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19"/>
      <c r="K413" s="820">
        <v>52630.560000000005</v>
      </c>
      <c r="L413" s="821">
        <f t="shared" si="285"/>
        <v>0</v>
      </c>
      <c r="M413" s="820">
        <v>128976.12</v>
      </c>
      <c r="N413" s="821">
        <f t="shared" si="286"/>
        <v>0</v>
      </c>
      <c r="O413" s="814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0">
        <f t="shared" ref="AE413:AE476" si="297">D413-S413-Y413</f>
        <v>1</v>
      </c>
      <c r="AF413" s="753">
        <v>52630.560000000005</v>
      </c>
      <c r="AG413" s="753">
        <f t="shared" si="294"/>
        <v>52630.560000000005</v>
      </c>
      <c r="AH413" s="753">
        <v>128976.12</v>
      </c>
      <c r="AI413" s="753">
        <f t="shared" si="295"/>
        <v>128976.12</v>
      </c>
      <c r="AJ413" s="750">
        <f t="shared" si="296"/>
        <v>181606.68</v>
      </c>
    </row>
    <row r="414" spans="1:36" s="403" customFormat="1" ht="31.5" customHeight="1" x14ac:dyDescent="0.25">
      <c r="A414" s="967" t="s">
        <v>979</v>
      </c>
      <c r="B414" s="433" t="s">
        <v>296</v>
      </c>
      <c r="C414" s="567" t="s">
        <v>224</v>
      </c>
      <c r="D414" s="998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19"/>
      <c r="K414" s="820">
        <v>63240.381000000008</v>
      </c>
      <c r="L414" s="821">
        <f t="shared" si="285"/>
        <v>0</v>
      </c>
      <c r="M414" s="820">
        <v>93837.744000000006</v>
      </c>
      <c r="N414" s="821">
        <f t="shared" si="286"/>
        <v>0</v>
      </c>
      <c r="O414" s="814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0">
        <f t="shared" si="297"/>
        <v>2</v>
      </c>
      <c r="AF414" s="753">
        <v>63240.381000000008</v>
      </c>
      <c r="AG414" s="753">
        <f t="shared" si="294"/>
        <v>126480.76200000002</v>
      </c>
      <c r="AH414" s="753">
        <v>93837.744000000006</v>
      </c>
      <c r="AI414" s="753">
        <f t="shared" si="295"/>
        <v>187675.48800000001</v>
      </c>
      <c r="AJ414" s="750">
        <f t="shared" si="296"/>
        <v>314156.25</v>
      </c>
    </row>
    <row r="415" spans="1:36" s="403" customFormat="1" ht="31.5" customHeight="1" x14ac:dyDescent="0.25">
      <c r="A415" s="967" t="s">
        <v>980</v>
      </c>
      <c r="B415" s="433" t="s">
        <v>297</v>
      </c>
      <c r="C415" s="567" t="s">
        <v>31</v>
      </c>
      <c r="D415" s="998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19"/>
      <c r="K415" s="820">
        <v>1050.6026490066224</v>
      </c>
      <c r="L415" s="821">
        <f t="shared" si="285"/>
        <v>0</v>
      </c>
      <c r="M415" s="820">
        <v>1168.9496688741722</v>
      </c>
      <c r="N415" s="821">
        <f t="shared" si="286"/>
        <v>0</v>
      </c>
      <c r="O415" s="814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0">
        <f t="shared" si="297"/>
        <v>151</v>
      </c>
      <c r="AF415" s="753">
        <v>1050.6026490066224</v>
      </c>
      <c r="AG415" s="753">
        <f t="shared" si="294"/>
        <v>158640.99999999997</v>
      </c>
      <c r="AH415" s="753">
        <v>1168.9496688741722</v>
      </c>
      <c r="AI415" s="753">
        <f t="shared" si="295"/>
        <v>176511.4</v>
      </c>
      <c r="AJ415" s="750">
        <f t="shared" si="296"/>
        <v>335152.39999999997</v>
      </c>
    </row>
    <row r="416" spans="1:36" s="403" customFormat="1" ht="31.5" customHeight="1" x14ac:dyDescent="0.25">
      <c r="A416" s="967" t="s">
        <v>981</v>
      </c>
      <c r="B416" s="433" t="s">
        <v>276</v>
      </c>
      <c r="C416" s="567" t="s">
        <v>153</v>
      </c>
      <c r="D416" s="998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19"/>
      <c r="K416" s="820">
        <v>2358</v>
      </c>
      <c r="L416" s="821">
        <f t="shared" si="285"/>
        <v>0</v>
      </c>
      <c r="M416" s="820">
        <v>2044.0242582897035</v>
      </c>
      <c r="N416" s="821">
        <f t="shared" si="286"/>
        <v>0</v>
      </c>
      <c r="O416" s="814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0">
        <f t="shared" si="297"/>
        <v>1146</v>
      </c>
      <c r="AF416" s="753">
        <v>2358</v>
      </c>
      <c r="AG416" s="753">
        <f t="shared" si="294"/>
        <v>2702268</v>
      </c>
      <c r="AH416" s="753">
        <v>2044.0242582897035</v>
      </c>
      <c r="AI416" s="753">
        <f t="shared" si="295"/>
        <v>2342451.8000000003</v>
      </c>
      <c r="AJ416" s="750">
        <f t="shared" si="296"/>
        <v>5044719.8000000007</v>
      </c>
    </row>
    <row r="417" spans="1:37" s="403" customFormat="1" ht="31.5" customHeight="1" x14ac:dyDescent="0.25">
      <c r="A417" s="967" t="s">
        <v>982</v>
      </c>
      <c r="B417" s="433" t="s">
        <v>302</v>
      </c>
      <c r="C417" s="567" t="s">
        <v>224</v>
      </c>
      <c r="D417" s="998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19"/>
      <c r="K417" s="820">
        <v>61132.46</v>
      </c>
      <c r="L417" s="821">
        <f t="shared" si="285"/>
        <v>0</v>
      </c>
      <c r="M417" s="820">
        <v>362404.12000000005</v>
      </c>
      <c r="N417" s="821">
        <f t="shared" si="286"/>
        <v>0</v>
      </c>
      <c r="O417" s="814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0">
        <f t="shared" si="297"/>
        <v>5</v>
      </c>
      <c r="AF417" s="753">
        <v>61132.46</v>
      </c>
      <c r="AG417" s="753">
        <f t="shared" si="294"/>
        <v>305662.3</v>
      </c>
      <c r="AH417" s="753">
        <v>362404.12000000005</v>
      </c>
      <c r="AI417" s="753">
        <f t="shared" si="295"/>
        <v>1812020.6000000003</v>
      </c>
      <c r="AJ417" s="750">
        <f t="shared" si="296"/>
        <v>2117682.9000000004</v>
      </c>
    </row>
    <row r="418" spans="1:37" s="403" customFormat="1" ht="31.5" customHeight="1" x14ac:dyDescent="0.25">
      <c r="A418" s="967" t="s">
        <v>983</v>
      </c>
      <c r="B418" s="433" t="s">
        <v>303</v>
      </c>
      <c r="C418" s="567" t="s">
        <v>224</v>
      </c>
      <c r="D418" s="998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19"/>
      <c r="K418" s="820">
        <v>18340</v>
      </c>
      <c r="L418" s="821">
        <f t="shared" si="285"/>
        <v>0</v>
      </c>
      <c r="M418" s="820">
        <v>50744.931250000001</v>
      </c>
      <c r="N418" s="821">
        <f t="shared" si="286"/>
        <v>0</v>
      </c>
      <c r="O418" s="814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0">
        <f t="shared" si="297"/>
        <v>16</v>
      </c>
      <c r="AF418" s="753">
        <v>18340</v>
      </c>
      <c r="AG418" s="753">
        <f t="shared" si="294"/>
        <v>293440</v>
      </c>
      <c r="AH418" s="753">
        <v>50744.931250000001</v>
      </c>
      <c r="AI418" s="753">
        <f t="shared" si="295"/>
        <v>811918.9</v>
      </c>
      <c r="AJ418" s="750">
        <f t="shared" si="296"/>
        <v>1105358.8999999999</v>
      </c>
    </row>
    <row r="419" spans="1:37" s="403" customFormat="1" ht="31.5" customHeight="1" x14ac:dyDescent="0.25">
      <c r="A419" s="967" t="s">
        <v>984</v>
      </c>
      <c r="B419" s="433" t="s">
        <v>304</v>
      </c>
      <c r="C419" s="567" t="s">
        <v>213</v>
      </c>
      <c r="D419" s="998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19"/>
      <c r="K419" s="820">
        <v>635</v>
      </c>
      <c r="L419" s="821">
        <f t="shared" si="285"/>
        <v>0</v>
      </c>
      <c r="M419" s="820">
        <v>889</v>
      </c>
      <c r="N419" s="821">
        <f t="shared" si="286"/>
        <v>0</v>
      </c>
      <c r="O419" s="814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0">
        <f t="shared" si="297"/>
        <v>348</v>
      </c>
      <c r="AF419" s="753">
        <v>635</v>
      </c>
      <c r="AG419" s="753">
        <f t="shared" si="294"/>
        <v>220980</v>
      </c>
      <c r="AH419" s="753">
        <v>889</v>
      </c>
      <c r="AI419" s="753">
        <f t="shared" si="295"/>
        <v>309372</v>
      </c>
      <c r="AJ419" s="750">
        <f t="shared" si="296"/>
        <v>530352</v>
      </c>
    </row>
    <row r="420" spans="1:37" s="403" customFormat="1" ht="31.5" customHeight="1" x14ac:dyDescent="0.25">
      <c r="A420" s="967" t="s">
        <v>985</v>
      </c>
      <c r="B420" s="433" t="s">
        <v>305</v>
      </c>
      <c r="C420" s="567" t="s">
        <v>213</v>
      </c>
      <c r="D420" s="998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19"/>
      <c r="K420" s="820">
        <v>1310</v>
      </c>
      <c r="L420" s="821">
        <f t="shared" si="285"/>
        <v>0</v>
      </c>
      <c r="M420" s="820">
        <v>1477.7774436090226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0">
        <f t="shared" si="297"/>
        <v>133</v>
      </c>
      <c r="AF420" s="753">
        <v>1310</v>
      </c>
      <c r="AG420" s="753">
        <f t="shared" si="294"/>
        <v>174230</v>
      </c>
      <c r="AH420" s="753">
        <v>1477.7774436090226</v>
      </c>
      <c r="AI420" s="753">
        <f t="shared" si="295"/>
        <v>196544.4</v>
      </c>
      <c r="AJ420" s="750">
        <f t="shared" si="296"/>
        <v>370774.4</v>
      </c>
    </row>
    <row r="421" spans="1:37" s="403" customFormat="1" ht="31.5" customHeight="1" x14ac:dyDescent="0.25">
      <c r="A421" s="967" t="s">
        <v>986</v>
      </c>
      <c r="B421" s="433" t="s">
        <v>306</v>
      </c>
      <c r="C421" s="567" t="s">
        <v>31</v>
      </c>
      <c r="D421" s="998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19"/>
      <c r="K421" s="820">
        <v>3275</v>
      </c>
      <c r="L421" s="821">
        <f t="shared" si="285"/>
        <v>0</v>
      </c>
      <c r="M421" s="820">
        <v>10674.300000000001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0">
        <f t="shared" si="297"/>
        <v>16</v>
      </c>
      <c r="AF421" s="753">
        <v>3275</v>
      </c>
      <c r="AG421" s="753">
        <f t="shared" si="294"/>
        <v>52400</v>
      </c>
      <c r="AH421" s="753">
        <v>10674.300000000001</v>
      </c>
      <c r="AI421" s="753">
        <f t="shared" si="295"/>
        <v>170788.80000000002</v>
      </c>
      <c r="AJ421" s="750">
        <f t="shared" si="296"/>
        <v>223188.80000000002</v>
      </c>
    </row>
    <row r="422" spans="1:37" s="403" customFormat="1" ht="31.5" customHeight="1" x14ac:dyDescent="0.25">
      <c r="A422" s="967" t="s">
        <v>987</v>
      </c>
      <c r="B422" s="433" t="s">
        <v>286</v>
      </c>
      <c r="C422" s="567" t="s">
        <v>224</v>
      </c>
      <c r="D422" s="998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19"/>
      <c r="K422" s="820">
        <v>738840</v>
      </c>
      <c r="L422" s="821">
        <f t="shared" si="285"/>
        <v>0</v>
      </c>
      <c r="M422" s="820"/>
      <c r="N422" s="821"/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0">
        <f t="shared" si="297"/>
        <v>1</v>
      </c>
      <c r="AF422" s="753">
        <v>738840</v>
      </c>
      <c r="AG422" s="753">
        <f t="shared" si="294"/>
        <v>738840</v>
      </c>
      <c r="AH422" s="753"/>
      <c r="AI422" s="753"/>
      <c r="AJ422" s="750">
        <f t="shared" si="296"/>
        <v>738840</v>
      </c>
    </row>
    <row r="423" spans="1:37" s="242" customFormat="1" ht="31.5" customHeight="1" x14ac:dyDescent="0.25">
      <c r="A423" s="966" t="s">
        <v>511</v>
      </c>
      <c r="B423" s="695" t="s">
        <v>512</v>
      </c>
      <c r="C423" s="696"/>
      <c r="D423" s="990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29"/>
      <c r="K423" s="798"/>
      <c r="L423" s="799">
        <f>SUM(L424:L461)</f>
        <v>154056</v>
      </c>
      <c r="M423" s="798"/>
      <c r="N423" s="799">
        <f>SUM(N424:N461)</f>
        <v>954300.6</v>
      </c>
      <c r="O423" s="809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0">
        <f t="shared" si="297"/>
        <v>0</v>
      </c>
      <c r="AF423" s="741"/>
      <c r="AG423" s="741">
        <f>SUM(AG424:AG461)</f>
        <v>3611043.4719999996</v>
      </c>
      <c r="AH423" s="741"/>
      <c r="AI423" s="741">
        <f>SUM(AI424:AI461)</f>
        <v>10095881.940000003</v>
      </c>
      <c r="AJ423" s="742">
        <f>SUM(AJ424:AJ461)</f>
        <v>13706925.412</v>
      </c>
      <c r="AK423" s="404"/>
    </row>
    <row r="424" spans="1:37" ht="31.5" customHeight="1" x14ac:dyDescent="0.25">
      <c r="A424" s="967" t="s">
        <v>988</v>
      </c>
      <c r="B424" s="438" t="s">
        <v>393</v>
      </c>
      <c r="C424" s="571" t="s">
        <v>31</v>
      </c>
      <c r="D424" s="1000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32">
        <v>17</v>
      </c>
      <c r="K424" s="803">
        <v>6288</v>
      </c>
      <c r="L424" s="804">
        <f t="shared" ref="L424:L459" si="303">K424*J424</f>
        <v>106896</v>
      </c>
      <c r="M424" s="803">
        <v>39720</v>
      </c>
      <c r="N424" s="804">
        <f t="shared" ref="N424:N455" si="304">M424*J424</f>
        <v>675240</v>
      </c>
      <c r="O424" s="808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0">
        <f t="shared" si="297"/>
        <v>2</v>
      </c>
      <c r="AF424" s="743">
        <v>6288</v>
      </c>
      <c r="AG424" s="743">
        <f t="shared" ref="AG424:AG459" si="312">AF424*AE424</f>
        <v>12576</v>
      </c>
      <c r="AH424" s="743">
        <v>39720</v>
      </c>
      <c r="AI424" s="743">
        <f t="shared" ref="AI424:AI455" si="313">AH424*AE424</f>
        <v>79440</v>
      </c>
      <c r="AJ424" s="744">
        <f t="shared" ref="AJ424:AJ461" si="314">AI424+AG424</f>
        <v>92016</v>
      </c>
    </row>
    <row r="425" spans="1:37" ht="31.5" customHeight="1" x14ac:dyDescent="0.25">
      <c r="A425" s="967" t="s">
        <v>989</v>
      </c>
      <c r="B425" s="438" t="s">
        <v>513</v>
      </c>
      <c r="C425" s="571" t="s">
        <v>31</v>
      </c>
      <c r="D425" s="1000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32">
        <v>11</v>
      </c>
      <c r="K425" s="803">
        <v>3144</v>
      </c>
      <c r="L425" s="804">
        <f t="shared" si="303"/>
        <v>34584</v>
      </c>
      <c r="M425" s="803">
        <v>11432.2</v>
      </c>
      <c r="N425" s="804">
        <f t="shared" si="304"/>
        <v>125754.20000000001</v>
      </c>
      <c r="O425" s="808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0">
        <f t="shared" si="297"/>
        <v>4</v>
      </c>
      <c r="AF425" s="743">
        <v>3144</v>
      </c>
      <c r="AG425" s="743">
        <f t="shared" si="312"/>
        <v>12576</v>
      </c>
      <c r="AH425" s="743">
        <v>11432.2</v>
      </c>
      <c r="AI425" s="743">
        <f t="shared" si="313"/>
        <v>45728.800000000003</v>
      </c>
      <c r="AJ425" s="744">
        <f t="shared" si="314"/>
        <v>58304.800000000003</v>
      </c>
    </row>
    <row r="426" spans="1:37" s="403" customFormat="1" ht="31.5" customHeight="1" x14ac:dyDescent="0.25">
      <c r="A426" s="967" t="s">
        <v>990</v>
      </c>
      <c r="B426" s="438" t="s">
        <v>514</v>
      </c>
      <c r="C426" s="571" t="s">
        <v>31</v>
      </c>
      <c r="D426" s="1000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32"/>
      <c r="K426" s="803">
        <v>6288</v>
      </c>
      <c r="L426" s="804">
        <f t="shared" si="303"/>
        <v>0</v>
      </c>
      <c r="M426" s="803">
        <v>48332.700000000004</v>
      </c>
      <c r="N426" s="804">
        <f t="shared" si="304"/>
        <v>0</v>
      </c>
      <c r="O426" s="808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0">
        <f t="shared" si="297"/>
        <v>1</v>
      </c>
      <c r="AF426" s="747">
        <v>6288</v>
      </c>
      <c r="AG426" s="747">
        <f t="shared" si="312"/>
        <v>6288</v>
      </c>
      <c r="AH426" s="747">
        <v>48332.700000000004</v>
      </c>
      <c r="AI426" s="747">
        <f t="shared" si="313"/>
        <v>48332.700000000004</v>
      </c>
      <c r="AJ426" s="748">
        <f t="shared" si="314"/>
        <v>54620.700000000004</v>
      </c>
    </row>
    <row r="427" spans="1:37" s="403" customFormat="1" ht="31.5" customHeight="1" x14ac:dyDescent="0.25">
      <c r="A427" s="967" t="s">
        <v>991</v>
      </c>
      <c r="B427" s="438" t="s">
        <v>515</v>
      </c>
      <c r="C427" s="571" t="s">
        <v>31</v>
      </c>
      <c r="D427" s="1000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32"/>
      <c r="K427" s="803">
        <v>6288</v>
      </c>
      <c r="L427" s="804">
        <f t="shared" si="303"/>
        <v>0</v>
      </c>
      <c r="M427" s="803">
        <v>51976.6</v>
      </c>
      <c r="N427" s="804">
        <f t="shared" si="304"/>
        <v>0</v>
      </c>
      <c r="O427" s="808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0">
        <f t="shared" si="297"/>
        <v>1</v>
      </c>
      <c r="AF427" s="747">
        <v>6288</v>
      </c>
      <c r="AG427" s="747">
        <f t="shared" si="312"/>
        <v>6288</v>
      </c>
      <c r="AH427" s="747">
        <v>51976.6</v>
      </c>
      <c r="AI427" s="747">
        <f t="shared" si="313"/>
        <v>51976.6</v>
      </c>
      <c r="AJ427" s="748">
        <f t="shared" si="314"/>
        <v>58264.6</v>
      </c>
    </row>
    <row r="428" spans="1:37" s="403" customFormat="1" ht="31.5" customHeight="1" x14ac:dyDescent="0.25">
      <c r="A428" s="967" t="s">
        <v>992</v>
      </c>
      <c r="B428" s="438" t="s">
        <v>515</v>
      </c>
      <c r="C428" s="571" t="s">
        <v>31</v>
      </c>
      <c r="D428" s="1000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32"/>
      <c r="K428" s="803">
        <v>6288</v>
      </c>
      <c r="L428" s="804">
        <f t="shared" si="303"/>
        <v>0</v>
      </c>
      <c r="M428" s="803">
        <v>51976.6</v>
      </c>
      <c r="N428" s="804">
        <f t="shared" si="304"/>
        <v>0</v>
      </c>
      <c r="O428" s="808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0">
        <f t="shared" si="297"/>
        <v>1</v>
      </c>
      <c r="AF428" s="747">
        <v>6288</v>
      </c>
      <c r="AG428" s="747">
        <f t="shared" si="312"/>
        <v>6288</v>
      </c>
      <c r="AH428" s="747">
        <v>51976.6</v>
      </c>
      <c r="AI428" s="747">
        <f t="shared" si="313"/>
        <v>51976.6</v>
      </c>
      <c r="AJ428" s="748">
        <f t="shared" si="314"/>
        <v>58264.6</v>
      </c>
    </row>
    <row r="429" spans="1:37" s="403" customFormat="1" ht="31.5" customHeight="1" x14ac:dyDescent="0.25">
      <c r="A429" s="967" t="s">
        <v>993</v>
      </c>
      <c r="B429" s="438" t="s">
        <v>516</v>
      </c>
      <c r="C429" s="571" t="s">
        <v>31</v>
      </c>
      <c r="D429" s="1000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32">
        <v>2</v>
      </c>
      <c r="K429" s="803">
        <v>6288</v>
      </c>
      <c r="L429" s="804">
        <f t="shared" si="303"/>
        <v>12576</v>
      </c>
      <c r="M429" s="803">
        <v>76653.2</v>
      </c>
      <c r="N429" s="804">
        <f t="shared" si="304"/>
        <v>153306.4</v>
      </c>
      <c r="O429" s="808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0">
        <f t="shared" si="297"/>
        <v>0</v>
      </c>
      <c r="AF429" s="743">
        <v>6288</v>
      </c>
      <c r="AG429" s="743">
        <f t="shared" si="312"/>
        <v>0</v>
      </c>
      <c r="AH429" s="743">
        <v>76653.2</v>
      </c>
      <c r="AI429" s="743">
        <f t="shared" si="313"/>
        <v>0</v>
      </c>
      <c r="AJ429" s="744">
        <f t="shared" si="314"/>
        <v>0</v>
      </c>
    </row>
    <row r="430" spans="1:37" s="403" customFormat="1" ht="31.5" customHeight="1" x14ac:dyDescent="0.25">
      <c r="A430" s="967" t="s">
        <v>994</v>
      </c>
      <c r="B430" s="438" t="s">
        <v>517</v>
      </c>
      <c r="C430" s="571" t="s">
        <v>31</v>
      </c>
      <c r="D430" s="1000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32"/>
      <c r="K430" s="803">
        <v>6288</v>
      </c>
      <c r="L430" s="804">
        <f t="shared" si="303"/>
        <v>0</v>
      </c>
      <c r="M430" s="803">
        <v>73866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73866</v>
      </c>
      <c r="AI430" s="747">
        <f t="shared" si="313"/>
        <v>73866</v>
      </c>
      <c r="AJ430" s="748">
        <f t="shared" si="314"/>
        <v>80154</v>
      </c>
    </row>
    <row r="431" spans="1:37" s="403" customFormat="1" ht="31.5" customHeight="1" x14ac:dyDescent="0.25">
      <c r="A431" s="967" t="s">
        <v>995</v>
      </c>
      <c r="B431" s="438" t="s">
        <v>518</v>
      </c>
      <c r="C431" s="571" t="s">
        <v>31</v>
      </c>
      <c r="D431" s="1000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32"/>
      <c r="K431" s="803">
        <v>6288</v>
      </c>
      <c r="L431" s="804">
        <f t="shared" si="303"/>
        <v>0</v>
      </c>
      <c r="M431" s="803">
        <v>55684.200000000004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55684.200000000004</v>
      </c>
      <c r="AI431" s="747">
        <f t="shared" si="313"/>
        <v>55684.200000000004</v>
      </c>
      <c r="AJ431" s="748">
        <f t="shared" si="314"/>
        <v>61972.200000000004</v>
      </c>
    </row>
    <row r="432" spans="1:37" s="403" customFormat="1" ht="31.5" customHeight="1" x14ac:dyDescent="0.25">
      <c r="A432" s="967" t="s">
        <v>996</v>
      </c>
      <c r="B432" s="438" t="s">
        <v>519</v>
      </c>
      <c r="C432" s="571" t="s">
        <v>31</v>
      </c>
      <c r="D432" s="1000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32"/>
      <c r="K432" s="803">
        <v>2615</v>
      </c>
      <c r="L432" s="804">
        <f t="shared" si="303"/>
        <v>0</v>
      </c>
      <c r="M432" s="803">
        <v>5902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0">
        <f t="shared" si="297"/>
        <v>32</v>
      </c>
      <c r="AF432" s="747">
        <v>2615</v>
      </c>
      <c r="AG432" s="747">
        <f t="shared" si="312"/>
        <v>83680</v>
      </c>
      <c r="AH432" s="747">
        <v>5902</v>
      </c>
      <c r="AI432" s="747">
        <f t="shared" si="313"/>
        <v>188864</v>
      </c>
      <c r="AJ432" s="748">
        <f t="shared" si="314"/>
        <v>272544</v>
      </c>
    </row>
    <row r="433" spans="1:36" s="403" customFormat="1" ht="31.5" customHeight="1" x14ac:dyDescent="0.25">
      <c r="A433" s="967" t="s">
        <v>997</v>
      </c>
      <c r="B433" s="438" t="s">
        <v>520</v>
      </c>
      <c r="C433" s="571" t="s">
        <v>32</v>
      </c>
      <c r="D433" s="1000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32"/>
      <c r="K433" s="803">
        <v>354</v>
      </c>
      <c r="L433" s="804">
        <f t="shared" si="303"/>
        <v>0</v>
      </c>
      <c r="M433" s="803">
        <v>9430.2000000000007</v>
      </c>
      <c r="N433" s="804">
        <f t="shared" si="304"/>
        <v>0</v>
      </c>
      <c r="O433" s="808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0">
        <f t="shared" si="297"/>
        <v>100</v>
      </c>
      <c r="AF433" s="747">
        <v>354</v>
      </c>
      <c r="AG433" s="747">
        <f t="shared" si="312"/>
        <v>35400</v>
      </c>
      <c r="AH433" s="747">
        <v>9430.2000000000007</v>
      </c>
      <c r="AI433" s="747">
        <f t="shared" si="313"/>
        <v>943020.00000000012</v>
      </c>
      <c r="AJ433" s="748">
        <f t="shared" si="314"/>
        <v>978420.00000000012</v>
      </c>
    </row>
    <row r="434" spans="1:36" s="403" customFormat="1" ht="31.5" customHeight="1" x14ac:dyDescent="0.25">
      <c r="A434" s="967" t="s">
        <v>998</v>
      </c>
      <c r="B434" s="438" t="s">
        <v>521</v>
      </c>
      <c r="C434" s="571" t="s">
        <v>32</v>
      </c>
      <c r="D434" s="1000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32"/>
      <c r="K434" s="803">
        <v>244</v>
      </c>
      <c r="L434" s="804">
        <f t="shared" si="303"/>
        <v>0</v>
      </c>
      <c r="M434" s="803">
        <v>3762.2000000000003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0">
        <f t="shared" si="297"/>
        <v>610</v>
      </c>
      <c r="AF434" s="747">
        <v>244</v>
      </c>
      <c r="AG434" s="747">
        <f t="shared" si="312"/>
        <v>148840</v>
      </c>
      <c r="AH434" s="747">
        <v>3762.2000000000003</v>
      </c>
      <c r="AI434" s="747">
        <f t="shared" si="313"/>
        <v>2294942</v>
      </c>
      <c r="AJ434" s="748">
        <f t="shared" si="314"/>
        <v>2443782</v>
      </c>
    </row>
    <row r="435" spans="1:36" s="403" customFormat="1" ht="31.5" customHeight="1" x14ac:dyDescent="0.25">
      <c r="A435" s="967" t="s">
        <v>999</v>
      </c>
      <c r="B435" s="438" t="s">
        <v>522</v>
      </c>
      <c r="C435" s="571" t="s">
        <v>32</v>
      </c>
      <c r="D435" s="1000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32"/>
      <c r="K435" s="803">
        <v>186.02</v>
      </c>
      <c r="L435" s="804">
        <f t="shared" si="303"/>
        <v>0</v>
      </c>
      <c r="M435" s="803">
        <v>1500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0">
        <f t="shared" si="297"/>
        <v>260</v>
      </c>
      <c r="AF435" s="747">
        <v>186.02</v>
      </c>
      <c r="AG435" s="747">
        <f t="shared" si="312"/>
        <v>48365.200000000004</v>
      </c>
      <c r="AH435" s="747">
        <v>1500</v>
      </c>
      <c r="AI435" s="747">
        <f t="shared" si="313"/>
        <v>390000</v>
      </c>
      <c r="AJ435" s="748">
        <f t="shared" si="314"/>
        <v>438365.2</v>
      </c>
    </row>
    <row r="436" spans="1:36" s="403" customFormat="1" ht="31.5" customHeight="1" x14ac:dyDescent="0.25">
      <c r="A436" s="967" t="s">
        <v>1000</v>
      </c>
      <c r="B436" s="438" t="s">
        <v>523</v>
      </c>
      <c r="C436" s="571" t="s">
        <v>32</v>
      </c>
      <c r="D436" s="1000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32"/>
      <c r="K436" s="803">
        <v>182</v>
      </c>
      <c r="L436" s="804">
        <f t="shared" si="303"/>
        <v>0</v>
      </c>
      <c r="M436" s="803">
        <v>1086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0">
        <f t="shared" si="297"/>
        <v>1610</v>
      </c>
      <c r="AF436" s="747">
        <v>182</v>
      </c>
      <c r="AG436" s="747">
        <f t="shared" si="312"/>
        <v>293020</v>
      </c>
      <c r="AH436" s="747">
        <v>1086</v>
      </c>
      <c r="AI436" s="747">
        <f t="shared" si="313"/>
        <v>1748460</v>
      </c>
      <c r="AJ436" s="748">
        <f t="shared" si="314"/>
        <v>2041480</v>
      </c>
    </row>
    <row r="437" spans="1:36" s="403" customFormat="1" ht="31.5" customHeight="1" x14ac:dyDescent="0.25">
      <c r="A437" s="967" t="s">
        <v>1001</v>
      </c>
      <c r="B437" s="438" t="s">
        <v>524</v>
      </c>
      <c r="C437" s="571" t="s">
        <v>32</v>
      </c>
      <c r="D437" s="1000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32"/>
      <c r="K437" s="803">
        <v>182</v>
      </c>
      <c r="L437" s="804">
        <f t="shared" si="303"/>
        <v>0</v>
      </c>
      <c r="M437" s="803">
        <v>611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0">
        <f t="shared" si="297"/>
        <v>40</v>
      </c>
      <c r="AF437" s="747">
        <v>182</v>
      </c>
      <c r="AG437" s="747">
        <f t="shared" si="312"/>
        <v>7280</v>
      </c>
      <c r="AH437" s="747">
        <v>611</v>
      </c>
      <c r="AI437" s="747">
        <f t="shared" si="313"/>
        <v>24440</v>
      </c>
      <c r="AJ437" s="748">
        <f t="shared" si="314"/>
        <v>31720</v>
      </c>
    </row>
    <row r="438" spans="1:36" s="403" customFormat="1" ht="31.5" customHeight="1" x14ac:dyDescent="0.25">
      <c r="A438" s="967" t="s">
        <v>1002</v>
      </c>
      <c r="B438" s="438" t="s">
        <v>525</v>
      </c>
      <c r="C438" s="571" t="s">
        <v>32</v>
      </c>
      <c r="D438" s="1000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32"/>
      <c r="K438" s="803">
        <v>182</v>
      </c>
      <c r="L438" s="804">
        <f t="shared" si="303"/>
        <v>0</v>
      </c>
      <c r="M438" s="803">
        <v>496.6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0">
        <f t="shared" si="297"/>
        <v>760</v>
      </c>
      <c r="AF438" s="747">
        <v>182</v>
      </c>
      <c r="AG438" s="747">
        <f t="shared" si="312"/>
        <v>138320</v>
      </c>
      <c r="AH438" s="747">
        <v>496.6</v>
      </c>
      <c r="AI438" s="747">
        <f t="shared" si="313"/>
        <v>377416</v>
      </c>
      <c r="AJ438" s="748">
        <f t="shared" si="314"/>
        <v>515736</v>
      </c>
    </row>
    <row r="439" spans="1:36" s="403" customFormat="1" ht="31.5" customHeight="1" x14ac:dyDescent="0.25">
      <c r="A439" s="967" t="s">
        <v>1003</v>
      </c>
      <c r="B439" s="438" t="s">
        <v>526</v>
      </c>
      <c r="C439" s="571" t="s">
        <v>32</v>
      </c>
      <c r="D439" s="1000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32"/>
      <c r="K439" s="803">
        <v>182</v>
      </c>
      <c r="L439" s="804">
        <f t="shared" si="303"/>
        <v>0</v>
      </c>
      <c r="M439" s="803">
        <v>322.40000000000003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0">
        <f t="shared" si="297"/>
        <v>210</v>
      </c>
      <c r="AF439" s="747">
        <v>182</v>
      </c>
      <c r="AG439" s="747">
        <f t="shared" si="312"/>
        <v>38220</v>
      </c>
      <c r="AH439" s="747">
        <v>322.40000000000003</v>
      </c>
      <c r="AI439" s="747">
        <f t="shared" si="313"/>
        <v>67704</v>
      </c>
      <c r="AJ439" s="748">
        <f t="shared" si="314"/>
        <v>105924</v>
      </c>
    </row>
    <row r="440" spans="1:36" s="403" customFormat="1" ht="31.5" customHeight="1" x14ac:dyDescent="0.25">
      <c r="A440" s="967" t="s">
        <v>1004</v>
      </c>
      <c r="B440" s="438" t="s">
        <v>527</v>
      </c>
      <c r="C440" s="571" t="s">
        <v>32</v>
      </c>
      <c r="D440" s="1000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32"/>
      <c r="K440" s="803">
        <v>182</v>
      </c>
      <c r="L440" s="804">
        <f t="shared" si="303"/>
        <v>0</v>
      </c>
      <c r="M440" s="803">
        <v>184.6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0">
        <f t="shared" si="297"/>
        <v>1320</v>
      </c>
      <c r="AF440" s="747">
        <v>182</v>
      </c>
      <c r="AG440" s="747">
        <f t="shared" si="312"/>
        <v>240240</v>
      </c>
      <c r="AH440" s="747">
        <v>184.6</v>
      </c>
      <c r="AI440" s="747">
        <f t="shared" si="313"/>
        <v>243672</v>
      </c>
      <c r="AJ440" s="748">
        <f t="shared" si="314"/>
        <v>483912</v>
      </c>
    </row>
    <row r="441" spans="1:36" s="403" customFormat="1" ht="31.5" customHeight="1" x14ac:dyDescent="0.25">
      <c r="A441" s="967" t="s">
        <v>1005</v>
      </c>
      <c r="B441" s="438" t="s">
        <v>528</v>
      </c>
      <c r="C441" s="571" t="s">
        <v>31</v>
      </c>
      <c r="D441" s="1000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32"/>
      <c r="K441" s="803">
        <v>262</v>
      </c>
      <c r="L441" s="804">
        <f t="shared" si="303"/>
        <v>0</v>
      </c>
      <c r="M441" s="803">
        <v>200.20000000000002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0">
        <f t="shared" si="297"/>
        <v>20</v>
      </c>
      <c r="AF441" s="747">
        <v>262</v>
      </c>
      <c r="AG441" s="747">
        <f t="shared" si="312"/>
        <v>5240</v>
      </c>
      <c r="AH441" s="747">
        <v>200.20000000000002</v>
      </c>
      <c r="AI441" s="747">
        <f t="shared" si="313"/>
        <v>4004.0000000000005</v>
      </c>
      <c r="AJ441" s="748">
        <f t="shared" si="314"/>
        <v>9244</v>
      </c>
    </row>
    <row r="442" spans="1:36" s="403" customFormat="1" ht="31.5" customHeight="1" x14ac:dyDescent="0.25">
      <c r="A442" s="967" t="s">
        <v>1006</v>
      </c>
      <c r="B442" s="438" t="s">
        <v>528</v>
      </c>
      <c r="C442" s="571" t="s">
        <v>31</v>
      </c>
      <c r="D442" s="1000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32"/>
      <c r="K442" s="803">
        <v>262</v>
      </c>
      <c r="L442" s="804">
        <f t="shared" si="303"/>
        <v>0</v>
      </c>
      <c r="M442" s="803">
        <v>80.600000000000009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0">
        <f t="shared" si="297"/>
        <v>250</v>
      </c>
      <c r="AF442" s="747">
        <v>262</v>
      </c>
      <c r="AG442" s="747">
        <f t="shared" si="312"/>
        <v>65500</v>
      </c>
      <c r="AH442" s="747">
        <v>80.600000000000009</v>
      </c>
      <c r="AI442" s="747">
        <f t="shared" si="313"/>
        <v>20150.000000000004</v>
      </c>
      <c r="AJ442" s="748">
        <f t="shared" si="314"/>
        <v>85650</v>
      </c>
    </row>
    <row r="443" spans="1:36" s="403" customFormat="1" ht="31.5" customHeight="1" x14ac:dyDescent="0.25">
      <c r="A443" s="967" t="s">
        <v>1007</v>
      </c>
      <c r="B443" s="438" t="s">
        <v>529</v>
      </c>
      <c r="C443" s="571" t="s">
        <v>31</v>
      </c>
      <c r="D443" s="1000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32"/>
      <c r="K443" s="803">
        <v>131</v>
      </c>
      <c r="L443" s="804">
        <f t="shared" si="303"/>
        <v>0</v>
      </c>
      <c r="M443" s="803">
        <v>3434.6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0">
        <f t="shared" si="297"/>
        <v>32</v>
      </c>
      <c r="AF443" s="747">
        <v>131</v>
      </c>
      <c r="AG443" s="747">
        <f t="shared" si="312"/>
        <v>4192</v>
      </c>
      <c r="AH443" s="747">
        <v>3434.6</v>
      </c>
      <c r="AI443" s="747">
        <f t="shared" si="313"/>
        <v>109907.2</v>
      </c>
      <c r="AJ443" s="748">
        <f t="shared" si="314"/>
        <v>114099.2</v>
      </c>
    </row>
    <row r="444" spans="1:36" s="403" customFormat="1" ht="31.5" customHeight="1" x14ac:dyDescent="0.25">
      <c r="A444" s="967" t="s">
        <v>1008</v>
      </c>
      <c r="B444" s="438" t="s">
        <v>530</v>
      </c>
      <c r="C444" s="571" t="s">
        <v>32</v>
      </c>
      <c r="D444" s="1000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32"/>
      <c r="K444" s="803">
        <v>838.40000000000009</v>
      </c>
      <c r="L444" s="804">
        <f t="shared" si="303"/>
        <v>0</v>
      </c>
      <c r="M444" s="803">
        <v>1759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0">
        <f t="shared" si="297"/>
        <v>636</v>
      </c>
      <c r="AF444" s="747">
        <v>838.40000000000009</v>
      </c>
      <c r="AG444" s="747">
        <f t="shared" si="312"/>
        <v>533222.40000000002</v>
      </c>
      <c r="AH444" s="747">
        <v>1759</v>
      </c>
      <c r="AI444" s="747">
        <f t="shared" si="313"/>
        <v>1118724</v>
      </c>
      <c r="AJ444" s="748">
        <f t="shared" si="314"/>
        <v>1651946.4</v>
      </c>
    </row>
    <row r="445" spans="1:36" s="403" customFormat="1" ht="31.5" customHeight="1" x14ac:dyDescent="0.25">
      <c r="A445" s="967" t="s">
        <v>1009</v>
      </c>
      <c r="B445" s="438" t="s">
        <v>531</v>
      </c>
      <c r="C445" s="571" t="s">
        <v>31</v>
      </c>
      <c r="D445" s="1000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32"/>
      <c r="K445" s="803">
        <v>1965</v>
      </c>
      <c r="L445" s="804">
        <f t="shared" si="303"/>
        <v>0</v>
      </c>
      <c r="M445" s="803">
        <v>20594.600000000002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1965</v>
      </c>
      <c r="AG445" s="747">
        <f t="shared" si="312"/>
        <v>39300</v>
      </c>
      <c r="AH445" s="747">
        <v>20594.600000000002</v>
      </c>
      <c r="AI445" s="747">
        <f t="shared" si="313"/>
        <v>411892.00000000006</v>
      </c>
      <c r="AJ445" s="748">
        <f t="shared" si="314"/>
        <v>451192.00000000006</v>
      </c>
    </row>
    <row r="446" spans="1:36" s="403" customFormat="1" ht="31.5" customHeight="1" x14ac:dyDescent="0.25">
      <c r="A446" s="967" t="s">
        <v>1010</v>
      </c>
      <c r="B446" s="438" t="s">
        <v>463</v>
      </c>
      <c r="C446" s="571" t="s">
        <v>32</v>
      </c>
      <c r="D446" s="1000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32"/>
      <c r="K446" s="803">
        <v>246</v>
      </c>
      <c r="L446" s="804">
        <f t="shared" si="303"/>
        <v>0</v>
      </c>
      <c r="M446" s="803">
        <v>101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0">
        <f t="shared" si="297"/>
        <v>860</v>
      </c>
      <c r="AF446" s="747">
        <v>246</v>
      </c>
      <c r="AG446" s="747">
        <f t="shared" si="312"/>
        <v>211560</v>
      </c>
      <c r="AH446" s="747">
        <v>101</v>
      </c>
      <c r="AI446" s="747">
        <f t="shared" si="313"/>
        <v>86860</v>
      </c>
      <c r="AJ446" s="748">
        <f t="shared" si="314"/>
        <v>298420</v>
      </c>
    </row>
    <row r="447" spans="1:36" s="403" customFormat="1" ht="31.5" customHeight="1" x14ac:dyDescent="0.25">
      <c r="A447" s="967" t="s">
        <v>1011</v>
      </c>
      <c r="B447" s="438" t="s">
        <v>532</v>
      </c>
      <c r="C447" s="571" t="s">
        <v>31</v>
      </c>
      <c r="D447" s="1000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32"/>
      <c r="K447" s="803">
        <v>131</v>
      </c>
      <c r="L447" s="804">
        <f t="shared" si="303"/>
        <v>0</v>
      </c>
      <c r="M447" s="803">
        <v>408.2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0">
        <f t="shared" si="297"/>
        <v>64</v>
      </c>
      <c r="AF447" s="747">
        <v>131</v>
      </c>
      <c r="AG447" s="747">
        <f t="shared" si="312"/>
        <v>8384</v>
      </c>
      <c r="AH447" s="747">
        <v>408.2</v>
      </c>
      <c r="AI447" s="747">
        <f t="shared" si="313"/>
        <v>26124.799999999999</v>
      </c>
      <c r="AJ447" s="748">
        <f t="shared" si="314"/>
        <v>34508.800000000003</v>
      </c>
    </row>
    <row r="448" spans="1:36" s="403" customFormat="1" ht="31.5" customHeight="1" x14ac:dyDescent="0.25">
      <c r="A448" s="967" t="s">
        <v>1012</v>
      </c>
      <c r="B448" s="438" t="s">
        <v>465</v>
      </c>
      <c r="C448" s="571" t="s">
        <v>32</v>
      </c>
      <c r="D448" s="1000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32"/>
      <c r="K448" s="803">
        <v>65.5</v>
      </c>
      <c r="L448" s="804">
        <f t="shared" si="303"/>
        <v>0</v>
      </c>
      <c r="M448" s="803">
        <v>166.71200000000002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0">
        <f t="shared" si="297"/>
        <v>400</v>
      </c>
      <c r="AF448" s="747">
        <v>65.5</v>
      </c>
      <c r="AG448" s="747">
        <f t="shared" si="312"/>
        <v>26200</v>
      </c>
      <c r="AH448" s="747">
        <v>166.71200000000002</v>
      </c>
      <c r="AI448" s="747">
        <f t="shared" si="313"/>
        <v>66684.800000000003</v>
      </c>
      <c r="AJ448" s="748">
        <f t="shared" si="314"/>
        <v>92884.800000000003</v>
      </c>
    </row>
    <row r="449" spans="1:36" s="403" customFormat="1" ht="31.5" customHeight="1" x14ac:dyDescent="0.25">
      <c r="A449" s="967" t="s">
        <v>1013</v>
      </c>
      <c r="B449" s="438" t="s">
        <v>466</v>
      </c>
      <c r="C449" s="571" t="s">
        <v>31</v>
      </c>
      <c r="D449" s="1000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32"/>
      <c r="K449" s="803">
        <v>32.75</v>
      </c>
      <c r="L449" s="804">
        <f t="shared" si="303"/>
        <v>0</v>
      </c>
      <c r="M449" s="803">
        <v>36.816000000000003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0">
        <f t="shared" si="297"/>
        <v>1240</v>
      </c>
      <c r="AF449" s="747">
        <v>32.75</v>
      </c>
      <c r="AG449" s="747">
        <f t="shared" si="312"/>
        <v>40610</v>
      </c>
      <c r="AH449" s="747">
        <v>36.816000000000003</v>
      </c>
      <c r="AI449" s="747">
        <f t="shared" si="313"/>
        <v>45651.840000000004</v>
      </c>
      <c r="AJ449" s="748">
        <f t="shared" si="314"/>
        <v>86261.84</v>
      </c>
    </row>
    <row r="450" spans="1:36" s="403" customFormat="1" ht="31.5" customHeight="1" x14ac:dyDescent="0.25">
      <c r="A450" s="967" t="s">
        <v>1014</v>
      </c>
      <c r="B450" s="438" t="s">
        <v>464</v>
      </c>
      <c r="C450" s="571" t="s">
        <v>31</v>
      </c>
      <c r="D450" s="1000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32"/>
      <c r="K450" s="803">
        <v>262</v>
      </c>
      <c r="L450" s="804">
        <f t="shared" si="303"/>
        <v>0</v>
      </c>
      <c r="M450" s="803">
        <v>681.2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0">
        <f t="shared" si="297"/>
        <v>120</v>
      </c>
      <c r="AF450" s="747">
        <v>262</v>
      </c>
      <c r="AG450" s="747">
        <f t="shared" si="312"/>
        <v>31440</v>
      </c>
      <c r="AH450" s="747">
        <v>681.2</v>
      </c>
      <c r="AI450" s="747">
        <f t="shared" si="313"/>
        <v>81744</v>
      </c>
      <c r="AJ450" s="748">
        <f t="shared" si="314"/>
        <v>113184</v>
      </c>
    </row>
    <row r="451" spans="1:36" s="403" customFormat="1" ht="31.5" customHeight="1" x14ac:dyDescent="0.25">
      <c r="A451" s="967" t="s">
        <v>1015</v>
      </c>
      <c r="B451" s="438" t="s">
        <v>533</v>
      </c>
      <c r="C451" s="571" t="s">
        <v>32</v>
      </c>
      <c r="D451" s="1000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32"/>
      <c r="K451" s="803">
        <v>65.5</v>
      </c>
      <c r="L451" s="804">
        <f t="shared" si="303"/>
        <v>0</v>
      </c>
      <c r="M451" s="803">
        <v>348.40000000000003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0">
        <f t="shared" si="297"/>
        <v>10</v>
      </c>
      <c r="AF451" s="747">
        <v>65.5</v>
      </c>
      <c r="AG451" s="747">
        <f t="shared" si="312"/>
        <v>655</v>
      </c>
      <c r="AH451" s="747">
        <v>348.40000000000003</v>
      </c>
      <c r="AI451" s="747">
        <f t="shared" si="313"/>
        <v>3484.0000000000005</v>
      </c>
      <c r="AJ451" s="748">
        <f t="shared" si="314"/>
        <v>4139</v>
      </c>
    </row>
    <row r="452" spans="1:36" s="403" customFormat="1" ht="31.5" customHeight="1" x14ac:dyDescent="0.25">
      <c r="A452" s="967" t="s">
        <v>1016</v>
      </c>
      <c r="B452" s="438" t="s">
        <v>469</v>
      </c>
      <c r="C452" s="571" t="s">
        <v>32</v>
      </c>
      <c r="D452" s="1000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32"/>
      <c r="K452" s="803">
        <v>458.5</v>
      </c>
      <c r="L452" s="804">
        <f t="shared" si="303"/>
        <v>0</v>
      </c>
      <c r="M452" s="803">
        <v>369.2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0">
        <f t="shared" si="297"/>
        <v>1200</v>
      </c>
      <c r="AF452" s="747">
        <v>458.5</v>
      </c>
      <c r="AG452" s="747">
        <f t="shared" si="312"/>
        <v>550200</v>
      </c>
      <c r="AH452" s="747">
        <v>369.2</v>
      </c>
      <c r="AI452" s="747">
        <f t="shared" si="313"/>
        <v>443040</v>
      </c>
      <c r="AJ452" s="748">
        <f t="shared" si="314"/>
        <v>993240</v>
      </c>
    </row>
    <row r="453" spans="1:36" s="403" customFormat="1" ht="31.5" customHeight="1" x14ac:dyDescent="0.25">
      <c r="A453" s="967" t="s">
        <v>1017</v>
      </c>
      <c r="B453" s="438" t="s">
        <v>534</v>
      </c>
      <c r="C453" s="571" t="s">
        <v>32</v>
      </c>
      <c r="D453" s="1000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32"/>
      <c r="K453" s="803">
        <v>458.5</v>
      </c>
      <c r="L453" s="804">
        <f t="shared" si="303"/>
        <v>0</v>
      </c>
      <c r="M453" s="803">
        <v>254.8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0">
        <f t="shared" si="297"/>
        <v>105</v>
      </c>
      <c r="AF453" s="747">
        <v>458.5</v>
      </c>
      <c r="AG453" s="747">
        <f t="shared" si="312"/>
        <v>48142.5</v>
      </c>
      <c r="AH453" s="747">
        <v>254.8</v>
      </c>
      <c r="AI453" s="747">
        <f t="shared" si="313"/>
        <v>26754</v>
      </c>
      <c r="AJ453" s="748">
        <f t="shared" si="314"/>
        <v>74896.5</v>
      </c>
    </row>
    <row r="454" spans="1:36" s="403" customFormat="1" ht="31.5" customHeight="1" x14ac:dyDescent="0.25">
      <c r="A454" s="967" t="s">
        <v>1018</v>
      </c>
      <c r="B454" s="438" t="s">
        <v>535</v>
      </c>
      <c r="C454" s="571" t="s">
        <v>32</v>
      </c>
      <c r="D454" s="1000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32"/>
      <c r="K454" s="803">
        <v>1283.8</v>
      </c>
      <c r="L454" s="804">
        <f t="shared" si="303"/>
        <v>0</v>
      </c>
      <c r="M454" s="803">
        <v>2241.2000000000003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0">
        <f t="shared" si="297"/>
        <v>40</v>
      </c>
      <c r="AF454" s="747">
        <v>1283.8</v>
      </c>
      <c r="AG454" s="747">
        <f t="shared" si="312"/>
        <v>51352</v>
      </c>
      <c r="AH454" s="747">
        <v>2241.2000000000003</v>
      </c>
      <c r="AI454" s="747">
        <f t="shared" si="313"/>
        <v>89648.000000000015</v>
      </c>
      <c r="AJ454" s="748">
        <f t="shared" si="314"/>
        <v>141000</v>
      </c>
    </row>
    <row r="455" spans="1:36" s="403" customFormat="1" ht="31.5" customHeight="1" x14ac:dyDescent="0.25">
      <c r="A455" s="967" t="s">
        <v>1019</v>
      </c>
      <c r="B455" s="438" t="s">
        <v>536</v>
      </c>
      <c r="C455" s="571" t="s">
        <v>32</v>
      </c>
      <c r="D455" s="1000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32"/>
      <c r="K455" s="803">
        <v>1048</v>
      </c>
      <c r="L455" s="804">
        <f t="shared" si="303"/>
        <v>0</v>
      </c>
      <c r="M455" s="803">
        <v>1084.2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0">
        <f t="shared" si="297"/>
        <v>780</v>
      </c>
      <c r="AF455" s="747">
        <v>1048</v>
      </c>
      <c r="AG455" s="747">
        <f t="shared" si="312"/>
        <v>817440</v>
      </c>
      <c r="AH455" s="747">
        <v>1084.2</v>
      </c>
      <c r="AI455" s="747">
        <f t="shared" si="313"/>
        <v>845676</v>
      </c>
      <c r="AJ455" s="748">
        <f t="shared" si="314"/>
        <v>1663116</v>
      </c>
    </row>
    <row r="456" spans="1:36" s="403" customFormat="1" ht="31.5" customHeight="1" x14ac:dyDescent="0.25">
      <c r="A456" s="967" t="s">
        <v>1020</v>
      </c>
      <c r="B456" s="438" t="s">
        <v>537</v>
      </c>
      <c r="C456" s="571" t="s">
        <v>171</v>
      </c>
      <c r="D456" s="1000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32"/>
      <c r="K456" s="803">
        <v>1249.74</v>
      </c>
      <c r="L456" s="804">
        <f t="shared" si="303"/>
        <v>0</v>
      </c>
      <c r="M456" s="803"/>
      <c r="N456" s="804"/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0">
        <f t="shared" si="297"/>
        <v>2.7</v>
      </c>
      <c r="AF456" s="747">
        <v>1249.74</v>
      </c>
      <c r="AG456" s="747">
        <f t="shared" si="312"/>
        <v>3374.2980000000002</v>
      </c>
      <c r="AH456" s="747"/>
      <c r="AI456" s="747"/>
      <c r="AJ456" s="748">
        <f t="shared" si="314"/>
        <v>3374.2980000000002</v>
      </c>
    </row>
    <row r="457" spans="1:36" s="403" customFormat="1" ht="31.5" customHeight="1" x14ac:dyDescent="0.25">
      <c r="A457" s="967" t="s">
        <v>1021</v>
      </c>
      <c r="B457" s="438" t="s">
        <v>538</v>
      </c>
      <c r="C457" s="576" t="s">
        <v>171</v>
      </c>
      <c r="D457" s="1008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7"/>
      <c r="K457" s="803">
        <v>1522.22</v>
      </c>
      <c r="L457" s="804">
        <f t="shared" si="303"/>
        <v>0</v>
      </c>
      <c r="M457" s="803">
        <v>1092</v>
      </c>
      <c r="N457" s="804">
        <f>M457*J457</f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0">
        <f t="shared" si="297"/>
        <v>1.2</v>
      </c>
      <c r="AF457" s="747">
        <v>1522.22</v>
      </c>
      <c r="AG457" s="747">
        <f t="shared" si="312"/>
        <v>1826.664</v>
      </c>
      <c r="AH457" s="747">
        <v>1092</v>
      </c>
      <c r="AI457" s="747">
        <f>AH457*AE457</f>
        <v>1310.3999999999999</v>
      </c>
      <c r="AJ457" s="748">
        <f t="shared" si="314"/>
        <v>3137.0639999999999</v>
      </c>
    </row>
    <row r="458" spans="1:36" s="403" customFormat="1" ht="31.5" customHeight="1" x14ac:dyDescent="0.25">
      <c r="A458" s="967" t="s">
        <v>1022</v>
      </c>
      <c r="B458" s="438" t="s">
        <v>539</v>
      </c>
      <c r="C458" s="571" t="s">
        <v>171</v>
      </c>
      <c r="D458" s="1000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32"/>
      <c r="K458" s="803">
        <v>1249.74</v>
      </c>
      <c r="L458" s="804">
        <f t="shared" si="303"/>
        <v>0</v>
      </c>
      <c r="M458" s="803"/>
      <c r="N458" s="804"/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0">
        <f t="shared" si="297"/>
        <v>1.5</v>
      </c>
      <c r="AF458" s="747">
        <v>1249.74</v>
      </c>
      <c r="AG458" s="747">
        <f t="shared" si="312"/>
        <v>1874.6100000000001</v>
      </c>
      <c r="AH458" s="747"/>
      <c r="AI458" s="747"/>
      <c r="AJ458" s="748">
        <f t="shared" si="314"/>
        <v>1874.6100000000001</v>
      </c>
    </row>
    <row r="459" spans="1:36" s="403" customFormat="1" ht="31.5" customHeight="1" x14ac:dyDescent="0.25">
      <c r="A459" s="967" t="s">
        <v>1023</v>
      </c>
      <c r="B459" s="438" t="s">
        <v>540</v>
      </c>
      <c r="C459" s="571" t="s">
        <v>171</v>
      </c>
      <c r="D459" s="1000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32"/>
      <c r="K459" s="803">
        <v>3144</v>
      </c>
      <c r="L459" s="804">
        <f t="shared" si="303"/>
        <v>0</v>
      </c>
      <c r="M459" s="803"/>
      <c r="N459" s="804"/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0">
        <f t="shared" si="297"/>
        <v>1.2</v>
      </c>
      <c r="AF459" s="747">
        <v>3144</v>
      </c>
      <c r="AG459" s="747">
        <f t="shared" si="312"/>
        <v>3772.7999999999997</v>
      </c>
      <c r="AH459" s="747"/>
      <c r="AI459" s="747"/>
      <c r="AJ459" s="748">
        <f t="shared" si="314"/>
        <v>3772.7999999999997</v>
      </c>
    </row>
    <row r="460" spans="1:36" s="403" customFormat="1" ht="31.5" customHeight="1" x14ac:dyDescent="0.25">
      <c r="A460" s="967" t="s">
        <v>1024</v>
      </c>
      <c r="B460" s="438" t="s">
        <v>268</v>
      </c>
      <c r="C460" s="571" t="s">
        <v>224</v>
      </c>
      <c r="D460" s="1000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32"/>
      <c r="K460" s="803"/>
      <c r="L460" s="804"/>
      <c r="M460" s="803">
        <v>28704</v>
      </c>
      <c r="N460" s="804">
        <f>M460*J460</f>
        <v>0</v>
      </c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0">
        <f t="shared" si="297"/>
        <v>1</v>
      </c>
      <c r="AF460" s="747"/>
      <c r="AG460" s="747"/>
      <c r="AH460" s="747">
        <v>28704</v>
      </c>
      <c r="AI460" s="747">
        <f>AH460*AE460</f>
        <v>28704</v>
      </c>
      <c r="AJ460" s="748">
        <f t="shared" si="314"/>
        <v>28704</v>
      </c>
    </row>
    <row r="461" spans="1:36" s="403" customFormat="1" ht="31.5" customHeight="1" x14ac:dyDescent="0.25">
      <c r="A461" s="967" t="s">
        <v>1025</v>
      </c>
      <c r="B461" s="438" t="s">
        <v>358</v>
      </c>
      <c r="C461" s="571" t="s">
        <v>224</v>
      </c>
      <c r="D461" s="1000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32"/>
      <c r="K461" s="803">
        <v>76800</v>
      </c>
      <c r="L461" s="804">
        <f>K461*J461</f>
        <v>0</v>
      </c>
      <c r="M461" s="803"/>
      <c r="N461" s="804"/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0">
        <f t="shared" si="297"/>
        <v>1</v>
      </c>
      <c r="AF461" s="747">
        <v>76800</v>
      </c>
      <c r="AG461" s="747">
        <f>AF461*AE461</f>
        <v>76800</v>
      </c>
      <c r="AH461" s="747"/>
      <c r="AI461" s="747"/>
      <c r="AJ461" s="748">
        <f t="shared" si="314"/>
        <v>76800</v>
      </c>
    </row>
    <row r="462" spans="1:36" s="404" customFormat="1" ht="31.5" customHeight="1" x14ac:dyDescent="0.25">
      <c r="A462" s="966" t="s">
        <v>541</v>
      </c>
      <c r="B462" s="695" t="s">
        <v>542</v>
      </c>
      <c r="C462" s="696"/>
      <c r="D462" s="990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29"/>
      <c r="K462" s="798"/>
      <c r="L462" s="799">
        <f>SUM(L463:L480)</f>
        <v>0</v>
      </c>
      <c r="M462" s="798"/>
      <c r="N462" s="799">
        <f>SUM(N463:N480)</f>
        <v>0</v>
      </c>
      <c r="O462" s="809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0">
        <f t="shared" si="297"/>
        <v>0</v>
      </c>
      <c r="AF462" s="745"/>
      <c r="AG462" s="745">
        <f>SUM(AG463:AG480)</f>
        <v>557498.30000000005</v>
      </c>
      <c r="AH462" s="745"/>
      <c r="AI462" s="745">
        <f>SUM(AI463:AI480)</f>
        <v>1249440.52</v>
      </c>
      <c r="AJ462" s="746">
        <f>SUM(AJ463:AJ480)</f>
        <v>1806938.82</v>
      </c>
    </row>
    <row r="463" spans="1:36" s="403" customFormat="1" ht="31.5" customHeight="1" x14ac:dyDescent="0.25">
      <c r="A463" s="967" t="s">
        <v>840</v>
      </c>
      <c r="B463" s="438" t="s">
        <v>393</v>
      </c>
      <c r="C463" s="571" t="s">
        <v>31</v>
      </c>
      <c r="D463" s="1000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32"/>
      <c r="K463" s="803">
        <v>5502</v>
      </c>
      <c r="L463" s="804">
        <f t="shared" ref="L463:L478" si="318">K463*J463</f>
        <v>0</v>
      </c>
      <c r="M463" s="803">
        <v>87964</v>
      </c>
      <c r="N463" s="804">
        <f t="shared" ref="N463:N479" si="319">M463*J463</f>
        <v>0</v>
      </c>
      <c r="O463" s="808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0">
        <f t="shared" si="297"/>
        <v>1</v>
      </c>
      <c r="AF463" s="747">
        <v>5502</v>
      </c>
      <c r="AG463" s="747">
        <f t="shared" ref="AG463:AG478" si="327">AF463*AE463</f>
        <v>5502</v>
      </c>
      <c r="AH463" s="747">
        <v>87964</v>
      </c>
      <c r="AI463" s="747">
        <f t="shared" ref="AI463:AI479" si="328">AH463*AE463</f>
        <v>87964</v>
      </c>
      <c r="AJ463" s="748">
        <f t="shared" ref="AJ463:AJ480" si="329">AI463+AG463</f>
        <v>93466</v>
      </c>
    </row>
    <row r="464" spans="1:36" s="403" customFormat="1" ht="31.5" customHeight="1" x14ac:dyDescent="0.25">
      <c r="A464" s="967" t="s">
        <v>1027</v>
      </c>
      <c r="B464" s="438" t="s">
        <v>393</v>
      </c>
      <c r="C464" s="571" t="s">
        <v>32</v>
      </c>
      <c r="D464" s="1000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32"/>
      <c r="K464" s="803">
        <v>314.40000000000003</v>
      </c>
      <c r="L464" s="804">
        <f t="shared" si="318"/>
        <v>0</v>
      </c>
      <c r="M464" s="803">
        <v>2857.4</v>
      </c>
      <c r="N464" s="804">
        <f t="shared" si="319"/>
        <v>0</v>
      </c>
      <c r="O464" s="808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0">
        <f t="shared" si="297"/>
        <v>70</v>
      </c>
      <c r="AF464" s="747">
        <v>314.40000000000003</v>
      </c>
      <c r="AG464" s="747">
        <f t="shared" si="327"/>
        <v>22008.000000000004</v>
      </c>
      <c r="AH464" s="747">
        <v>2857.4</v>
      </c>
      <c r="AI464" s="747">
        <f t="shared" si="328"/>
        <v>200018</v>
      </c>
      <c r="AJ464" s="748">
        <f t="shared" si="329"/>
        <v>222026</v>
      </c>
    </row>
    <row r="465" spans="1:36" s="403" customFormat="1" ht="31.5" customHeight="1" x14ac:dyDescent="0.25">
      <c r="A465" s="967" t="s">
        <v>1028</v>
      </c>
      <c r="B465" s="438" t="s">
        <v>460</v>
      </c>
      <c r="C465" s="571" t="s">
        <v>32</v>
      </c>
      <c r="D465" s="1000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32"/>
      <c r="K465" s="803">
        <v>162.44</v>
      </c>
      <c r="L465" s="804">
        <f t="shared" si="318"/>
        <v>0</v>
      </c>
      <c r="M465" s="803">
        <v>496.6</v>
      </c>
      <c r="N465" s="804">
        <f t="shared" si="319"/>
        <v>0</v>
      </c>
      <c r="O465" s="808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0">
        <f t="shared" si="297"/>
        <v>15</v>
      </c>
      <c r="AF465" s="747">
        <v>162.44</v>
      </c>
      <c r="AG465" s="747">
        <f t="shared" si="327"/>
        <v>2436.6</v>
      </c>
      <c r="AH465" s="747">
        <v>496.6</v>
      </c>
      <c r="AI465" s="747">
        <f t="shared" si="328"/>
        <v>7449</v>
      </c>
      <c r="AJ465" s="748">
        <f t="shared" si="329"/>
        <v>9885.6</v>
      </c>
    </row>
    <row r="466" spans="1:36" s="403" customFormat="1" ht="31.5" customHeight="1" x14ac:dyDescent="0.25">
      <c r="A466" s="967" t="s">
        <v>1029</v>
      </c>
      <c r="B466" s="438" t="s">
        <v>460</v>
      </c>
      <c r="C466" s="571" t="s">
        <v>32</v>
      </c>
      <c r="D466" s="1000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32"/>
      <c r="K466" s="803">
        <v>162.44</v>
      </c>
      <c r="L466" s="804">
        <f t="shared" si="318"/>
        <v>0</v>
      </c>
      <c r="M466" s="803">
        <v>434.2</v>
      </c>
      <c r="N466" s="804">
        <f t="shared" si="319"/>
        <v>0</v>
      </c>
      <c r="O466" s="808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0">
        <f t="shared" si="297"/>
        <v>350</v>
      </c>
      <c r="AF466" s="747">
        <v>162.44</v>
      </c>
      <c r="AG466" s="747">
        <f t="shared" si="327"/>
        <v>56854</v>
      </c>
      <c r="AH466" s="747">
        <v>434.2</v>
      </c>
      <c r="AI466" s="747">
        <f t="shared" si="328"/>
        <v>151970</v>
      </c>
      <c r="AJ466" s="748">
        <f t="shared" si="329"/>
        <v>208824</v>
      </c>
    </row>
    <row r="467" spans="1:36" s="403" customFormat="1" ht="31.5" customHeight="1" x14ac:dyDescent="0.25">
      <c r="A467" s="967" t="s">
        <v>1030</v>
      </c>
      <c r="B467" s="438" t="s">
        <v>460</v>
      </c>
      <c r="C467" s="571" t="s">
        <v>32</v>
      </c>
      <c r="D467" s="1000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32"/>
      <c r="K467" s="803">
        <v>162.44</v>
      </c>
      <c r="L467" s="804">
        <f t="shared" si="318"/>
        <v>0</v>
      </c>
      <c r="M467" s="803">
        <v>184.6</v>
      </c>
      <c r="N467" s="804">
        <f t="shared" si="319"/>
        <v>0</v>
      </c>
      <c r="O467" s="808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0">
        <f t="shared" si="297"/>
        <v>210</v>
      </c>
      <c r="AF467" s="747">
        <v>162.44</v>
      </c>
      <c r="AG467" s="747">
        <f t="shared" si="327"/>
        <v>34112.400000000001</v>
      </c>
      <c r="AH467" s="747">
        <v>184.6</v>
      </c>
      <c r="AI467" s="747">
        <f t="shared" si="328"/>
        <v>38766</v>
      </c>
      <c r="AJ467" s="748">
        <f t="shared" si="329"/>
        <v>72878.399999999994</v>
      </c>
    </row>
    <row r="468" spans="1:36" s="403" customFormat="1" ht="31.5" customHeight="1" x14ac:dyDescent="0.25">
      <c r="A468" s="967" t="s">
        <v>1031</v>
      </c>
      <c r="B468" s="438" t="s">
        <v>460</v>
      </c>
      <c r="C468" s="571" t="s">
        <v>32</v>
      </c>
      <c r="D468" s="1000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32"/>
      <c r="K468" s="803">
        <v>162.44</v>
      </c>
      <c r="L468" s="804">
        <f t="shared" si="318"/>
        <v>0</v>
      </c>
      <c r="M468" s="803">
        <v>166.92000000000002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0">
        <f t="shared" si="297"/>
        <v>270</v>
      </c>
      <c r="AF468" s="747">
        <v>162.44</v>
      </c>
      <c r="AG468" s="747">
        <f t="shared" si="327"/>
        <v>43858.8</v>
      </c>
      <c r="AH468" s="747">
        <v>166.92000000000002</v>
      </c>
      <c r="AI468" s="747">
        <f t="shared" si="328"/>
        <v>45068.4</v>
      </c>
      <c r="AJ468" s="748">
        <f t="shared" si="329"/>
        <v>88927.200000000012</v>
      </c>
    </row>
    <row r="469" spans="1:36" s="403" customFormat="1" ht="31.5" customHeight="1" x14ac:dyDescent="0.25">
      <c r="A469" s="967" t="s">
        <v>1032</v>
      </c>
      <c r="B469" s="438" t="s">
        <v>400</v>
      </c>
      <c r="C469" s="571" t="s">
        <v>378</v>
      </c>
      <c r="D469" s="1000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32"/>
      <c r="K469" s="803">
        <v>838.40000000000009</v>
      </c>
      <c r="L469" s="804">
        <f t="shared" si="318"/>
        <v>0</v>
      </c>
      <c r="M469" s="803">
        <v>1759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0">
        <f t="shared" si="297"/>
        <v>300</v>
      </c>
      <c r="AF469" s="747">
        <v>838.40000000000009</v>
      </c>
      <c r="AG469" s="747">
        <f t="shared" si="327"/>
        <v>251520.00000000003</v>
      </c>
      <c r="AH469" s="747">
        <v>1759</v>
      </c>
      <c r="AI469" s="747">
        <f t="shared" si="328"/>
        <v>527700</v>
      </c>
      <c r="AJ469" s="748">
        <f t="shared" si="329"/>
        <v>779220</v>
      </c>
    </row>
    <row r="470" spans="1:36" s="403" customFormat="1" ht="31.5" customHeight="1" x14ac:dyDescent="0.25">
      <c r="A470" s="967" t="s">
        <v>1033</v>
      </c>
      <c r="B470" s="438" t="s">
        <v>463</v>
      </c>
      <c r="C470" s="571" t="s">
        <v>31</v>
      </c>
      <c r="D470" s="1000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32"/>
      <c r="K470" s="803">
        <v>262</v>
      </c>
      <c r="L470" s="804">
        <f t="shared" si="318"/>
        <v>0</v>
      </c>
      <c r="M470" s="803">
        <v>681.2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0">
        <f t="shared" si="297"/>
        <v>110</v>
      </c>
      <c r="AF470" s="747">
        <v>262</v>
      </c>
      <c r="AG470" s="747">
        <f t="shared" si="327"/>
        <v>28820</v>
      </c>
      <c r="AH470" s="747">
        <v>681.2</v>
      </c>
      <c r="AI470" s="747">
        <f t="shared" si="328"/>
        <v>74932</v>
      </c>
      <c r="AJ470" s="748">
        <f t="shared" si="329"/>
        <v>103752</v>
      </c>
    </row>
    <row r="471" spans="1:36" s="403" customFormat="1" ht="31.5" customHeight="1" x14ac:dyDescent="0.25">
      <c r="A471" s="967" t="s">
        <v>1034</v>
      </c>
      <c r="B471" s="438" t="s">
        <v>543</v>
      </c>
      <c r="C471" s="571" t="s">
        <v>378</v>
      </c>
      <c r="D471" s="1000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32"/>
      <c r="K471" s="803">
        <v>52.400000000000006</v>
      </c>
      <c r="L471" s="804">
        <f t="shared" si="318"/>
        <v>0</v>
      </c>
      <c r="M471" s="803">
        <v>130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0">
        <f t="shared" si="297"/>
        <v>30</v>
      </c>
      <c r="AF471" s="747">
        <v>52.400000000000006</v>
      </c>
      <c r="AG471" s="747">
        <f t="shared" si="327"/>
        <v>1572.0000000000002</v>
      </c>
      <c r="AH471" s="747">
        <v>130</v>
      </c>
      <c r="AI471" s="747">
        <f t="shared" si="328"/>
        <v>3900</v>
      </c>
      <c r="AJ471" s="748">
        <f t="shared" si="329"/>
        <v>5472</v>
      </c>
    </row>
    <row r="472" spans="1:36" s="403" customFormat="1" ht="31.5" customHeight="1" x14ac:dyDescent="0.25">
      <c r="A472" s="967" t="s">
        <v>1035</v>
      </c>
      <c r="B472" s="438" t="s">
        <v>464</v>
      </c>
      <c r="C472" s="576" t="s">
        <v>378</v>
      </c>
      <c r="D472" s="1008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7"/>
      <c r="K472" s="803">
        <v>45.85</v>
      </c>
      <c r="L472" s="804">
        <f t="shared" si="318"/>
        <v>0</v>
      </c>
      <c r="M472" s="803">
        <v>58.5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0">
        <f t="shared" si="297"/>
        <v>320</v>
      </c>
      <c r="AF472" s="747">
        <v>45.85</v>
      </c>
      <c r="AG472" s="747">
        <f t="shared" si="327"/>
        <v>14672</v>
      </c>
      <c r="AH472" s="747">
        <v>58.5</v>
      </c>
      <c r="AI472" s="747">
        <f t="shared" si="328"/>
        <v>18720</v>
      </c>
      <c r="AJ472" s="748">
        <f t="shared" si="329"/>
        <v>33392</v>
      </c>
    </row>
    <row r="473" spans="1:36" s="403" customFormat="1" ht="31.5" customHeight="1" x14ac:dyDescent="0.25">
      <c r="A473" s="967" t="s">
        <v>1036</v>
      </c>
      <c r="B473" s="438" t="s">
        <v>465</v>
      </c>
      <c r="C473" s="576" t="s">
        <v>32</v>
      </c>
      <c r="D473" s="1008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7"/>
      <c r="K473" s="803">
        <v>65.5</v>
      </c>
      <c r="L473" s="804">
        <f t="shared" si="318"/>
        <v>0</v>
      </c>
      <c r="M473" s="803">
        <v>166.71200000000002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0">
        <f t="shared" si="297"/>
        <v>100</v>
      </c>
      <c r="AF473" s="747">
        <v>65.5</v>
      </c>
      <c r="AG473" s="747">
        <f t="shared" si="327"/>
        <v>6550</v>
      </c>
      <c r="AH473" s="747">
        <v>166.71200000000002</v>
      </c>
      <c r="AI473" s="747">
        <f t="shared" si="328"/>
        <v>16671.2</v>
      </c>
      <c r="AJ473" s="748">
        <f t="shared" si="329"/>
        <v>23221.200000000001</v>
      </c>
    </row>
    <row r="474" spans="1:36" s="403" customFormat="1" ht="31.5" customHeight="1" x14ac:dyDescent="0.25">
      <c r="A474" s="967" t="s">
        <v>1037</v>
      </c>
      <c r="B474" s="438" t="s">
        <v>544</v>
      </c>
      <c r="C474" s="576" t="s">
        <v>31</v>
      </c>
      <c r="D474" s="1008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7"/>
      <c r="K474" s="803">
        <v>32.75</v>
      </c>
      <c r="L474" s="804">
        <f t="shared" si="318"/>
        <v>0</v>
      </c>
      <c r="M474" s="803">
        <v>43.42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0">
        <f t="shared" si="297"/>
        <v>30</v>
      </c>
      <c r="AF474" s="747">
        <v>32.75</v>
      </c>
      <c r="AG474" s="747">
        <f t="shared" si="327"/>
        <v>982.5</v>
      </c>
      <c r="AH474" s="747">
        <v>43.42</v>
      </c>
      <c r="AI474" s="747">
        <f t="shared" si="328"/>
        <v>1302.6000000000001</v>
      </c>
      <c r="AJ474" s="748">
        <f t="shared" si="329"/>
        <v>2285.1000000000004</v>
      </c>
    </row>
    <row r="475" spans="1:36" s="403" customFormat="1" ht="31.5" customHeight="1" x14ac:dyDescent="0.25">
      <c r="A475" s="967" t="s">
        <v>1038</v>
      </c>
      <c r="B475" s="438" t="s">
        <v>466</v>
      </c>
      <c r="C475" s="576" t="s">
        <v>31</v>
      </c>
      <c r="D475" s="1008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7"/>
      <c r="K475" s="803">
        <v>32.75</v>
      </c>
      <c r="L475" s="804">
        <f t="shared" si="318"/>
        <v>0</v>
      </c>
      <c r="M475" s="803">
        <v>36.816000000000003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0">
        <f t="shared" si="297"/>
        <v>420</v>
      </c>
      <c r="AF475" s="747">
        <v>32.75</v>
      </c>
      <c r="AG475" s="747">
        <f t="shared" si="327"/>
        <v>13755</v>
      </c>
      <c r="AH475" s="747">
        <v>36.816000000000003</v>
      </c>
      <c r="AI475" s="747">
        <f t="shared" si="328"/>
        <v>15462.720000000001</v>
      </c>
      <c r="AJ475" s="748">
        <f t="shared" si="329"/>
        <v>29217.72</v>
      </c>
    </row>
    <row r="476" spans="1:36" s="403" customFormat="1" ht="31.5" customHeight="1" x14ac:dyDescent="0.25">
      <c r="A476" s="967" t="s">
        <v>1039</v>
      </c>
      <c r="B476" s="438" t="s">
        <v>465</v>
      </c>
      <c r="C476" s="571" t="s">
        <v>31</v>
      </c>
      <c r="D476" s="1000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32"/>
      <c r="K476" s="803">
        <v>1965</v>
      </c>
      <c r="L476" s="804">
        <f t="shared" si="318"/>
        <v>0</v>
      </c>
      <c r="M476" s="803">
        <v>20594.600000000002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0">
        <f t="shared" si="297"/>
        <v>1</v>
      </c>
      <c r="AF476" s="747">
        <v>1965</v>
      </c>
      <c r="AG476" s="747">
        <f t="shared" si="327"/>
        <v>1965</v>
      </c>
      <c r="AH476" s="747">
        <v>20594.600000000002</v>
      </c>
      <c r="AI476" s="747">
        <f t="shared" si="328"/>
        <v>20594.600000000002</v>
      </c>
      <c r="AJ476" s="748">
        <f t="shared" si="329"/>
        <v>22559.600000000002</v>
      </c>
    </row>
    <row r="477" spans="1:36" s="403" customFormat="1" ht="31.5" customHeight="1" x14ac:dyDescent="0.25">
      <c r="A477" s="967" t="s">
        <v>1040</v>
      </c>
      <c r="B477" s="438" t="s">
        <v>466</v>
      </c>
      <c r="C477" s="571" t="s">
        <v>31</v>
      </c>
      <c r="D477" s="1000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32"/>
      <c r="K477" s="803">
        <v>262</v>
      </c>
      <c r="L477" s="804">
        <f t="shared" si="318"/>
        <v>0</v>
      </c>
      <c r="M477" s="803">
        <v>109.2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0">
        <f t="shared" ref="AE477:AE540" si="331">D477-S477-Y477</f>
        <v>15</v>
      </c>
      <c r="AF477" s="747">
        <v>262</v>
      </c>
      <c r="AG477" s="747">
        <f t="shared" si="327"/>
        <v>3930</v>
      </c>
      <c r="AH477" s="747">
        <v>109.2</v>
      </c>
      <c r="AI477" s="747">
        <f t="shared" si="328"/>
        <v>1638</v>
      </c>
      <c r="AJ477" s="748">
        <f t="shared" si="329"/>
        <v>5568</v>
      </c>
    </row>
    <row r="478" spans="1:36" s="403" customFormat="1" ht="31.5" customHeight="1" x14ac:dyDescent="0.25">
      <c r="A478" s="967" t="s">
        <v>1041</v>
      </c>
      <c r="B478" s="438" t="s">
        <v>467</v>
      </c>
      <c r="C478" s="571" t="s">
        <v>32</v>
      </c>
      <c r="D478" s="1000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32"/>
      <c r="K478" s="803">
        <v>1048</v>
      </c>
      <c r="L478" s="804">
        <f t="shared" si="318"/>
        <v>0</v>
      </c>
      <c r="M478" s="803">
        <v>1084.2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0">
        <f t="shared" si="331"/>
        <v>20</v>
      </c>
      <c r="AF478" s="747">
        <v>1048</v>
      </c>
      <c r="AG478" s="747">
        <f t="shared" si="327"/>
        <v>20960</v>
      </c>
      <c r="AH478" s="747">
        <v>1084.2</v>
      </c>
      <c r="AI478" s="747">
        <f t="shared" si="328"/>
        <v>21684</v>
      </c>
      <c r="AJ478" s="748">
        <f t="shared" si="329"/>
        <v>42644</v>
      </c>
    </row>
    <row r="479" spans="1:36" s="403" customFormat="1" ht="31.5" customHeight="1" x14ac:dyDescent="0.25">
      <c r="A479" s="967" t="s">
        <v>1042</v>
      </c>
      <c r="B479" s="438" t="s">
        <v>268</v>
      </c>
      <c r="C479" s="571" t="s">
        <v>224</v>
      </c>
      <c r="D479" s="1000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32"/>
      <c r="K479" s="803"/>
      <c r="L479" s="804"/>
      <c r="M479" s="803">
        <v>15600</v>
      </c>
      <c r="N479" s="804">
        <f t="shared" si="319"/>
        <v>0</v>
      </c>
      <c r="O479" s="808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0">
        <f t="shared" si="331"/>
        <v>1</v>
      </c>
      <c r="AF479" s="747"/>
      <c r="AG479" s="747"/>
      <c r="AH479" s="747">
        <v>15600</v>
      </c>
      <c r="AI479" s="747">
        <f t="shared" si="328"/>
        <v>15600</v>
      </c>
      <c r="AJ479" s="748">
        <f t="shared" si="329"/>
        <v>15600</v>
      </c>
    </row>
    <row r="480" spans="1:36" s="403" customFormat="1" ht="31.5" customHeight="1" x14ac:dyDescent="0.25">
      <c r="A480" s="967" t="s">
        <v>1026</v>
      </c>
      <c r="B480" s="438" t="s">
        <v>358</v>
      </c>
      <c r="C480" s="571" t="s">
        <v>224</v>
      </c>
      <c r="D480" s="1000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32"/>
      <c r="K480" s="803">
        <v>48000</v>
      </c>
      <c r="L480" s="804">
        <f>K480*J480</f>
        <v>0</v>
      </c>
      <c r="M480" s="803"/>
      <c r="N480" s="804"/>
      <c r="O480" s="808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0">
        <f t="shared" si="331"/>
        <v>1</v>
      </c>
      <c r="AF480" s="747">
        <v>48000</v>
      </c>
      <c r="AG480" s="747">
        <f>AF480*AE480</f>
        <v>48000</v>
      </c>
      <c r="AH480" s="747"/>
      <c r="AI480" s="747"/>
      <c r="AJ480" s="748">
        <f t="shared" si="329"/>
        <v>48000</v>
      </c>
    </row>
    <row r="481" spans="1:36" s="404" customFormat="1" ht="31.5" customHeight="1" x14ac:dyDescent="0.25">
      <c r="A481" s="966" t="s">
        <v>545</v>
      </c>
      <c r="B481" s="695" t="s">
        <v>546</v>
      </c>
      <c r="C481" s="696"/>
      <c r="D481" s="990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29"/>
      <c r="K481" s="798"/>
      <c r="L481" s="799">
        <f>SUM(L482:L485)</f>
        <v>0</v>
      </c>
      <c r="M481" s="798"/>
      <c r="N481" s="799">
        <f>SUM(N482:N485)</f>
        <v>0</v>
      </c>
      <c r="O481" s="809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0">
        <f t="shared" si="331"/>
        <v>0</v>
      </c>
      <c r="AF481" s="745"/>
      <c r="AG481" s="745">
        <f>SUM(AG482:AG485)</f>
        <v>5968365.7944</v>
      </c>
      <c r="AH481" s="745"/>
      <c r="AI481" s="745">
        <f>SUM(AI482:AI485)</f>
        <v>11061320.059999999</v>
      </c>
      <c r="AJ481" s="746">
        <f>SUM(AJ482:AJ485)</f>
        <v>17029685.854400001</v>
      </c>
    </row>
    <row r="482" spans="1:36" s="494" customFormat="1" ht="31.5" customHeight="1" x14ac:dyDescent="0.25">
      <c r="A482" s="964" t="s">
        <v>841</v>
      </c>
      <c r="B482" s="431" t="s">
        <v>274</v>
      </c>
      <c r="C482" s="574" t="s">
        <v>224</v>
      </c>
      <c r="D482" s="1002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7"/>
      <c r="K482" s="833">
        <v>29532.639999999999</v>
      </c>
      <c r="L482" s="834">
        <f>K482*J482</f>
        <v>0</v>
      </c>
      <c r="M482" s="833">
        <v>262311.77374999999</v>
      </c>
      <c r="N482" s="834">
        <f>M482*J482</f>
        <v>0</v>
      </c>
      <c r="O482" s="808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0">
        <f t="shared" si="331"/>
        <v>16</v>
      </c>
      <c r="AF482" s="763">
        <v>29532.639999999999</v>
      </c>
      <c r="AG482" s="763">
        <f>AF482*AE482</f>
        <v>472522.23999999999</v>
      </c>
      <c r="AH482" s="763">
        <v>262311.77374999999</v>
      </c>
      <c r="AI482" s="763">
        <f>AH482*AE482</f>
        <v>4196988.38</v>
      </c>
      <c r="AJ482" s="748">
        <f>AI482+AG482</f>
        <v>4669510.62</v>
      </c>
    </row>
    <row r="483" spans="1:36" s="494" customFormat="1" ht="31.5" customHeight="1" x14ac:dyDescent="0.25">
      <c r="A483" s="964" t="s">
        <v>1043</v>
      </c>
      <c r="B483" s="431" t="s">
        <v>285</v>
      </c>
      <c r="C483" s="574" t="s">
        <v>213</v>
      </c>
      <c r="D483" s="1002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7"/>
      <c r="K483" s="833">
        <v>305</v>
      </c>
      <c r="L483" s="834">
        <f>K483*J483</f>
        <v>0</v>
      </c>
      <c r="M483" s="833">
        <v>405</v>
      </c>
      <c r="N483" s="834">
        <f>M483*J483</f>
        <v>0</v>
      </c>
      <c r="O483" s="808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0">
        <f t="shared" si="331"/>
        <v>14210</v>
      </c>
      <c r="AF483" s="763">
        <v>305</v>
      </c>
      <c r="AG483" s="763">
        <f>AF483*AE483</f>
        <v>4334050</v>
      </c>
      <c r="AH483" s="763">
        <v>405</v>
      </c>
      <c r="AI483" s="763">
        <f>AH483*AE483</f>
        <v>5755050</v>
      </c>
      <c r="AJ483" s="748">
        <f>AI483+AG483</f>
        <v>10089100</v>
      </c>
    </row>
    <row r="484" spans="1:36" s="494" customFormat="1" ht="31.5" customHeight="1" x14ac:dyDescent="0.25">
      <c r="A484" s="964" t="s">
        <v>1044</v>
      </c>
      <c r="B484" s="431" t="s">
        <v>295</v>
      </c>
      <c r="C484" s="574" t="s">
        <v>31</v>
      </c>
      <c r="D484" s="1002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7"/>
      <c r="K484" s="833">
        <v>55632.259066666666</v>
      </c>
      <c r="L484" s="834">
        <f>K484*J484</f>
        <v>0</v>
      </c>
      <c r="M484" s="833">
        <v>184880.27999999997</v>
      </c>
      <c r="N484" s="834">
        <f>M484*J484</f>
        <v>0</v>
      </c>
      <c r="O484" s="808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0">
        <f t="shared" si="331"/>
        <v>6</v>
      </c>
      <c r="AF484" s="763">
        <v>55632.259066666666</v>
      </c>
      <c r="AG484" s="763">
        <f>AF484*AE484</f>
        <v>333793.55440000002</v>
      </c>
      <c r="AH484" s="763">
        <v>184880.27999999997</v>
      </c>
      <c r="AI484" s="763">
        <f>AH484*AE484</f>
        <v>1109281.6799999997</v>
      </c>
      <c r="AJ484" s="748">
        <f>AI484+AG484</f>
        <v>1443075.2343999997</v>
      </c>
    </row>
    <row r="485" spans="1:36" s="494" customFormat="1" ht="31.5" customHeight="1" x14ac:dyDescent="0.25">
      <c r="A485" s="964" t="s">
        <v>1045</v>
      </c>
      <c r="B485" s="431" t="s">
        <v>286</v>
      </c>
      <c r="C485" s="574" t="s">
        <v>224</v>
      </c>
      <c r="D485" s="1002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7"/>
      <c r="K485" s="833">
        <v>828000</v>
      </c>
      <c r="L485" s="834">
        <f>K485*J485</f>
        <v>0</v>
      </c>
      <c r="M485" s="833"/>
      <c r="N485" s="834"/>
      <c r="O485" s="808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0">
        <f t="shared" si="331"/>
        <v>1</v>
      </c>
      <c r="AF485" s="763">
        <v>828000</v>
      </c>
      <c r="AG485" s="763">
        <f>AF485*AE485</f>
        <v>828000</v>
      </c>
      <c r="AH485" s="763"/>
      <c r="AI485" s="763"/>
      <c r="AJ485" s="748">
        <f>AI485+AG485</f>
        <v>828000</v>
      </c>
    </row>
    <row r="486" spans="1:36" s="404" customFormat="1" ht="31.5" customHeight="1" x14ac:dyDescent="0.25">
      <c r="A486" s="966" t="s">
        <v>547</v>
      </c>
      <c r="B486" s="695" t="s">
        <v>548</v>
      </c>
      <c r="C486" s="696"/>
      <c r="D486" s="990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29"/>
      <c r="K486" s="798"/>
      <c r="L486" s="799">
        <f>SUM(L487:L489)</f>
        <v>0</v>
      </c>
      <c r="M486" s="798"/>
      <c r="N486" s="799">
        <f>SUM(N487:N489)</f>
        <v>0</v>
      </c>
      <c r="O486" s="809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0">
        <f t="shared" si="331"/>
        <v>0</v>
      </c>
      <c r="AF486" s="745"/>
      <c r="AG486" s="745">
        <f>SUM(AG487:AG489)</f>
        <v>3391491.6189999999</v>
      </c>
      <c r="AH486" s="745"/>
      <c r="AI486" s="745">
        <f>SUM(AI487:AI489)</f>
        <v>4302790.3984000003</v>
      </c>
      <c r="AJ486" s="746">
        <f>SUM(AJ487:AJ489)</f>
        <v>7694282.0173999993</v>
      </c>
    </row>
    <row r="487" spans="1:36" s="494" customFormat="1" ht="31.5" customHeight="1" x14ac:dyDescent="0.25">
      <c r="A487" s="964" t="s">
        <v>1046</v>
      </c>
      <c r="B487" s="431" t="s">
        <v>274</v>
      </c>
      <c r="C487" s="574" t="s">
        <v>224</v>
      </c>
      <c r="D487" s="1002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7"/>
      <c r="K487" s="833">
        <v>44520.961333333333</v>
      </c>
      <c r="L487" s="834">
        <f>K487*J487</f>
        <v>0</v>
      </c>
      <c r="M487" s="833">
        <v>127629.13279999999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0">
        <f t="shared" si="331"/>
        <v>3</v>
      </c>
      <c r="AF487" s="763">
        <v>44520.961333333333</v>
      </c>
      <c r="AG487" s="763">
        <f>AF487*AE487</f>
        <v>133562.88399999999</v>
      </c>
      <c r="AH487" s="763">
        <v>127629.13279999999</v>
      </c>
      <c r="AI487" s="763">
        <f>AH487*AE487</f>
        <v>382887.39839999995</v>
      </c>
      <c r="AJ487" s="748">
        <f>AI487+AG487</f>
        <v>516450.28239999991</v>
      </c>
    </row>
    <row r="488" spans="1:36" s="494" customFormat="1" ht="31.5" customHeight="1" x14ac:dyDescent="0.25">
      <c r="A488" s="964" t="s">
        <v>1047</v>
      </c>
      <c r="B488" s="431" t="s">
        <v>285</v>
      </c>
      <c r="C488" s="574" t="s">
        <v>213</v>
      </c>
      <c r="D488" s="1002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7"/>
      <c r="K488" s="833">
        <v>323.69689171597634</v>
      </c>
      <c r="L488" s="834">
        <f>K488*J488</f>
        <v>0</v>
      </c>
      <c r="M488" s="833">
        <v>463.89384615384614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0">
        <f t="shared" si="331"/>
        <v>8450</v>
      </c>
      <c r="AF488" s="763">
        <v>323.69689171597634</v>
      </c>
      <c r="AG488" s="763">
        <f>AF488*AE488</f>
        <v>2735238.7349999999</v>
      </c>
      <c r="AH488" s="763">
        <v>463.89384615384614</v>
      </c>
      <c r="AI488" s="763">
        <f>AH488*AE488</f>
        <v>3919903</v>
      </c>
      <c r="AJ488" s="748">
        <f>AI488+AG488</f>
        <v>6655141.7349999994</v>
      </c>
    </row>
    <row r="489" spans="1:36" s="494" customFormat="1" ht="31.5" customHeight="1" x14ac:dyDescent="0.25">
      <c r="A489" s="964" t="s">
        <v>1048</v>
      </c>
      <c r="B489" s="431" t="s">
        <v>286</v>
      </c>
      <c r="C489" s="574" t="s">
        <v>224</v>
      </c>
      <c r="D489" s="1002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7"/>
      <c r="K489" s="833">
        <v>522690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522690</v>
      </c>
      <c r="AG489" s="763">
        <f>AF489*AE489</f>
        <v>522690</v>
      </c>
      <c r="AH489" s="763"/>
      <c r="AI489" s="763"/>
      <c r="AJ489" s="748">
        <f>AI489+AG489</f>
        <v>522690</v>
      </c>
    </row>
    <row r="490" spans="1:36" s="403" customFormat="1" ht="31.5" customHeight="1" x14ac:dyDescent="0.25">
      <c r="A490" s="966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29"/>
      <c r="K490" s="798"/>
      <c r="L490" s="807"/>
      <c r="M490" s="798"/>
      <c r="N490" s="807"/>
      <c r="O490" s="800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0">
        <f t="shared" si="331"/>
        <v>0</v>
      </c>
      <c r="AF490" s="745"/>
      <c r="AG490" s="745"/>
      <c r="AH490" s="745"/>
      <c r="AI490" s="745"/>
      <c r="AJ490" s="746"/>
    </row>
    <row r="491" spans="1:36" s="404" customFormat="1" ht="31.5" customHeight="1" x14ac:dyDescent="0.25">
      <c r="A491" s="966" t="s">
        <v>550</v>
      </c>
      <c r="B491" s="695" t="s">
        <v>551</v>
      </c>
      <c r="C491" s="696"/>
      <c r="D491" s="990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29"/>
      <c r="K491" s="798"/>
      <c r="L491" s="799">
        <f>SUM(L492:L502)</f>
        <v>0</v>
      </c>
      <c r="M491" s="798"/>
      <c r="N491" s="799">
        <f>SUM(N492:N502)</f>
        <v>0</v>
      </c>
      <c r="O491" s="809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0">
        <f t="shared" si="331"/>
        <v>0</v>
      </c>
      <c r="AF491" s="745"/>
      <c r="AG491" s="745">
        <f>SUM(AG492:AG502)</f>
        <v>294619</v>
      </c>
      <c r="AH491" s="745"/>
      <c r="AI491" s="745">
        <f>SUM(AI492:AI502)</f>
        <v>708813.29999999981</v>
      </c>
      <c r="AJ491" s="746">
        <f>SUM(AJ492:AJ502)</f>
        <v>1003432.2999999998</v>
      </c>
    </row>
    <row r="492" spans="1:36" s="403" customFormat="1" ht="31.5" customHeight="1" x14ac:dyDescent="0.25">
      <c r="A492" s="972" t="s">
        <v>1049</v>
      </c>
      <c r="B492" s="438" t="s">
        <v>552</v>
      </c>
      <c r="C492" s="571" t="s">
        <v>31</v>
      </c>
      <c r="D492" s="1000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32"/>
      <c r="K492" s="803">
        <v>5502</v>
      </c>
      <c r="L492" s="804">
        <f t="shared" ref="L492:L500" si="337">K492*J492</f>
        <v>0</v>
      </c>
      <c r="M492" s="803">
        <v>32487</v>
      </c>
      <c r="N492" s="804">
        <f t="shared" ref="N492:N501" si="338">M492*J492</f>
        <v>0</v>
      </c>
      <c r="O492" s="808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0">
        <f t="shared" si="331"/>
        <v>2</v>
      </c>
      <c r="AF492" s="747">
        <v>5502</v>
      </c>
      <c r="AG492" s="747">
        <f t="shared" ref="AG492:AG500" si="346">AF492*AE492</f>
        <v>11004</v>
      </c>
      <c r="AH492" s="747">
        <v>32487</v>
      </c>
      <c r="AI492" s="747">
        <f t="shared" ref="AI492:AI501" si="347">AH492*AE492</f>
        <v>64974</v>
      </c>
      <c r="AJ492" s="748">
        <f t="shared" ref="AJ492:AJ502" si="348">AI492+AG492</f>
        <v>75978</v>
      </c>
    </row>
    <row r="493" spans="1:36" s="403" customFormat="1" ht="31.5" customHeight="1" x14ac:dyDescent="0.25">
      <c r="A493" s="972" t="s">
        <v>1050</v>
      </c>
      <c r="B493" s="438" t="s">
        <v>460</v>
      </c>
      <c r="C493" s="571" t="s">
        <v>378</v>
      </c>
      <c r="D493" s="1000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32"/>
      <c r="K493" s="803">
        <v>214.84</v>
      </c>
      <c r="L493" s="804">
        <f t="shared" si="337"/>
        <v>0</v>
      </c>
      <c r="M493" s="803">
        <v>184.6</v>
      </c>
      <c r="N493" s="804">
        <f t="shared" si="338"/>
        <v>0</v>
      </c>
      <c r="O493" s="808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0">
        <f t="shared" si="331"/>
        <v>350</v>
      </c>
      <c r="AF493" s="747">
        <v>214.84</v>
      </c>
      <c r="AG493" s="747">
        <f t="shared" si="346"/>
        <v>75194</v>
      </c>
      <c r="AH493" s="747">
        <v>184.6</v>
      </c>
      <c r="AI493" s="747">
        <f t="shared" si="347"/>
        <v>64610</v>
      </c>
      <c r="AJ493" s="748">
        <f t="shared" si="348"/>
        <v>139804</v>
      </c>
    </row>
    <row r="494" spans="1:36" s="403" customFormat="1" ht="31.5" customHeight="1" x14ac:dyDescent="0.25">
      <c r="A494" s="972" t="s">
        <v>1051</v>
      </c>
      <c r="B494" s="438" t="s">
        <v>553</v>
      </c>
      <c r="C494" s="571" t="s">
        <v>31</v>
      </c>
      <c r="D494" s="1000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32"/>
      <c r="K494" s="803">
        <v>4585</v>
      </c>
      <c r="L494" s="804">
        <f t="shared" si="337"/>
        <v>0</v>
      </c>
      <c r="M494" s="803">
        <v>21362.9</v>
      </c>
      <c r="N494" s="804">
        <f t="shared" si="338"/>
        <v>0</v>
      </c>
      <c r="O494" s="808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0">
        <f t="shared" si="331"/>
        <v>23</v>
      </c>
      <c r="AF494" s="747">
        <v>4585</v>
      </c>
      <c r="AG494" s="747">
        <f t="shared" si="346"/>
        <v>105455</v>
      </c>
      <c r="AH494" s="747">
        <v>21362.9</v>
      </c>
      <c r="AI494" s="747">
        <f t="shared" si="347"/>
        <v>491346.7</v>
      </c>
      <c r="AJ494" s="748">
        <f t="shared" si="348"/>
        <v>596801.69999999995</v>
      </c>
    </row>
    <row r="495" spans="1:36" s="403" customFormat="1" ht="31.5" customHeight="1" x14ac:dyDescent="0.25">
      <c r="A495" s="972" t="s">
        <v>1052</v>
      </c>
      <c r="B495" s="438" t="s">
        <v>554</v>
      </c>
      <c r="C495" s="571" t="s">
        <v>32</v>
      </c>
      <c r="D495" s="1000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32"/>
      <c r="K495" s="803">
        <v>104.80000000000001</v>
      </c>
      <c r="L495" s="804">
        <f t="shared" si="337"/>
        <v>0</v>
      </c>
      <c r="M495" s="803">
        <v>119.60000000000001</v>
      </c>
      <c r="N495" s="804">
        <f t="shared" si="338"/>
        <v>0</v>
      </c>
      <c r="O495" s="808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0">
        <f t="shared" si="331"/>
        <v>350</v>
      </c>
      <c r="AF495" s="747">
        <v>104.80000000000001</v>
      </c>
      <c r="AG495" s="747">
        <f t="shared" si="346"/>
        <v>36680.000000000007</v>
      </c>
      <c r="AH495" s="747">
        <v>119.60000000000001</v>
      </c>
      <c r="AI495" s="747">
        <f t="shared" si="347"/>
        <v>41860</v>
      </c>
      <c r="AJ495" s="748">
        <f t="shared" si="348"/>
        <v>78540</v>
      </c>
    </row>
    <row r="496" spans="1:36" s="403" customFormat="1" ht="31.5" customHeight="1" x14ac:dyDescent="0.25">
      <c r="A496" s="972" t="s">
        <v>1053</v>
      </c>
      <c r="B496" s="438" t="s">
        <v>265</v>
      </c>
      <c r="C496" s="571" t="s">
        <v>31</v>
      </c>
      <c r="D496" s="1000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32"/>
      <c r="K496" s="803">
        <v>6.5500000000000007</v>
      </c>
      <c r="L496" s="804">
        <f t="shared" si="337"/>
        <v>0</v>
      </c>
      <c r="M496" s="803">
        <v>26.52</v>
      </c>
      <c r="N496" s="804">
        <f t="shared" si="338"/>
        <v>0</v>
      </c>
      <c r="O496" s="808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0">
        <f t="shared" si="331"/>
        <v>350</v>
      </c>
      <c r="AF496" s="747">
        <v>6.5500000000000007</v>
      </c>
      <c r="AG496" s="747">
        <f t="shared" si="346"/>
        <v>2292.5000000000005</v>
      </c>
      <c r="AH496" s="747">
        <v>26.52</v>
      </c>
      <c r="AI496" s="747">
        <f t="shared" si="347"/>
        <v>9282</v>
      </c>
      <c r="AJ496" s="748">
        <f t="shared" si="348"/>
        <v>11574.5</v>
      </c>
    </row>
    <row r="497" spans="1:37" s="403" customFormat="1" ht="31.5" customHeight="1" x14ac:dyDescent="0.25">
      <c r="A497" s="972" t="s">
        <v>1054</v>
      </c>
      <c r="B497" s="438" t="s">
        <v>555</v>
      </c>
      <c r="C497" s="571" t="s">
        <v>31</v>
      </c>
      <c r="D497" s="1000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32"/>
      <c r="K497" s="803">
        <v>655</v>
      </c>
      <c r="L497" s="804">
        <f t="shared" si="337"/>
        <v>0</v>
      </c>
      <c r="M497" s="803">
        <v>135.20000000000002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0">
        <f t="shared" si="331"/>
        <v>23</v>
      </c>
      <c r="AF497" s="747">
        <v>655</v>
      </c>
      <c r="AG497" s="747">
        <f t="shared" si="346"/>
        <v>15065</v>
      </c>
      <c r="AH497" s="747">
        <v>135.20000000000002</v>
      </c>
      <c r="AI497" s="747">
        <f t="shared" si="347"/>
        <v>3109.6000000000004</v>
      </c>
      <c r="AJ497" s="748">
        <f t="shared" si="348"/>
        <v>18174.599999999999</v>
      </c>
    </row>
    <row r="498" spans="1:37" s="403" customFormat="1" ht="31.5" customHeight="1" x14ac:dyDescent="0.25">
      <c r="A498" s="972" t="s">
        <v>1055</v>
      </c>
      <c r="B498" s="438" t="s">
        <v>556</v>
      </c>
      <c r="C498" s="571" t="s">
        <v>31</v>
      </c>
      <c r="D498" s="1000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32"/>
      <c r="K498" s="803">
        <v>65.5</v>
      </c>
      <c r="L498" s="804">
        <f t="shared" si="337"/>
        <v>0</v>
      </c>
      <c r="M498" s="803">
        <v>109.2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0">
        <f t="shared" si="331"/>
        <v>46</v>
      </c>
      <c r="AF498" s="747">
        <v>65.5</v>
      </c>
      <c r="AG498" s="747">
        <f t="shared" si="346"/>
        <v>3013</v>
      </c>
      <c r="AH498" s="747">
        <v>109.2</v>
      </c>
      <c r="AI498" s="747">
        <f t="shared" si="347"/>
        <v>5023.2</v>
      </c>
      <c r="AJ498" s="748">
        <f t="shared" si="348"/>
        <v>8036.2</v>
      </c>
    </row>
    <row r="499" spans="1:37" s="403" customFormat="1" ht="31.5" customHeight="1" x14ac:dyDescent="0.25">
      <c r="A499" s="972" t="s">
        <v>1056</v>
      </c>
      <c r="B499" s="438" t="s">
        <v>556</v>
      </c>
      <c r="C499" s="571" t="s">
        <v>31</v>
      </c>
      <c r="D499" s="1000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32"/>
      <c r="K499" s="803">
        <v>65.5</v>
      </c>
      <c r="L499" s="804">
        <f t="shared" si="337"/>
        <v>0</v>
      </c>
      <c r="M499" s="803">
        <v>127.4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0">
        <f t="shared" si="331"/>
        <v>23</v>
      </c>
      <c r="AF499" s="747">
        <v>65.5</v>
      </c>
      <c r="AG499" s="747">
        <f t="shared" si="346"/>
        <v>1506.5</v>
      </c>
      <c r="AH499" s="747">
        <v>127.4</v>
      </c>
      <c r="AI499" s="747">
        <f t="shared" si="347"/>
        <v>2930.2000000000003</v>
      </c>
      <c r="AJ499" s="748">
        <f t="shared" si="348"/>
        <v>4436.7000000000007</v>
      </c>
    </row>
    <row r="500" spans="1:37" s="403" customFormat="1" ht="31.5" customHeight="1" x14ac:dyDescent="0.25">
      <c r="A500" s="972" t="s">
        <v>1057</v>
      </c>
      <c r="B500" s="438" t="s">
        <v>557</v>
      </c>
      <c r="C500" s="571" t="s">
        <v>31</v>
      </c>
      <c r="D500" s="1000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32"/>
      <c r="K500" s="803">
        <v>32.75</v>
      </c>
      <c r="L500" s="804">
        <f t="shared" si="337"/>
        <v>0</v>
      </c>
      <c r="M500" s="803">
        <v>15.600000000000001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0">
        <f t="shared" si="331"/>
        <v>396</v>
      </c>
      <c r="AF500" s="747">
        <v>32.75</v>
      </c>
      <c r="AG500" s="747">
        <f t="shared" si="346"/>
        <v>12969</v>
      </c>
      <c r="AH500" s="747">
        <v>15.600000000000001</v>
      </c>
      <c r="AI500" s="747">
        <f t="shared" si="347"/>
        <v>6177.6</v>
      </c>
      <c r="AJ500" s="748">
        <f t="shared" si="348"/>
        <v>19146.599999999999</v>
      </c>
    </row>
    <row r="501" spans="1:37" s="403" customFormat="1" ht="31.5" customHeight="1" x14ac:dyDescent="0.25">
      <c r="A501" s="972" t="s">
        <v>1058</v>
      </c>
      <c r="B501" s="438" t="s">
        <v>268</v>
      </c>
      <c r="C501" s="571" t="s">
        <v>224</v>
      </c>
      <c r="D501" s="1000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32"/>
      <c r="K501" s="803"/>
      <c r="L501" s="804"/>
      <c r="M501" s="803">
        <v>19500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0">
        <f t="shared" si="331"/>
        <v>1</v>
      </c>
      <c r="AF501" s="747"/>
      <c r="AG501" s="747"/>
      <c r="AH501" s="747">
        <v>19500</v>
      </c>
      <c r="AI501" s="747">
        <f t="shared" si="347"/>
        <v>19500</v>
      </c>
      <c r="AJ501" s="748">
        <f t="shared" si="348"/>
        <v>19500</v>
      </c>
    </row>
    <row r="502" spans="1:37" s="403" customFormat="1" ht="31.5" customHeight="1" x14ac:dyDescent="0.25">
      <c r="A502" s="972" t="s">
        <v>1059</v>
      </c>
      <c r="B502" s="438" t="s">
        <v>358</v>
      </c>
      <c r="C502" s="571" t="s">
        <v>224</v>
      </c>
      <c r="D502" s="1000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32"/>
      <c r="K502" s="803">
        <v>31440</v>
      </c>
      <c r="L502" s="804">
        <f>K502*J502</f>
        <v>0</v>
      </c>
      <c r="M502" s="803"/>
      <c r="N502" s="804"/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0">
        <f t="shared" si="331"/>
        <v>1</v>
      </c>
      <c r="AF502" s="747">
        <v>31440</v>
      </c>
      <c r="AG502" s="747">
        <f>AF502*AE502</f>
        <v>31440</v>
      </c>
      <c r="AH502" s="747"/>
      <c r="AI502" s="747"/>
      <c r="AJ502" s="748">
        <f t="shared" si="348"/>
        <v>31440</v>
      </c>
    </row>
    <row r="503" spans="1:37" s="403" customFormat="1" ht="31.5" customHeight="1" x14ac:dyDescent="0.25">
      <c r="A503" s="973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29"/>
      <c r="K503" s="798"/>
      <c r="L503" s="807"/>
      <c r="M503" s="798"/>
      <c r="N503" s="807"/>
      <c r="O503" s="800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0">
        <f t="shared" si="331"/>
        <v>0</v>
      </c>
      <c r="AF503" s="745"/>
      <c r="AG503" s="745"/>
      <c r="AH503" s="745"/>
      <c r="AI503" s="745"/>
      <c r="AJ503" s="746"/>
    </row>
    <row r="504" spans="1:37" s="242" customFormat="1" ht="31.5" customHeight="1" x14ac:dyDescent="0.25">
      <c r="A504" s="973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29"/>
      <c r="K504" s="798"/>
      <c r="L504" s="807">
        <f>L505+L519+L533+L547</f>
        <v>10159815.572400002</v>
      </c>
      <c r="M504" s="798"/>
      <c r="N504" s="807">
        <f>N505+N519+N533+N547</f>
        <v>15392630.228541</v>
      </c>
      <c r="O504" s="800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0">
        <f t="shared" si="331"/>
        <v>0</v>
      </c>
      <c r="AF504" s="745"/>
      <c r="AG504" s="741">
        <f>AG505+AG519+AG533+AG547</f>
        <v>23842201.582400002</v>
      </c>
      <c r="AH504" s="741"/>
      <c r="AI504" s="741">
        <f>AI505+AI519+AI533+AI547</f>
        <v>32124635.322647002</v>
      </c>
      <c r="AJ504" s="742">
        <f>AJ505+AJ519+AJ533+AJ547</f>
        <v>55966836.905047007</v>
      </c>
      <c r="AK504" s="404"/>
    </row>
    <row r="505" spans="1:37" s="403" customFormat="1" ht="31.5" customHeight="1" x14ac:dyDescent="0.25">
      <c r="A505" s="969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19"/>
      <c r="K505" s="812"/>
      <c r="L505" s="830">
        <f>SUM(L507:L518)</f>
        <v>0</v>
      </c>
      <c r="M505" s="812"/>
      <c r="N505" s="830">
        <f>SUM(N507:N518)</f>
        <v>0</v>
      </c>
      <c r="O505" s="831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0">
        <f t="shared" si="331"/>
        <v>0</v>
      </c>
      <c r="AF505" s="749"/>
      <c r="AG505" s="749">
        <f>SUM(AG507:AG518)</f>
        <v>10683137.024800001</v>
      </c>
      <c r="AH505" s="749"/>
      <c r="AI505" s="749">
        <f>SUM(AI507:AI518)</f>
        <v>15123475.401672</v>
      </c>
      <c r="AJ505" s="750">
        <f>SUM(AJ507:AJ518)</f>
        <v>25806612.426472001</v>
      </c>
    </row>
    <row r="506" spans="1:37" s="403" customFormat="1" ht="31.5" customHeight="1" x14ac:dyDescent="0.25">
      <c r="A506" s="967" t="s">
        <v>1062</v>
      </c>
      <c r="B506" s="448" t="s">
        <v>562</v>
      </c>
      <c r="C506" s="576"/>
      <c r="D506" s="1007"/>
      <c r="E506" s="477"/>
      <c r="F506" s="477"/>
      <c r="G506" s="477"/>
      <c r="H506" s="477"/>
      <c r="I506" s="610"/>
      <c r="J506" s="797"/>
      <c r="K506" s="803"/>
      <c r="L506" s="804"/>
      <c r="M506" s="803"/>
      <c r="N506" s="804"/>
      <c r="O506" s="808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0">
        <f t="shared" si="331"/>
        <v>0</v>
      </c>
      <c r="AF506" s="747"/>
      <c r="AG506" s="747"/>
      <c r="AH506" s="747"/>
      <c r="AI506" s="747"/>
      <c r="AJ506" s="748"/>
    </row>
    <row r="507" spans="1:37" s="403" customFormat="1" ht="31.5" customHeight="1" x14ac:dyDescent="0.25">
      <c r="A507" s="967" t="s">
        <v>1064</v>
      </c>
      <c r="B507" s="438" t="s">
        <v>563</v>
      </c>
      <c r="C507" s="571" t="s">
        <v>171</v>
      </c>
      <c r="D507" s="1007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7"/>
      <c r="K507" s="803">
        <v>13494</v>
      </c>
      <c r="L507" s="804">
        <f>K507*J507</f>
        <v>0</v>
      </c>
      <c r="M507" s="803"/>
      <c r="N507" s="804"/>
      <c r="O507" s="808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0">
        <f t="shared" si="331"/>
        <v>79.62</v>
      </c>
      <c r="AF507" s="747">
        <v>13494</v>
      </c>
      <c r="AG507" s="747">
        <f>AF507*AE507</f>
        <v>1074392.28</v>
      </c>
      <c r="AH507" s="747"/>
      <c r="AI507" s="747"/>
      <c r="AJ507" s="748">
        <f>AG507+AI507</f>
        <v>1074392.28</v>
      </c>
    </row>
    <row r="508" spans="1:37" s="403" customFormat="1" ht="31.5" customHeight="1" x14ac:dyDescent="0.25">
      <c r="A508" s="967" t="s">
        <v>1065</v>
      </c>
      <c r="B508" s="438" t="s">
        <v>564</v>
      </c>
      <c r="C508" s="571" t="s">
        <v>171</v>
      </c>
      <c r="D508" s="1007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7"/>
      <c r="K508" s="803">
        <v>19422</v>
      </c>
      <c r="L508" s="804">
        <f>K508*J508</f>
        <v>0</v>
      </c>
      <c r="M508" s="803"/>
      <c r="N508" s="804"/>
      <c r="O508" s="808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0">
        <f t="shared" si="331"/>
        <v>251.46</v>
      </c>
      <c r="AF508" s="747">
        <v>19422</v>
      </c>
      <c r="AG508" s="747">
        <f>AF508*AE508</f>
        <v>4883856.12</v>
      </c>
      <c r="AH508" s="747"/>
      <c r="AI508" s="747"/>
      <c r="AJ508" s="748">
        <f>AG508+AI508</f>
        <v>4883856.12</v>
      </c>
    </row>
    <row r="509" spans="1:37" s="403" customFormat="1" ht="31.5" customHeight="1" x14ac:dyDescent="0.25">
      <c r="A509" s="967" t="s">
        <v>1066</v>
      </c>
      <c r="B509" s="438" t="s">
        <v>565</v>
      </c>
      <c r="C509" s="571" t="s">
        <v>171</v>
      </c>
      <c r="D509" s="1007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7"/>
      <c r="K509" s="803">
        <v>2405</v>
      </c>
      <c r="L509" s="804">
        <f>K509*J509</f>
        <v>0</v>
      </c>
      <c r="M509" s="803"/>
      <c r="N509" s="804"/>
      <c r="O509" s="808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0">
        <f t="shared" si="331"/>
        <v>126.74000000000001</v>
      </c>
      <c r="AF509" s="747">
        <v>2405</v>
      </c>
      <c r="AG509" s="747">
        <f>AF509*AE509</f>
        <v>304809.7</v>
      </c>
      <c r="AH509" s="747"/>
      <c r="AI509" s="747"/>
      <c r="AJ509" s="748">
        <f>AG509+AI509</f>
        <v>304809.7</v>
      </c>
    </row>
    <row r="510" spans="1:37" s="403" customFormat="1" ht="31.5" customHeight="1" x14ac:dyDescent="0.25">
      <c r="A510" s="967" t="s">
        <v>1067</v>
      </c>
      <c r="B510" s="448" t="s">
        <v>566</v>
      </c>
      <c r="C510" s="571"/>
      <c r="D510" s="1007"/>
      <c r="E510" s="477"/>
      <c r="F510" s="477"/>
      <c r="G510" s="477"/>
      <c r="H510" s="477"/>
      <c r="I510" s="610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31.5" customHeight="1" x14ac:dyDescent="0.25">
      <c r="A511" s="967" t="s">
        <v>1068</v>
      </c>
      <c r="B511" s="438" t="s">
        <v>567</v>
      </c>
      <c r="C511" s="571" t="s">
        <v>171</v>
      </c>
      <c r="D511" s="1007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7"/>
      <c r="K511" s="803">
        <v>2513.1600000000003</v>
      </c>
      <c r="L511" s="804">
        <f>K511*J511</f>
        <v>0</v>
      </c>
      <c r="M511" s="803">
        <v>6681</v>
      </c>
      <c r="N511" s="804">
        <f>M511*J511</f>
        <v>0</v>
      </c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0">
        <f t="shared" si="331"/>
        <v>151</v>
      </c>
      <c r="AF511" s="747">
        <v>2513.1600000000003</v>
      </c>
      <c r="AG511" s="747">
        <f>AF511*AE511</f>
        <v>379487.16000000003</v>
      </c>
      <c r="AH511" s="747">
        <v>6681</v>
      </c>
      <c r="AI511" s="747">
        <f>AH511*AE511</f>
        <v>1008831</v>
      </c>
      <c r="AJ511" s="748">
        <f>AG511+AI511</f>
        <v>1388318.1600000001</v>
      </c>
    </row>
    <row r="512" spans="1:37" s="403" customFormat="1" ht="31.5" customHeight="1" x14ac:dyDescent="0.25">
      <c r="A512" s="967" t="s">
        <v>1069</v>
      </c>
      <c r="B512" s="438" t="s">
        <v>568</v>
      </c>
      <c r="C512" s="571" t="s">
        <v>171</v>
      </c>
      <c r="D512" s="1007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7"/>
      <c r="K512" s="803">
        <v>2333.7600000000002</v>
      </c>
      <c r="L512" s="804">
        <f>K512*J512</f>
        <v>0</v>
      </c>
      <c r="M512" s="803">
        <v>2161.5</v>
      </c>
      <c r="N512" s="804">
        <f>M512*J512</f>
        <v>0</v>
      </c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0">
        <f t="shared" si="331"/>
        <v>163</v>
      </c>
      <c r="AF512" s="747">
        <v>2333.7600000000002</v>
      </c>
      <c r="AG512" s="747">
        <f>AF512*AE512</f>
        <v>380402.88000000006</v>
      </c>
      <c r="AH512" s="747">
        <v>2161.5</v>
      </c>
      <c r="AI512" s="747">
        <f>AH512*AE512</f>
        <v>352324.5</v>
      </c>
      <c r="AJ512" s="748">
        <f>AG512+AI512</f>
        <v>732727.38000000012</v>
      </c>
    </row>
    <row r="513" spans="1:61" s="403" customFormat="1" ht="31.5" customHeight="1" x14ac:dyDescent="0.25">
      <c r="A513" s="967" t="s">
        <v>1070</v>
      </c>
      <c r="B513" s="438" t="s">
        <v>569</v>
      </c>
      <c r="C513" s="571" t="s">
        <v>32</v>
      </c>
      <c r="D513" s="1007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7"/>
      <c r="K513" s="803">
        <v>46.800000000000004</v>
      </c>
      <c r="L513" s="804">
        <f>K513*J513</f>
        <v>0</v>
      </c>
      <c r="M513" s="803">
        <v>264.096</v>
      </c>
      <c r="N513" s="804">
        <f>M513*J513</f>
        <v>0</v>
      </c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0">
        <f t="shared" si="331"/>
        <v>226.24</v>
      </c>
      <c r="AF513" s="747">
        <v>46.800000000000004</v>
      </c>
      <c r="AG513" s="747">
        <f>AF513*AE513</f>
        <v>10588.032000000001</v>
      </c>
      <c r="AH513" s="747">
        <v>264.096</v>
      </c>
      <c r="AI513" s="747">
        <f>AH513*AE513</f>
        <v>59749.079040000004</v>
      </c>
      <c r="AJ513" s="748">
        <f>AG513+AI513</f>
        <v>70337.111040000003</v>
      </c>
    </row>
    <row r="514" spans="1:61" s="403" customFormat="1" ht="31.5" customHeight="1" x14ac:dyDescent="0.25">
      <c r="A514" s="967" t="s">
        <v>1063</v>
      </c>
      <c r="B514" s="448" t="s">
        <v>570</v>
      </c>
      <c r="C514" s="576"/>
      <c r="D514" s="1007"/>
      <c r="E514" s="477"/>
      <c r="F514" s="477"/>
      <c r="G514" s="477"/>
      <c r="H514" s="477"/>
      <c r="I514" s="610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61" s="403" customFormat="1" ht="31.5" customHeight="1" x14ac:dyDescent="0.25">
      <c r="A515" s="967" t="s">
        <v>1071</v>
      </c>
      <c r="B515" s="438" t="s">
        <v>571</v>
      </c>
      <c r="C515" s="571" t="s">
        <v>32</v>
      </c>
      <c r="D515" s="1007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7"/>
      <c r="K515" s="803">
        <v>2475.7200000000003</v>
      </c>
      <c r="L515" s="804">
        <f>K515*J515</f>
        <v>0</v>
      </c>
      <c r="M515" s="803">
        <v>60348.1368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0">
        <f t="shared" si="331"/>
        <v>226.24</v>
      </c>
      <c r="AF515" s="747">
        <v>2475.7200000000003</v>
      </c>
      <c r="AG515" s="747">
        <f>AF515*AE515</f>
        <v>560106.89280000003</v>
      </c>
      <c r="AH515" s="747">
        <v>60348.1368</v>
      </c>
      <c r="AI515" s="747">
        <f>AH515*AE515</f>
        <v>13653162.469632</v>
      </c>
      <c r="AJ515" s="748">
        <f>AG515+AI515</f>
        <v>14213269.362431999</v>
      </c>
    </row>
    <row r="516" spans="1:61" s="403" customFormat="1" ht="31.5" customHeight="1" x14ac:dyDescent="0.25">
      <c r="A516" s="967" t="s">
        <v>1072</v>
      </c>
      <c r="B516" s="438" t="s">
        <v>572</v>
      </c>
      <c r="C516" s="571" t="s">
        <v>32</v>
      </c>
      <c r="D516" s="1007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7"/>
      <c r="K516" s="803">
        <v>6552</v>
      </c>
      <c r="L516" s="804">
        <f>K516*J516</f>
        <v>0</v>
      </c>
      <c r="M516" s="803"/>
      <c r="N516" s="804"/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0">
        <f t="shared" si="331"/>
        <v>226.24</v>
      </c>
      <c r="AF516" s="747">
        <v>6552</v>
      </c>
      <c r="AG516" s="747">
        <f>AF516*AE516</f>
        <v>1482324.48</v>
      </c>
      <c r="AH516" s="747"/>
      <c r="AI516" s="747"/>
      <c r="AJ516" s="748">
        <f>AG516+AI516</f>
        <v>1482324.48</v>
      </c>
    </row>
    <row r="517" spans="1:61" s="406" customFormat="1" ht="31.5" customHeight="1" x14ac:dyDescent="0.25">
      <c r="A517" s="967" t="s">
        <v>1073</v>
      </c>
      <c r="B517" s="438" t="s">
        <v>573</v>
      </c>
      <c r="C517" s="571" t="s">
        <v>32</v>
      </c>
      <c r="D517" s="1007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7"/>
      <c r="K517" s="803">
        <v>6552</v>
      </c>
      <c r="L517" s="804">
        <f>K517*J517</f>
        <v>0</v>
      </c>
      <c r="M517" s="803"/>
      <c r="N517" s="804"/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0">
        <f t="shared" si="331"/>
        <v>226.24</v>
      </c>
      <c r="AF517" s="747">
        <v>6552</v>
      </c>
      <c r="AG517" s="747">
        <f>AF517*AE517</f>
        <v>1482324.48</v>
      </c>
      <c r="AH517" s="747"/>
      <c r="AI517" s="747"/>
      <c r="AJ517" s="748">
        <f>AG517+AI517</f>
        <v>1482324.48</v>
      </c>
    </row>
    <row r="518" spans="1:61" s="403" customFormat="1" ht="31.5" customHeight="1" x14ac:dyDescent="0.25">
      <c r="A518" s="967" t="s">
        <v>1074</v>
      </c>
      <c r="B518" s="438" t="s">
        <v>574</v>
      </c>
      <c r="C518" s="571" t="s">
        <v>31</v>
      </c>
      <c r="D518" s="1007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7"/>
      <c r="K518" s="803">
        <v>124845</v>
      </c>
      <c r="L518" s="804">
        <f>K518*J518</f>
        <v>0</v>
      </c>
      <c r="M518" s="803">
        <v>49408.353000000003</v>
      </c>
      <c r="N518" s="804">
        <f>M518*J518</f>
        <v>0</v>
      </c>
      <c r="O518" s="808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0">
        <f t="shared" si="331"/>
        <v>1</v>
      </c>
      <c r="AF518" s="747">
        <v>124845</v>
      </c>
      <c r="AG518" s="747">
        <f>AF518*AE518</f>
        <v>124845</v>
      </c>
      <c r="AH518" s="747">
        <v>49408.353000000003</v>
      </c>
      <c r="AI518" s="747">
        <f>AH518*AE518</f>
        <v>49408.353000000003</v>
      </c>
      <c r="AJ518" s="748">
        <f>AG518+AI518</f>
        <v>174253.353</v>
      </c>
    </row>
    <row r="519" spans="1:61" s="403" customFormat="1" ht="31.5" customHeight="1" x14ac:dyDescent="0.25">
      <c r="A519" s="969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19"/>
      <c r="K519" s="812"/>
      <c r="L519" s="830">
        <f>SUM(L521:L532)</f>
        <v>2134754.44</v>
      </c>
      <c r="M519" s="812"/>
      <c r="N519" s="830">
        <f>SUM(N521:N532)</f>
        <v>0</v>
      </c>
      <c r="O519" s="831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0">
        <f t="shared" si="331"/>
        <v>0</v>
      </c>
      <c r="AF519" s="766"/>
      <c r="AG519" s="766">
        <f>SUM(AG521:AG532)</f>
        <v>7662606.1148000024</v>
      </c>
      <c r="AH519" s="766"/>
      <c r="AI519" s="766">
        <f>SUM(AI521:AI532)</f>
        <v>15123475.401672</v>
      </c>
      <c r="AJ519" s="756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 x14ac:dyDescent="0.25">
      <c r="A520" s="967" t="s">
        <v>1075</v>
      </c>
      <c r="B520" s="448" t="s">
        <v>562</v>
      </c>
      <c r="C520" s="576"/>
      <c r="D520" s="1007"/>
      <c r="E520" s="477"/>
      <c r="F520" s="477"/>
      <c r="G520" s="477"/>
      <c r="H520" s="477"/>
      <c r="I520" s="610"/>
      <c r="J520" s="797"/>
      <c r="K520" s="803"/>
      <c r="L520" s="804"/>
      <c r="M520" s="803"/>
      <c r="N520" s="804"/>
      <c r="O520" s="808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0">
        <f t="shared" si="331"/>
        <v>0</v>
      </c>
      <c r="AF520" s="747"/>
      <c r="AG520" s="747"/>
      <c r="AH520" s="747"/>
      <c r="AI520" s="747"/>
      <c r="AJ520" s="748"/>
    </row>
    <row r="521" spans="1:61" s="403" customFormat="1" ht="31.5" customHeight="1" x14ac:dyDescent="0.25">
      <c r="A521" s="967" t="s">
        <v>1076</v>
      </c>
      <c r="B521" s="438" t="s">
        <v>563</v>
      </c>
      <c r="C521" s="571" t="s">
        <v>171</v>
      </c>
      <c r="D521" s="1007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7"/>
      <c r="K521" s="803">
        <v>13494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79.62</v>
      </c>
      <c r="AF521" s="747">
        <v>13494</v>
      </c>
      <c r="AG521" s="747">
        <f>AF521*AE521</f>
        <v>1074392.28</v>
      </c>
      <c r="AH521" s="747"/>
      <c r="AI521" s="747"/>
      <c r="AJ521" s="748">
        <f>AG521+AI521</f>
        <v>1074392.28</v>
      </c>
    </row>
    <row r="522" spans="1:61" s="403" customFormat="1" ht="31.5" customHeight="1" x14ac:dyDescent="0.25">
      <c r="A522" s="967" t="s">
        <v>1077</v>
      </c>
      <c r="B522" s="438" t="s">
        <v>564</v>
      </c>
      <c r="C522" s="571" t="s">
        <v>171</v>
      </c>
      <c r="D522" s="1007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7">
        <v>96.62</v>
      </c>
      <c r="K522" s="803">
        <v>19422</v>
      </c>
      <c r="L522" s="804">
        <f>K522*J522</f>
        <v>1876553.6400000001</v>
      </c>
      <c r="M522" s="803"/>
      <c r="N522" s="804"/>
      <c r="O522" s="808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0">
        <f t="shared" si="331"/>
        <v>115.23000000000002</v>
      </c>
      <c r="AF522" s="743">
        <v>19422</v>
      </c>
      <c r="AG522" s="743">
        <f>AF522*AE522</f>
        <v>2237997.0600000005</v>
      </c>
      <c r="AH522" s="743"/>
      <c r="AI522" s="743"/>
      <c r="AJ522" s="744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 x14ac:dyDescent="0.25">
      <c r="A523" s="967" t="s">
        <v>1078</v>
      </c>
      <c r="B523" s="438" t="s">
        <v>565</v>
      </c>
      <c r="C523" s="571" t="s">
        <v>171</v>
      </c>
      <c r="D523" s="1007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7">
        <v>107.36</v>
      </c>
      <c r="K523" s="803">
        <v>2405</v>
      </c>
      <c r="L523" s="804">
        <f>K523*J523</f>
        <v>258200.8</v>
      </c>
      <c r="M523" s="803"/>
      <c r="N523" s="804"/>
      <c r="O523" s="808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0">
        <f t="shared" si="331"/>
        <v>-29.029999999999987</v>
      </c>
      <c r="AF523" s="743">
        <v>2405</v>
      </c>
      <c r="AG523" s="743">
        <f>AF523*AE523</f>
        <v>-69817.149999999965</v>
      </c>
      <c r="AH523" s="743"/>
      <c r="AI523" s="743"/>
      <c r="AJ523" s="744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 x14ac:dyDescent="0.25">
      <c r="A524" s="967" t="s">
        <v>1079</v>
      </c>
      <c r="B524" s="448" t="s">
        <v>566</v>
      </c>
      <c r="C524" s="571"/>
      <c r="D524" s="1007"/>
      <c r="E524" s="477"/>
      <c r="F524" s="477"/>
      <c r="G524" s="477"/>
      <c r="H524" s="477"/>
      <c r="I524" s="610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61" s="403" customFormat="1" ht="31.5" customHeight="1" x14ac:dyDescent="0.25">
      <c r="A525" s="967" t="s">
        <v>1080</v>
      </c>
      <c r="B525" s="438" t="s">
        <v>567</v>
      </c>
      <c r="C525" s="571" t="s">
        <v>171</v>
      </c>
      <c r="D525" s="1007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7"/>
      <c r="K525" s="803">
        <v>2513.1600000000003</v>
      </c>
      <c r="L525" s="804">
        <f>K525*J525</f>
        <v>0</v>
      </c>
      <c r="M525" s="803">
        <v>6681</v>
      </c>
      <c r="N525" s="804">
        <f>M525*J525</f>
        <v>0</v>
      </c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0">
        <f t="shared" si="331"/>
        <v>151</v>
      </c>
      <c r="AF525" s="747">
        <v>2513.1600000000003</v>
      </c>
      <c r="AG525" s="747">
        <f>AF525*AE525</f>
        <v>379487.16000000003</v>
      </c>
      <c r="AH525" s="747">
        <v>6681</v>
      </c>
      <c r="AI525" s="747">
        <f>AH525*AE525</f>
        <v>1008831</v>
      </c>
      <c r="AJ525" s="748">
        <f>AG525+AI525</f>
        <v>1388318.1600000001</v>
      </c>
    </row>
    <row r="526" spans="1:61" s="403" customFormat="1" ht="31.5" customHeight="1" x14ac:dyDescent="0.25">
      <c r="A526" s="967" t="s">
        <v>1082</v>
      </c>
      <c r="B526" s="438" t="s">
        <v>568</v>
      </c>
      <c r="C526" s="571" t="s">
        <v>171</v>
      </c>
      <c r="D526" s="1007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7"/>
      <c r="K526" s="803">
        <v>2333.7600000000002</v>
      </c>
      <c r="L526" s="804">
        <f>K526*J526</f>
        <v>0</v>
      </c>
      <c r="M526" s="803">
        <v>2161.5</v>
      </c>
      <c r="N526" s="804">
        <f>M526*J526</f>
        <v>0</v>
      </c>
      <c r="O526" s="808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0">
        <f t="shared" si="331"/>
        <v>163</v>
      </c>
      <c r="AF526" s="747">
        <v>2333.7600000000002</v>
      </c>
      <c r="AG526" s="747">
        <f>AF526*AE526</f>
        <v>380402.88000000006</v>
      </c>
      <c r="AH526" s="747">
        <v>2161.5</v>
      </c>
      <c r="AI526" s="747">
        <f>AH526*AE526</f>
        <v>352324.5</v>
      </c>
      <c r="AJ526" s="748">
        <f>AG526+AI526</f>
        <v>732727.38000000012</v>
      </c>
    </row>
    <row r="527" spans="1:61" s="403" customFormat="1" ht="31.5" customHeight="1" x14ac:dyDescent="0.25">
      <c r="A527" s="967" t="s">
        <v>1083</v>
      </c>
      <c r="B527" s="438" t="s">
        <v>569</v>
      </c>
      <c r="C527" s="571" t="s">
        <v>32</v>
      </c>
      <c r="D527" s="1007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7"/>
      <c r="K527" s="803">
        <v>46.800000000000004</v>
      </c>
      <c r="L527" s="804">
        <f>K527*J527</f>
        <v>0</v>
      </c>
      <c r="M527" s="803">
        <v>264.096</v>
      </c>
      <c r="N527" s="804">
        <f>M527*J527</f>
        <v>0</v>
      </c>
      <c r="O527" s="808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0">
        <f t="shared" si="331"/>
        <v>226.24</v>
      </c>
      <c r="AF527" s="747">
        <v>46.800000000000004</v>
      </c>
      <c r="AG527" s="747">
        <f>AF527*AE527</f>
        <v>10588.032000000001</v>
      </c>
      <c r="AH527" s="747">
        <v>264.096</v>
      </c>
      <c r="AI527" s="747">
        <f>AH527*AE527</f>
        <v>59749.079040000004</v>
      </c>
      <c r="AJ527" s="748">
        <f>AG527+AI527</f>
        <v>70337.111040000003</v>
      </c>
    </row>
    <row r="528" spans="1:61" s="403" customFormat="1" ht="31.5" customHeight="1" x14ac:dyDescent="0.25">
      <c r="A528" s="967" t="s">
        <v>1084</v>
      </c>
      <c r="B528" s="448" t="s">
        <v>576</v>
      </c>
      <c r="C528" s="576"/>
      <c r="D528" s="1007"/>
      <c r="E528" s="477"/>
      <c r="F528" s="477"/>
      <c r="G528" s="477"/>
      <c r="H528" s="477"/>
      <c r="I528" s="610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61" s="403" customFormat="1" ht="31.5" customHeight="1" x14ac:dyDescent="0.25">
      <c r="A529" s="967" t="s">
        <v>1085</v>
      </c>
      <c r="B529" s="438" t="s">
        <v>571</v>
      </c>
      <c r="C529" s="571" t="s">
        <v>32</v>
      </c>
      <c r="D529" s="1007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7"/>
      <c r="K529" s="803">
        <v>2475.7200000000003</v>
      </c>
      <c r="L529" s="804">
        <f>K529*J529</f>
        <v>0</v>
      </c>
      <c r="M529" s="803">
        <v>60348.1368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0">
        <f t="shared" si="331"/>
        <v>226.24</v>
      </c>
      <c r="AF529" s="747">
        <v>2475.7200000000003</v>
      </c>
      <c r="AG529" s="747">
        <f>AF529*AE529</f>
        <v>560106.89280000003</v>
      </c>
      <c r="AH529" s="747">
        <v>60348.1368</v>
      </c>
      <c r="AI529" s="747">
        <f>AH529*AE529</f>
        <v>13653162.469632</v>
      </c>
      <c r="AJ529" s="748">
        <f>AG529+AI529</f>
        <v>14213269.362431999</v>
      </c>
    </row>
    <row r="530" spans="1:61" s="403" customFormat="1" ht="31.5" customHeight="1" x14ac:dyDescent="0.25">
      <c r="A530" s="967" t="s">
        <v>1086</v>
      </c>
      <c r="B530" s="438" t="s">
        <v>572</v>
      </c>
      <c r="C530" s="571" t="s">
        <v>32</v>
      </c>
      <c r="D530" s="1007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7"/>
      <c r="K530" s="803">
        <v>6552</v>
      </c>
      <c r="L530" s="804">
        <f>K530*J530</f>
        <v>0</v>
      </c>
      <c r="M530" s="803">
        <v>0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0">
        <f t="shared" si="331"/>
        <v>226.24</v>
      </c>
      <c r="AF530" s="747">
        <v>6552</v>
      </c>
      <c r="AG530" s="747">
        <f>AF530*AE530</f>
        <v>1482324.48</v>
      </c>
      <c r="AH530" s="747">
        <v>0</v>
      </c>
      <c r="AI530" s="747">
        <f>AH530*AE530</f>
        <v>0</v>
      </c>
      <c r="AJ530" s="748">
        <f>AG530+AI530</f>
        <v>1482324.48</v>
      </c>
    </row>
    <row r="531" spans="1:61" s="403" customFormat="1" ht="31.5" customHeight="1" x14ac:dyDescent="0.25">
      <c r="A531" s="967" t="s">
        <v>1087</v>
      </c>
      <c r="B531" s="438" t="s">
        <v>573</v>
      </c>
      <c r="C531" s="571" t="s">
        <v>32</v>
      </c>
      <c r="D531" s="1007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7"/>
      <c r="K531" s="803">
        <v>6552</v>
      </c>
      <c r="L531" s="804">
        <f>K531*J531</f>
        <v>0</v>
      </c>
      <c r="M531" s="803">
        <v>0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6552</v>
      </c>
      <c r="AG531" s="747">
        <f>AF531*AE531</f>
        <v>1482324.48</v>
      </c>
      <c r="AH531" s="747">
        <v>0</v>
      </c>
      <c r="AI531" s="747">
        <f>AH531*AE531</f>
        <v>0</v>
      </c>
      <c r="AJ531" s="748">
        <f>AG531+AI531</f>
        <v>1482324.48</v>
      </c>
    </row>
    <row r="532" spans="1:61" s="403" customFormat="1" ht="31.5" customHeight="1" x14ac:dyDescent="0.25">
      <c r="A532" s="967" t="s">
        <v>1088</v>
      </c>
      <c r="B532" s="438" t="s">
        <v>577</v>
      </c>
      <c r="C532" s="571" t="s">
        <v>31</v>
      </c>
      <c r="D532" s="1007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7"/>
      <c r="K532" s="803">
        <v>124800</v>
      </c>
      <c r="L532" s="804">
        <f>K532*J532</f>
        <v>0</v>
      </c>
      <c r="M532" s="803">
        <v>49408.353000000003</v>
      </c>
      <c r="N532" s="804">
        <f>M532*J532</f>
        <v>0</v>
      </c>
      <c r="O532" s="808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0">
        <f t="shared" si="331"/>
        <v>1</v>
      </c>
      <c r="AF532" s="747">
        <v>124800</v>
      </c>
      <c r="AG532" s="747">
        <f>AF532*AE532</f>
        <v>124800</v>
      </c>
      <c r="AH532" s="747">
        <v>49408.353000000003</v>
      </c>
      <c r="AI532" s="747">
        <f>AH532*AE532</f>
        <v>49408.353000000003</v>
      </c>
      <c r="AJ532" s="748">
        <f>AG532+AI532</f>
        <v>174208.353</v>
      </c>
    </row>
    <row r="533" spans="1:61" s="403" customFormat="1" ht="31.5" customHeight="1" x14ac:dyDescent="0.25">
      <c r="A533" s="969" t="s">
        <v>724</v>
      </c>
      <c r="B533" s="433" t="s">
        <v>578</v>
      </c>
      <c r="C533" s="567"/>
      <c r="D533" s="998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19"/>
      <c r="K533" s="820"/>
      <c r="L533" s="821">
        <f>SUM(L535:L546)</f>
        <v>5344636.2788000004</v>
      </c>
      <c r="M533" s="820"/>
      <c r="N533" s="821">
        <f>SUM(N535:N546)</f>
        <v>9404464.354784999</v>
      </c>
      <c r="O533" s="814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0">
        <f t="shared" si="331"/>
        <v>0</v>
      </c>
      <c r="AF533" s="755"/>
      <c r="AG533" s="755">
        <f>SUM(AG535:AG546)</f>
        <v>2965348.9631999996</v>
      </c>
      <c r="AH533" s="755"/>
      <c r="AI533" s="755">
        <f>SUM(AI535:AI546)</f>
        <v>1149168.0318119992</v>
      </c>
      <c r="AJ533" s="756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 x14ac:dyDescent="0.25">
      <c r="A534" s="967" t="s">
        <v>1089</v>
      </c>
      <c r="B534" s="448" t="s">
        <v>562</v>
      </c>
      <c r="C534" s="576"/>
      <c r="D534" s="1007"/>
      <c r="E534" s="477"/>
      <c r="F534" s="477"/>
      <c r="G534" s="477"/>
      <c r="H534" s="477"/>
      <c r="I534" s="610"/>
      <c r="J534" s="797"/>
      <c r="K534" s="803"/>
      <c r="L534" s="804"/>
      <c r="M534" s="803"/>
      <c r="N534" s="804"/>
      <c r="O534" s="808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0">
        <f t="shared" si="331"/>
        <v>0</v>
      </c>
      <c r="AF534" s="747"/>
      <c r="AG534" s="747"/>
      <c r="AH534" s="747"/>
      <c r="AI534" s="747"/>
      <c r="AJ534" s="748"/>
    </row>
    <row r="535" spans="1:61" s="403" customFormat="1" ht="31.5" customHeight="1" x14ac:dyDescent="0.25">
      <c r="A535" s="967" t="s">
        <v>1091</v>
      </c>
      <c r="B535" s="438" t="s">
        <v>563</v>
      </c>
      <c r="C535" s="571" t="s">
        <v>171</v>
      </c>
      <c r="D535" s="1007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7"/>
      <c r="K535" s="803">
        <v>13494</v>
      </c>
      <c r="L535" s="804">
        <f>K535*J535</f>
        <v>0</v>
      </c>
      <c r="M535" s="803"/>
      <c r="N535" s="804"/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0">
        <f t="shared" si="331"/>
        <v>55.04</v>
      </c>
      <c r="AF535" s="747">
        <v>13494</v>
      </c>
      <c r="AG535" s="747">
        <f>AF535*AE535</f>
        <v>742709.76000000001</v>
      </c>
      <c r="AH535" s="747"/>
      <c r="AI535" s="747"/>
      <c r="AJ535" s="748">
        <f>AG535+AI535</f>
        <v>742709.76000000001</v>
      </c>
    </row>
    <row r="536" spans="1:61" s="403" customFormat="1" ht="31.5" customHeight="1" x14ac:dyDescent="0.25">
      <c r="A536" s="967" t="s">
        <v>1092</v>
      </c>
      <c r="B536" s="438" t="s">
        <v>564</v>
      </c>
      <c r="C536" s="571" t="s">
        <v>171</v>
      </c>
      <c r="D536" s="1007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7">
        <v>164.5</v>
      </c>
      <c r="K536" s="803">
        <v>19422</v>
      </c>
      <c r="L536" s="804">
        <f>K536*J536</f>
        <v>3194919</v>
      </c>
      <c r="M536" s="803"/>
      <c r="N536" s="804"/>
      <c r="O536" s="808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0">
        <f t="shared" si="331"/>
        <v>48.91</v>
      </c>
      <c r="AF536" s="743">
        <v>19422</v>
      </c>
      <c r="AG536" s="743">
        <f>AF536*AE536</f>
        <v>949930.0199999999</v>
      </c>
      <c r="AH536" s="743"/>
      <c r="AI536" s="743"/>
      <c r="AJ536" s="744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 x14ac:dyDescent="0.25">
      <c r="A537" s="967" t="s">
        <v>1093</v>
      </c>
      <c r="B537" s="438" t="s">
        <v>565</v>
      </c>
      <c r="C537" s="571" t="s">
        <v>171</v>
      </c>
      <c r="D537" s="1007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7">
        <v>136</v>
      </c>
      <c r="K537" s="803">
        <v>2405</v>
      </c>
      <c r="L537" s="804">
        <f>K537*J537</f>
        <v>327080</v>
      </c>
      <c r="M537" s="803"/>
      <c r="N537" s="804"/>
      <c r="O537" s="808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0">
        <f t="shared" si="331"/>
        <v>0</v>
      </c>
      <c r="AF537" s="743">
        <v>2405</v>
      </c>
      <c r="AG537" s="743">
        <f>AF537*AE537</f>
        <v>0</v>
      </c>
      <c r="AH537" s="743"/>
      <c r="AI537" s="743"/>
      <c r="AJ537" s="744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 x14ac:dyDescent="0.25">
      <c r="A538" s="967" t="s">
        <v>1094</v>
      </c>
      <c r="B538" s="448" t="s">
        <v>566</v>
      </c>
      <c r="C538" s="571"/>
      <c r="D538" s="1007"/>
      <c r="E538" s="477"/>
      <c r="F538" s="477"/>
      <c r="G538" s="477"/>
      <c r="H538" s="477"/>
      <c r="I538" s="610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3"/>
      <c r="AG538" s="743"/>
      <c r="AH538" s="743"/>
      <c r="AI538" s="743"/>
      <c r="AJ538" s="744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 x14ac:dyDescent="0.25">
      <c r="A539" s="967" t="s">
        <v>1081</v>
      </c>
      <c r="B539" s="438" t="s">
        <v>567</v>
      </c>
      <c r="C539" s="571" t="s">
        <v>171</v>
      </c>
      <c r="D539" s="1007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7">
        <v>84</v>
      </c>
      <c r="K539" s="803">
        <v>2513.1600000000003</v>
      </c>
      <c r="L539" s="804">
        <f>K539*J539</f>
        <v>211105.44000000003</v>
      </c>
      <c r="M539" s="803">
        <v>6681</v>
      </c>
      <c r="N539" s="804">
        <f>M539*J539</f>
        <v>561204</v>
      </c>
      <c r="O539" s="808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0">
        <f t="shared" si="331"/>
        <v>21</v>
      </c>
      <c r="AF539" s="743">
        <v>2513.1600000000003</v>
      </c>
      <c r="AG539" s="743">
        <f>AF539*AE539</f>
        <v>52776.360000000008</v>
      </c>
      <c r="AH539" s="743">
        <v>6681</v>
      </c>
      <c r="AI539" s="743">
        <f>AH539*AE539</f>
        <v>140301</v>
      </c>
      <c r="AJ539" s="744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 x14ac:dyDescent="0.25">
      <c r="A540" s="967" t="s">
        <v>1095</v>
      </c>
      <c r="B540" s="438" t="s">
        <v>568</v>
      </c>
      <c r="C540" s="571" t="s">
        <v>171</v>
      </c>
      <c r="D540" s="1007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7">
        <v>90.08</v>
      </c>
      <c r="K540" s="803">
        <v>2333.7600000000002</v>
      </c>
      <c r="L540" s="804">
        <f>K540*J540</f>
        <v>210225.10080000001</v>
      </c>
      <c r="M540" s="803">
        <v>2161.5</v>
      </c>
      <c r="N540" s="804">
        <f>M540*J540</f>
        <v>194707.91999999998</v>
      </c>
      <c r="O540" s="808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0">
        <f t="shared" si="331"/>
        <v>22.539999999999992</v>
      </c>
      <c r="AF540" s="743">
        <v>2333.7600000000002</v>
      </c>
      <c r="AG540" s="743">
        <f>AF540*AE540</f>
        <v>52602.950399999987</v>
      </c>
      <c r="AH540" s="743">
        <v>2161.5</v>
      </c>
      <c r="AI540" s="743">
        <f>AH540*AE540</f>
        <v>48720.209999999985</v>
      </c>
      <c r="AJ540" s="744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 x14ac:dyDescent="0.25">
      <c r="A541" s="967" t="s">
        <v>1096</v>
      </c>
      <c r="B541" s="438" t="s">
        <v>569</v>
      </c>
      <c r="C541" s="571" t="s">
        <v>32</v>
      </c>
      <c r="D541" s="1007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7">
        <v>125.11</v>
      </c>
      <c r="K541" s="803">
        <v>46.800000000000004</v>
      </c>
      <c r="L541" s="804">
        <f>K541*J541</f>
        <v>5855.1480000000001</v>
      </c>
      <c r="M541" s="803">
        <v>264.096</v>
      </c>
      <c r="N541" s="804">
        <f>M541*J541</f>
        <v>33041.050560000003</v>
      </c>
      <c r="O541" s="808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0">
        <f t="shared" ref="AE541:AE575" si="350">D541-S541-Y541</f>
        <v>31.389999999999986</v>
      </c>
      <c r="AF541" s="743">
        <v>46.800000000000004</v>
      </c>
      <c r="AG541" s="743">
        <f>AF541*AE541</f>
        <v>1469.0519999999995</v>
      </c>
      <c r="AH541" s="743">
        <v>264.096</v>
      </c>
      <c r="AI541" s="743">
        <f>AH541*AE541</f>
        <v>8289.9734399999961</v>
      </c>
      <c r="AJ541" s="744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 x14ac:dyDescent="0.25">
      <c r="A542" s="967" t="s">
        <v>1090</v>
      </c>
      <c r="B542" s="448" t="s">
        <v>579</v>
      </c>
      <c r="C542" s="576"/>
      <c r="D542" s="1007"/>
      <c r="E542" s="477"/>
      <c r="F542" s="477"/>
      <c r="G542" s="477"/>
      <c r="H542" s="477"/>
      <c r="I542" s="610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50"/>
        <v>0</v>
      </c>
      <c r="AF542" s="743"/>
      <c r="AG542" s="743"/>
      <c r="AH542" s="743"/>
      <c r="AI542" s="743"/>
      <c r="AJ542" s="744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 x14ac:dyDescent="0.25">
      <c r="A543" s="967" t="s">
        <v>1097</v>
      </c>
      <c r="B543" s="438" t="s">
        <v>571</v>
      </c>
      <c r="C543" s="571" t="s">
        <v>32</v>
      </c>
      <c r="D543" s="1007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7">
        <v>140.75</v>
      </c>
      <c r="K543" s="803">
        <v>2475.7200000000003</v>
      </c>
      <c r="L543" s="804">
        <f>K543*J543</f>
        <v>348457.59</v>
      </c>
      <c r="M543" s="803">
        <v>60860.412300000004</v>
      </c>
      <c r="N543" s="804">
        <f>M543*J543</f>
        <v>8566103.0312249996</v>
      </c>
      <c r="O543" s="808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0">
        <f t="shared" si="350"/>
        <v>15.639999999999986</v>
      </c>
      <c r="AF543" s="743">
        <v>2475.7200000000003</v>
      </c>
      <c r="AG543" s="743">
        <f>AF543*AE543</f>
        <v>38720.260799999967</v>
      </c>
      <c r="AH543" s="743">
        <v>60860.412300000004</v>
      </c>
      <c r="AI543" s="743">
        <f>AH543*AE543</f>
        <v>951856.84837199922</v>
      </c>
      <c r="AJ543" s="744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 x14ac:dyDescent="0.25">
      <c r="A544" s="967" t="s">
        <v>1098</v>
      </c>
      <c r="B544" s="438" t="s">
        <v>572</v>
      </c>
      <c r="C544" s="571" t="s">
        <v>32</v>
      </c>
      <c r="D544" s="1007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7">
        <v>140.75</v>
      </c>
      <c r="K544" s="803">
        <v>6552</v>
      </c>
      <c r="L544" s="804">
        <f>K544*J544</f>
        <v>922194</v>
      </c>
      <c r="M544" s="803"/>
      <c r="N544" s="804"/>
      <c r="O544" s="808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0">
        <f t="shared" si="350"/>
        <v>15.639999999999986</v>
      </c>
      <c r="AF544" s="743">
        <v>6552</v>
      </c>
      <c r="AG544" s="743">
        <f>AF544*AE544</f>
        <v>102473.27999999991</v>
      </c>
      <c r="AH544" s="743"/>
      <c r="AI544" s="743"/>
      <c r="AJ544" s="744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 x14ac:dyDescent="0.25">
      <c r="A545" s="967" t="s">
        <v>1099</v>
      </c>
      <c r="B545" s="438" t="s">
        <v>573</v>
      </c>
      <c r="C545" s="571" t="s">
        <v>32</v>
      </c>
      <c r="D545" s="1007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7"/>
      <c r="K545" s="803">
        <v>6552</v>
      </c>
      <c r="L545" s="804">
        <f>K545*J545</f>
        <v>0</v>
      </c>
      <c r="M545" s="803"/>
      <c r="N545" s="804"/>
      <c r="O545" s="808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0">
        <f t="shared" si="350"/>
        <v>156.38999999999999</v>
      </c>
      <c r="AF545" s="747">
        <v>6552</v>
      </c>
      <c r="AG545" s="747">
        <f>AF545*AE545</f>
        <v>1024667.2799999999</v>
      </c>
      <c r="AH545" s="747"/>
      <c r="AI545" s="747"/>
      <c r="AJ545" s="748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 x14ac:dyDescent="0.25">
      <c r="A546" s="967" t="s">
        <v>1100</v>
      </c>
      <c r="B546" s="438" t="s">
        <v>577</v>
      </c>
      <c r="C546" s="571" t="s">
        <v>31</v>
      </c>
      <c r="D546" s="1007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7">
        <v>1</v>
      </c>
      <c r="K546" s="803">
        <v>124800</v>
      </c>
      <c r="L546" s="804">
        <f>K546*J546</f>
        <v>124800</v>
      </c>
      <c r="M546" s="803">
        <v>49408.353000000003</v>
      </c>
      <c r="N546" s="804">
        <f>M546*J546</f>
        <v>49408.353000000003</v>
      </c>
      <c r="O546" s="808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0">
        <f t="shared" si="350"/>
        <v>0</v>
      </c>
      <c r="AF546" s="743">
        <v>124800</v>
      </c>
      <c r="AG546" s="743">
        <f>AF546*AE546</f>
        <v>0</v>
      </c>
      <c r="AH546" s="743">
        <v>49408.353000000003</v>
      </c>
      <c r="AI546" s="743">
        <f>AH546*AE546</f>
        <v>0</v>
      </c>
      <c r="AJ546" s="744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 x14ac:dyDescent="0.25">
      <c r="A547" s="969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19"/>
      <c r="K547" s="812"/>
      <c r="L547" s="830">
        <f>SUM(L549:L560)</f>
        <v>2680424.8536000005</v>
      </c>
      <c r="M547" s="812"/>
      <c r="N547" s="830">
        <f>SUM(N549:N560)</f>
        <v>5988165.8737560008</v>
      </c>
      <c r="O547" s="831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0">
        <f t="shared" si="350"/>
        <v>0</v>
      </c>
      <c r="AF547" s="766"/>
      <c r="AG547" s="766">
        <f>SUM(AG549:AG560)</f>
        <v>2531109.4795999997</v>
      </c>
      <c r="AH547" s="766"/>
      <c r="AI547" s="766">
        <f>SUM(AI549:AI560)</f>
        <v>728516.48749100021</v>
      </c>
      <c r="AJ547" s="756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 x14ac:dyDescent="0.25">
      <c r="A548" s="967" t="s">
        <v>1102</v>
      </c>
      <c r="B548" s="448" t="s">
        <v>562</v>
      </c>
      <c r="C548" s="576"/>
      <c r="D548" s="1007"/>
      <c r="E548" s="477"/>
      <c r="F548" s="477"/>
      <c r="G548" s="477"/>
      <c r="H548" s="477"/>
      <c r="I548" s="610"/>
      <c r="J548" s="797"/>
      <c r="K548" s="803"/>
      <c r="L548" s="804"/>
      <c r="M548" s="803"/>
      <c r="N548" s="804"/>
      <c r="O548" s="808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0">
        <f t="shared" si="350"/>
        <v>0</v>
      </c>
      <c r="AF548" s="743"/>
      <c r="AG548" s="743"/>
      <c r="AH548" s="743"/>
      <c r="AI548" s="743"/>
      <c r="AJ548" s="744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 x14ac:dyDescent="0.25">
      <c r="A549" s="967" t="s">
        <v>1103</v>
      </c>
      <c r="B549" s="438" t="s">
        <v>563</v>
      </c>
      <c r="C549" s="571" t="s">
        <v>171</v>
      </c>
      <c r="D549" s="1007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7"/>
      <c r="K549" s="803">
        <v>13494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34.22</v>
      </c>
      <c r="AF549" s="747">
        <v>13494</v>
      </c>
      <c r="AG549" s="747">
        <f>AF549*AE549</f>
        <v>461764.68</v>
      </c>
      <c r="AH549" s="747"/>
      <c r="AI549" s="747"/>
      <c r="AJ549" s="748">
        <f>AG549+AI549</f>
        <v>461764.68</v>
      </c>
    </row>
    <row r="550" spans="1:61" s="403" customFormat="1" ht="31.5" customHeight="1" x14ac:dyDescent="0.25">
      <c r="A550" s="967" t="s">
        <v>1104</v>
      </c>
      <c r="B550" s="438" t="s">
        <v>564</v>
      </c>
      <c r="C550" s="571" t="s">
        <v>171</v>
      </c>
      <c r="D550" s="1007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7">
        <v>67.930000000000007</v>
      </c>
      <c r="K550" s="803">
        <v>19422</v>
      </c>
      <c r="L550" s="804">
        <f>K550*J550</f>
        <v>1319336.4600000002</v>
      </c>
      <c r="M550" s="803"/>
      <c r="N550" s="804"/>
      <c r="O550" s="808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0"/>
        <v>64.699999999999989</v>
      </c>
      <c r="AF550" s="743">
        <v>19422</v>
      </c>
      <c r="AG550" s="743">
        <f>AF550*AE550</f>
        <v>1256603.3999999997</v>
      </c>
      <c r="AH550" s="743"/>
      <c r="AI550" s="743"/>
      <c r="AJ550" s="744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 x14ac:dyDescent="0.25">
      <c r="A551" s="967" t="s">
        <v>1105</v>
      </c>
      <c r="B551" s="438" t="s">
        <v>565</v>
      </c>
      <c r="C551" s="571" t="s">
        <v>171</v>
      </c>
      <c r="D551" s="1007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7">
        <v>75.48</v>
      </c>
      <c r="K551" s="803">
        <v>2405</v>
      </c>
      <c r="L551" s="804">
        <f>K551*J551</f>
        <v>181529.40000000002</v>
      </c>
      <c r="M551" s="803"/>
      <c r="N551" s="804"/>
      <c r="O551" s="808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0">
        <f t="shared" si="350"/>
        <v>9.039999999999992</v>
      </c>
      <c r="AF551" s="743">
        <v>2405</v>
      </c>
      <c r="AG551" s="743">
        <f>AF551*AE551</f>
        <v>21741.199999999983</v>
      </c>
      <c r="AH551" s="743"/>
      <c r="AI551" s="743"/>
      <c r="AJ551" s="744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 x14ac:dyDescent="0.25">
      <c r="A552" s="967" t="s">
        <v>1106</v>
      </c>
      <c r="B552" s="448" t="s">
        <v>566</v>
      </c>
      <c r="C552" s="571"/>
      <c r="D552" s="1007"/>
      <c r="E552" s="477"/>
      <c r="F552" s="477"/>
      <c r="G552" s="477"/>
      <c r="H552" s="477"/>
      <c r="I552" s="610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 x14ac:dyDescent="0.25">
      <c r="A553" s="967" t="s">
        <v>1107</v>
      </c>
      <c r="B553" s="438" t="s">
        <v>567</v>
      </c>
      <c r="C553" s="571" t="s">
        <v>171</v>
      </c>
      <c r="D553" s="1007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7">
        <v>52</v>
      </c>
      <c r="K553" s="803">
        <v>2513.1600000000003</v>
      </c>
      <c r="L553" s="804">
        <f>K553*J553</f>
        <v>130684.32000000002</v>
      </c>
      <c r="M553" s="803">
        <v>6681</v>
      </c>
      <c r="N553" s="804">
        <f>M553*J553</f>
        <v>347412</v>
      </c>
      <c r="O553" s="808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0">
        <f t="shared" si="350"/>
        <v>13</v>
      </c>
      <c r="AF553" s="743">
        <v>2513.1600000000003</v>
      </c>
      <c r="AG553" s="743">
        <f>AF553*AE553</f>
        <v>32671.080000000005</v>
      </c>
      <c r="AH553" s="743">
        <v>6681</v>
      </c>
      <c r="AI553" s="743">
        <f>AH553*AE553</f>
        <v>86853</v>
      </c>
      <c r="AJ553" s="744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 x14ac:dyDescent="0.25">
      <c r="A554" s="967" t="s">
        <v>1108</v>
      </c>
      <c r="B554" s="438" t="s">
        <v>568</v>
      </c>
      <c r="C554" s="571" t="s">
        <v>171</v>
      </c>
      <c r="D554" s="1007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7">
        <v>56</v>
      </c>
      <c r="K554" s="803">
        <v>2333.7600000000002</v>
      </c>
      <c r="L554" s="804">
        <f>K554*J554</f>
        <v>130690.56000000001</v>
      </c>
      <c r="M554" s="803">
        <v>2161.5</v>
      </c>
      <c r="N554" s="804">
        <f>M554*J554</f>
        <v>121044</v>
      </c>
      <c r="O554" s="808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0">
        <f t="shared" si="350"/>
        <v>14.049999999999997</v>
      </c>
      <c r="AF554" s="743">
        <v>2333.7600000000002</v>
      </c>
      <c r="AG554" s="743">
        <f>AF554*AE554</f>
        <v>32789.327999999994</v>
      </c>
      <c r="AH554" s="743">
        <v>2161.5</v>
      </c>
      <c r="AI554" s="743">
        <f>AH554*AE554</f>
        <v>30369.074999999993</v>
      </c>
      <c r="AJ554" s="744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 x14ac:dyDescent="0.25">
      <c r="A555" s="967" t="s">
        <v>1109</v>
      </c>
      <c r="B555" s="438" t="s">
        <v>569</v>
      </c>
      <c r="C555" s="571" t="s">
        <v>32</v>
      </c>
      <c r="D555" s="1007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7">
        <v>77.760000000000005</v>
      </c>
      <c r="K555" s="803">
        <v>46.800000000000004</v>
      </c>
      <c r="L555" s="804">
        <f>K555*J555</f>
        <v>3639.1680000000006</v>
      </c>
      <c r="M555" s="803">
        <v>264.096</v>
      </c>
      <c r="N555" s="804">
        <f>M555*J555</f>
        <v>20536.104960000001</v>
      </c>
      <c r="O555" s="808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0">
        <f t="shared" si="350"/>
        <v>19.47</v>
      </c>
      <c r="AF555" s="743">
        <v>46.800000000000004</v>
      </c>
      <c r="AG555" s="743">
        <f>AF555*AE555</f>
        <v>911.19600000000003</v>
      </c>
      <c r="AH555" s="743">
        <v>264.096</v>
      </c>
      <c r="AI555" s="743">
        <f>AH555*AE555</f>
        <v>5141.9491200000002</v>
      </c>
      <c r="AJ555" s="744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 x14ac:dyDescent="0.25">
      <c r="A556" s="967" t="s">
        <v>1111</v>
      </c>
      <c r="B556" s="448" t="s">
        <v>581</v>
      </c>
      <c r="C556" s="576"/>
      <c r="D556" s="1007"/>
      <c r="E556" s="477"/>
      <c r="F556" s="477"/>
      <c r="G556" s="477"/>
      <c r="H556" s="477"/>
      <c r="I556" s="610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 x14ac:dyDescent="0.25">
      <c r="A557" s="967" t="s">
        <v>1110</v>
      </c>
      <c r="B557" s="438" t="s">
        <v>582</v>
      </c>
      <c r="C557" s="571" t="s">
        <v>32</v>
      </c>
      <c r="D557" s="1007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7">
        <v>87.48</v>
      </c>
      <c r="K557" s="803">
        <v>2475.7200000000003</v>
      </c>
      <c r="L557" s="804">
        <f>K557*J557</f>
        <v>216575.98560000004</v>
      </c>
      <c r="M557" s="803">
        <v>62297.272700000001</v>
      </c>
      <c r="N557" s="804">
        <f>M557*J557</f>
        <v>5449765.4157960005</v>
      </c>
      <c r="O557" s="808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0">
        <f t="shared" si="350"/>
        <v>9.730000000000004</v>
      </c>
      <c r="AF557" s="743">
        <v>2475.7200000000003</v>
      </c>
      <c r="AG557" s="743">
        <f>AF557*AE557</f>
        <v>24088.755600000011</v>
      </c>
      <c r="AH557" s="743">
        <v>62297.272700000001</v>
      </c>
      <c r="AI557" s="743">
        <f>AH557*AE557</f>
        <v>606152.46337100025</v>
      </c>
      <c r="AJ557" s="744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 x14ac:dyDescent="0.25">
      <c r="A558" s="967" t="s">
        <v>1112</v>
      </c>
      <c r="B558" s="438" t="s">
        <v>572</v>
      </c>
      <c r="C558" s="571" t="s">
        <v>32</v>
      </c>
      <c r="D558" s="1007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7">
        <v>87.48</v>
      </c>
      <c r="K558" s="803">
        <v>6552</v>
      </c>
      <c r="L558" s="804">
        <f>K558*J558</f>
        <v>573168.96000000008</v>
      </c>
      <c r="M558" s="803"/>
      <c r="N558" s="804"/>
      <c r="O558" s="808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0">
        <f t="shared" si="350"/>
        <v>9.7199999999999989</v>
      </c>
      <c r="AF558" s="743">
        <v>6552</v>
      </c>
      <c r="AG558" s="743">
        <f>AF558*AE558</f>
        <v>63685.439999999995</v>
      </c>
      <c r="AH558" s="743"/>
      <c r="AI558" s="743"/>
      <c r="AJ558" s="744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 x14ac:dyDescent="0.25">
      <c r="A559" s="967" t="s">
        <v>1113</v>
      </c>
      <c r="B559" s="438" t="s">
        <v>573</v>
      </c>
      <c r="C559" s="571" t="s">
        <v>32</v>
      </c>
      <c r="D559" s="1007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7"/>
      <c r="K559" s="803">
        <v>6552</v>
      </c>
      <c r="L559" s="804">
        <f>K559*J559</f>
        <v>0</v>
      </c>
      <c r="M559" s="803"/>
      <c r="N559" s="804"/>
      <c r="O559" s="808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0">
        <f t="shared" si="350"/>
        <v>97.2</v>
      </c>
      <c r="AF559" s="747">
        <v>6552</v>
      </c>
      <c r="AG559" s="747">
        <f>AF559*AE559</f>
        <v>636854.4</v>
      </c>
      <c r="AH559" s="747"/>
      <c r="AI559" s="747"/>
      <c r="AJ559" s="748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 x14ac:dyDescent="0.3">
      <c r="A560" s="974" t="s">
        <v>1114</v>
      </c>
      <c r="B560" s="482" t="s">
        <v>577</v>
      </c>
      <c r="C560" s="578" t="s">
        <v>31</v>
      </c>
      <c r="D560" s="1013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8">
        <v>1</v>
      </c>
      <c r="K560" s="839">
        <v>124800</v>
      </c>
      <c r="L560" s="840">
        <f>K560*J560</f>
        <v>124800</v>
      </c>
      <c r="M560" s="839">
        <v>49408.353000000003</v>
      </c>
      <c r="N560" s="840">
        <f>M560*J560</f>
        <v>49408.353000000003</v>
      </c>
      <c r="O560" s="841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2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7">
        <f t="shared" si="350"/>
        <v>0</v>
      </c>
      <c r="AF560" s="768">
        <v>124800</v>
      </c>
      <c r="AG560" s="768">
        <f>AF560*AE560</f>
        <v>0</v>
      </c>
      <c r="AH560" s="768">
        <v>49408.353000000003</v>
      </c>
      <c r="AI560" s="768">
        <f>AH560*AE560</f>
        <v>0</v>
      </c>
      <c r="AJ560" s="769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 x14ac:dyDescent="0.25">
      <c r="A561" s="975">
        <v>4</v>
      </c>
      <c r="B561" s="690" t="s">
        <v>584</v>
      </c>
      <c r="C561" s="691"/>
      <c r="D561" s="1014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8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86">
        <f t="shared" si="350"/>
        <v>0</v>
      </c>
      <c r="AF561" s="771"/>
      <c r="AG561" s="771"/>
      <c r="AH561" s="771"/>
      <c r="AI561" s="771"/>
      <c r="AJ561" s="772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 x14ac:dyDescent="0.3">
      <c r="A562" s="976" t="s">
        <v>585</v>
      </c>
      <c r="B562" s="713" t="s">
        <v>586</v>
      </c>
      <c r="C562" s="714"/>
      <c r="D562" s="1015"/>
      <c r="E562" s="1016"/>
      <c r="F562" s="1016">
        <f>SUM(F563:F576)</f>
        <v>935809.37800320017</v>
      </c>
      <c r="G562" s="1016"/>
      <c r="H562" s="1016">
        <f>SUM(H563:H576)</f>
        <v>556205.56000000017</v>
      </c>
      <c r="I562" s="1017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42"/>
      <c r="AA562" s="942">
        <f>SUM(AA563:AA576)</f>
        <v>0</v>
      </c>
      <c r="AB562" s="942"/>
      <c r="AC562" s="942">
        <f>SUM(AC563:AC576)</f>
        <v>0</v>
      </c>
      <c r="AD562" s="943">
        <f>SUM(AD563:AD576)</f>
        <v>0</v>
      </c>
      <c r="AE562" s="767">
        <f t="shared" si="350"/>
        <v>0</v>
      </c>
      <c r="AF562" s="773"/>
      <c r="AG562" s="773">
        <f>SUM(AG563:AG576)</f>
        <v>935809.37800320017</v>
      </c>
      <c r="AH562" s="773"/>
      <c r="AI562" s="773">
        <f>SUM(AI563:AI576)</f>
        <v>556205.56000000017</v>
      </c>
      <c r="AJ562" s="774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 x14ac:dyDescent="0.25">
      <c r="A563" s="977" t="s">
        <v>1115</v>
      </c>
      <c r="B563" s="407" t="s">
        <v>587</v>
      </c>
      <c r="C563" s="579" t="s">
        <v>32</v>
      </c>
      <c r="D563" s="1018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86">
        <f t="shared" si="350"/>
        <v>72</v>
      </c>
      <c r="AF563" s="776">
        <v>1918.4687999999999</v>
      </c>
      <c r="AG563" s="776">
        <f t="shared" ref="AG563:AG576" si="364">AF563*AE563</f>
        <v>138129.7536</v>
      </c>
      <c r="AH563" s="776">
        <v>923.06500000000028</v>
      </c>
      <c r="AI563" s="776">
        <f>AH563*AE563</f>
        <v>66460.680000000022</v>
      </c>
      <c r="AJ563" s="777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 x14ac:dyDescent="0.25">
      <c r="A564" s="978" t="s">
        <v>1116</v>
      </c>
      <c r="B564" s="351" t="s">
        <v>588</v>
      </c>
      <c r="C564" s="580" t="s">
        <v>32</v>
      </c>
      <c r="D564" s="1000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0">
        <f t="shared" si="350"/>
        <v>36</v>
      </c>
      <c r="AF564" s="778">
        <v>2793.7584000000002</v>
      </c>
      <c r="AG564" s="778">
        <f t="shared" si="364"/>
        <v>100575.3024</v>
      </c>
      <c r="AH564" s="778">
        <v>8448.9600000000009</v>
      </c>
      <c r="AI564" s="778">
        <f>AH564*AE564</f>
        <v>304162.56000000006</v>
      </c>
      <c r="AJ564" s="779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 x14ac:dyDescent="0.25">
      <c r="A565" s="978" t="s">
        <v>1117</v>
      </c>
      <c r="B565" s="351" t="s">
        <v>589</v>
      </c>
      <c r="C565" s="580" t="s">
        <v>31</v>
      </c>
      <c r="D565" s="1000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0">
        <f t="shared" si="350"/>
        <v>3</v>
      </c>
      <c r="AF565" s="778">
        <v>78955</v>
      </c>
      <c r="AG565" s="778">
        <f t="shared" si="364"/>
        <v>236865</v>
      </c>
      <c r="AH565" s="778">
        <v>48788.666666666664</v>
      </c>
      <c r="AI565" s="778">
        <v>146366</v>
      </c>
      <c r="AJ565" s="779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 x14ac:dyDescent="0.25">
      <c r="A566" s="978" t="s">
        <v>1118</v>
      </c>
      <c r="B566" s="351" t="s">
        <v>590</v>
      </c>
      <c r="C566" s="580" t="s">
        <v>31</v>
      </c>
      <c r="D566" s="1000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0">
        <f t="shared" si="350"/>
        <v>1</v>
      </c>
      <c r="AF566" s="780">
        <v>4059.5328000000004</v>
      </c>
      <c r="AG566" s="780">
        <f t="shared" si="364"/>
        <v>4059.5328000000004</v>
      </c>
      <c r="AH566" s="780">
        <v>3397.68</v>
      </c>
      <c r="AI566" s="780">
        <f>AH566*AE566</f>
        <v>3397.68</v>
      </c>
      <c r="AJ566" s="781">
        <f t="shared" si="365"/>
        <v>7457.2128000000002</v>
      </c>
    </row>
    <row r="567" spans="1:61" s="403" customFormat="1" ht="31.5" customHeight="1" x14ac:dyDescent="0.25">
      <c r="A567" s="978" t="s">
        <v>1119</v>
      </c>
      <c r="B567" s="351" t="s">
        <v>591</v>
      </c>
      <c r="C567" s="580" t="s">
        <v>31</v>
      </c>
      <c r="D567" s="1000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0">
        <f t="shared" si="350"/>
        <v>1</v>
      </c>
      <c r="AF567" s="780">
        <v>2754.1440000000002</v>
      </c>
      <c r="AG567" s="780">
        <f t="shared" si="364"/>
        <v>2754.1440000000002</v>
      </c>
      <c r="AH567" s="780">
        <v>1121.1200000000001</v>
      </c>
      <c r="AI567" s="780">
        <f>AH567*AE567</f>
        <v>1121.1200000000001</v>
      </c>
      <c r="AJ567" s="781">
        <f t="shared" si="365"/>
        <v>3875.2640000000001</v>
      </c>
    </row>
    <row r="568" spans="1:61" s="403" customFormat="1" ht="31.5" customHeight="1" x14ac:dyDescent="0.25">
      <c r="A568" s="978" t="s">
        <v>1120</v>
      </c>
      <c r="B568" s="351" t="s">
        <v>592</v>
      </c>
      <c r="C568" s="580" t="s">
        <v>31</v>
      </c>
      <c r="D568" s="1000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0">
        <f t="shared" si="350"/>
        <v>5</v>
      </c>
      <c r="AF568" s="780">
        <v>6442.0559999999996</v>
      </c>
      <c r="AG568" s="780">
        <f t="shared" si="364"/>
        <v>32210.28</v>
      </c>
      <c r="AH568" s="780">
        <v>2333.7600000000002</v>
      </c>
      <c r="AI568" s="780">
        <f>AH568*AE568</f>
        <v>11668.800000000001</v>
      </c>
      <c r="AJ568" s="781">
        <f t="shared" si="365"/>
        <v>43879.08</v>
      </c>
    </row>
    <row r="569" spans="1:61" s="403" customFormat="1" ht="31.5" customHeight="1" x14ac:dyDescent="0.25">
      <c r="A569" s="978" t="s">
        <v>1121</v>
      </c>
      <c r="B569" s="351" t="s">
        <v>593</v>
      </c>
      <c r="C569" s="580" t="s">
        <v>153</v>
      </c>
      <c r="D569" s="1000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0">
        <f t="shared" si="350"/>
        <v>2.4</v>
      </c>
      <c r="AF569" s="780">
        <v>671.55840000000001</v>
      </c>
      <c r="AG569" s="780">
        <f t="shared" si="364"/>
        <v>1611.7401600000001</v>
      </c>
      <c r="AH569" s="780"/>
      <c r="AI569" s="780"/>
      <c r="AJ569" s="781">
        <f t="shared" si="365"/>
        <v>1611.7401600000001</v>
      </c>
    </row>
    <row r="570" spans="1:61" s="403" customFormat="1" ht="31.5" customHeight="1" x14ac:dyDescent="0.25">
      <c r="A570" s="978" t="s">
        <v>1122</v>
      </c>
      <c r="B570" s="351" t="s">
        <v>594</v>
      </c>
      <c r="C570" s="580" t="s">
        <v>171</v>
      </c>
      <c r="D570" s="1000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0">
        <f t="shared" si="350"/>
        <v>2.2999999999999998</v>
      </c>
      <c r="AF570" s="778">
        <v>17405.925984000001</v>
      </c>
      <c r="AG570" s="778">
        <f t="shared" si="364"/>
        <v>40033.629763199999</v>
      </c>
      <c r="AH570" s="778">
        <v>6006</v>
      </c>
      <c r="AI570" s="778">
        <f>AH570*AE570</f>
        <v>13813.8</v>
      </c>
      <c r="AJ570" s="779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 x14ac:dyDescent="0.25">
      <c r="A571" s="978" t="s">
        <v>1123</v>
      </c>
      <c r="B571" s="351" t="s">
        <v>595</v>
      </c>
      <c r="C571" s="580" t="s">
        <v>171</v>
      </c>
      <c r="D571" s="1000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0">
        <f t="shared" si="350"/>
        <v>0.8</v>
      </c>
      <c r="AF571" s="778">
        <v>2601.3455999999996</v>
      </c>
      <c r="AG571" s="778">
        <f t="shared" si="364"/>
        <v>2081.0764799999997</v>
      </c>
      <c r="AH571" s="778">
        <v>2059.2000000000003</v>
      </c>
      <c r="AI571" s="778">
        <f>AH571*AE571</f>
        <v>1647.3600000000004</v>
      </c>
      <c r="AJ571" s="779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 x14ac:dyDescent="0.25">
      <c r="A572" s="978" t="s">
        <v>1124</v>
      </c>
      <c r="B572" s="351" t="s">
        <v>596</v>
      </c>
      <c r="C572" s="580" t="s">
        <v>171</v>
      </c>
      <c r="D572" s="1000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0">
        <f t="shared" si="350"/>
        <v>3.5</v>
      </c>
      <c r="AF572" s="778">
        <v>2682.4607999999998</v>
      </c>
      <c r="AG572" s="778">
        <f t="shared" si="364"/>
        <v>9388.612799999999</v>
      </c>
      <c r="AH572" s="778">
        <v>2162.1600000000003</v>
      </c>
      <c r="AI572" s="778">
        <f>AH572*AE572</f>
        <v>7567.5600000000013</v>
      </c>
      <c r="AJ572" s="779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 x14ac:dyDescent="0.25">
      <c r="A573" s="978" t="s">
        <v>1125</v>
      </c>
      <c r="B573" s="351" t="s">
        <v>597</v>
      </c>
      <c r="C573" s="580" t="s">
        <v>153</v>
      </c>
      <c r="D573" s="1000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25.3</v>
      </c>
      <c r="AF573" s="780">
        <v>297.108</v>
      </c>
      <c r="AG573" s="780">
        <f t="shared" si="364"/>
        <v>7516.8324000000002</v>
      </c>
      <c r="AH573" s="780"/>
      <c r="AI573" s="780"/>
      <c r="AJ573" s="781">
        <f t="shared" si="365"/>
        <v>7516.8324000000002</v>
      </c>
    </row>
    <row r="574" spans="1:61" s="403" customFormat="1" ht="31.5" customHeight="1" x14ac:dyDescent="0.25">
      <c r="A574" s="978" t="s">
        <v>1126</v>
      </c>
      <c r="B574" s="351" t="s">
        <v>598</v>
      </c>
      <c r="C574" s="580" t="s">
        <v>153</v>
      </c>
      <c r="D574" s="1000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0">
        <f t="shared" si="350"/>
        <v>50.6</v>
      </c>
      <c r="AF574" s="780">
        <v>594.21600000000001</v>
      </c>
      <c r="AG574" s="780">
        <f t="shared" si="364"/>
        <v>30067.329600000001</v>
      </c>
      <c r="AH574" s="780"/>
      <c r="AI574" s="780"/>
      <c r="AJ574" s="781">
        <f t="shared" si="365"/>
        <v>30067.329600000001</v>
      </c>
    </row>
    <row r="575" spans="1:61" s="403" customFormat="1" ht="31.5" customHeight="1" x14ac:dyDescent="0.25">
      <c r="A575" s="977" t="s">
        <v>1127</v>
      </c>
      <c r="B575" s="407" t="s">
        <v>599</v>
      </c>
      <c r="C575" s="579" t="s">
        <v>153</v>
      </c>
      <c r="D575" s="1009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0">
        <f t="shared" si="350"/>
        <v>120</v>
      </c>
      <c r="AF575" s="780">
        <v>2716.4160000000002</v>
      </c>
      <c r="AG575" s="780">
        <f t="shared" si="364"/>
        <v>325969.92000000004</v>
      </c>
      <c r="AH575" s="780"/>
      <c r="AI575" s="780"/>
      <c r="AJ575" s="781">
        <f t="shared" si="365"/>
        <v>325969.92000000004</v>
      </c>
    </row>
    <row r="576" spans="1:61" s="403" customFormat="1" ht="31.5" customHeight="1" thickBot="1" x14ac:dyDescent="0.3">
      <c r="A576" s="979" t="s">
        <v>1128</v>
      </c>
      <c r="B576" s="374" t="s">
        <v>600</v>
      </c>
      <c r="C576" s="581" t="s">
        <v>32</v>
      </c>
      <c r="D576" s="1019">
        <v>2</v>
      </c>
      <c r="E576" s="1020">
        <v>2273.1120000000001</v>
      </c>
      <c r="F576" s="1021">
        <f t="shared" si="353"/>
        <v>4546.2240000000002</v>
      </c>
      <c r="G576" s="1021"/>
      <c r="H576" s="1021"/>
      <c r="I576" s="1022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44">
        <v>2273.1120000000001</v>
      </c>
      <c r="AA576" s="945">
        <f t="shared" si="361"/>
        <v>0</v>
      </c>
      <c r="AB576" s="945"/>
      <c r="AC576" s="945"/>
      <c r="AD576" s="946">
        <f t="shared" si="363"/>
        <v>0</v>
      </c>
      <c r="AE576" s="767">
        <f>D576-S576-Y576</f>
        <v>2</v>
      </c>
      <c r="AF576" s="783">
        <v>2273.1120000000001</v>
      </c>
      <c r="AG576" s="784">
        <f t="shared" si="364"/>
        <v>4546.2240000000002</v>
      </c>
      <c r="AH576" s="784"/>
      <c r="AI576" s="784"/>
      <c r="AJ576" s="785">
        <f t="shared" si="365"/>
        <v>4546.2240000000002</v>
      </c>
    </row>
    <row r="577" spans="1:61" ht="31.5" customHeight="1" thickTop="1" x14ac:dyDescent="0.25">
      <c r="A577" s="1023"/>
      <c r="B577" s="1024"/>
      <c r="C577" s="1025"/>
      <c r="D577" s="1023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6" t="s">
        <v>35</v>
      </c>
      <c r="AF577" s="771"/>
      <c r="AG577" s="771">
        <f>AG28+AG69+AG89+AG94+AG146+AG162+AG184+AG243+AG258+AG261+AG269+AG276+AG289+AG358+AG375+AG410+AG423+AG462+AG481+AG486+AG491+AG504+AG562</f>
        <v>130948222.2594661</v>
      </c>
      <c r="AH577" s="771"/>
      <c r="AI577" s="771">
        <f>AI28+AI69+AI89+AI94+AI146+AI162+AI184+AI243+AI258+AI261+AI269+AI276+AI289+AI358+AI375+AI410+AI423+AI462+AI481+AI486+AI491+AI504+AI562</f>
        <v>181453986.38202861</v>
      </c>
      <c r="AJ577" s="772">
        <f>(AJ28+AJ69+AJ89+AJ94+AJ146+AJ162+AJ184+AJ243+AJ258+AJ261+AJ269+AJ276+AJ289+AJ358+AJ375+AJ410+AJ423+AJ462+AJ481+AJ486+AJ491+AJ504+AJ562)-0.01</f>
        <v>313141383.99149472</v>
      </c>
      <c r="AL577" s="842"/>
    </row>
    <row r="578" spans="1:61" ht="31.5" customHeight="1" thickBot="1" x14ac:dyDescent="0.3">
      <c r="A578" s="1026"/>
      <c r="B578" s="1027"/>
      <c r="C578" s="1028"/>
      <c r="D578" s="1026"/>
      <c r="E578" s="1029" t="s">
        <v>601</v>
      </c>
      <c r="F578" s="1029">
        <f>ROUND((F577/1.2*0.2),0)</f>
        <v>36347748</v>
      </c>
      <c r="G578" s="1029"/>
      <c r="H578" s="1029">
        <f>ROUND((H577/1.2*0.2),0)</f>
        <v>49179056</v>
      </c>
      <c r="I578" s="1030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7" t="s">
        <v>601</v>
      </c>
      <c r="AF578" s="788"/>
      <c r="AG578" s="788">
        <f>ROUND((AG577/1.2*0.2),2)</f>
        <v>21824703.710000001</v>
      </c>
      <c r="AH578" s="788"/>
      <c r="AI578" s="788">
        <f>ROUND((AI577/1.2*0.2),2)</f>
        <v>30242331.059999999</v>
      </c>
      <c r="AJ578" s="789">
        <f>ROUND((AJ577/1.2*0.2),2)</f>
        <v>52190230.670000002</v>
      </c>
      <c r="AL578" s="842"/>
      <c r="AM578" s="842"/>
    </row>
    <row r="581" spans="1:61" s="303" customFormat="1" ht="31.5" customHeight="1" x14ac:dyDescent="0.2">
      <c r="A581" s="401" t="s">
        <v>38</v>
      </c>
      <c r="B581" s="541" t="s">
        <v>44</v>
      </c>
      <c r="C581" s="1162"/>
      <c r="D581" s="1162"/>
      <c r="E581" s="1162"/>
      <c r="F581" s="1162"/>
      <c r="G581" s="1162"/>
      <c r="H581" s="1162"/>
      <c r="O581" s="459"/>
      <c r="P581" s="557"/>
      <c r="Q581" s="557"/>
      <c r="R581" s="558"/>
      <c r="S581" s="1163" t="s">
        <v>45</v>
      </c>
      <c r="T581" s="1163"/>
      <c r="U581" s="1163"/>
      <c r="V581" s="1163"/>
      <c r="W581" s="1163"/>
      <c r="X581" s="1163"/>
      <c r="Y581" s="1164" t="s">
        <v>45</v>
      </c>
      <c r="Z581" s="1164"/>
      <c r="AA581" s="1164"/>
      <c r="AB581" s="1164"/>
      <c r="AC581" s="1164"/>
      <c r="AD581" s="1164"/>
      <c r="AE581" s="1165" t="s">
        <v>45</v>
      </c>
      <c r="AF581" s="1165"/>
      <c r="AG581" s="1165"/>
      <c r="AH581" s="1165"/>
      <c r="AI581" s="1165"/>
      <c r="AJ581" s="1165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 x14ac:dyDescent="0.25">
      <c r="A582" s="401"/>
      <c r="B582" s="1153" t="s">
        <v>40</v>
      </c>
      <c r="C582" s="1153"/>
      <c r="D582" s="1153"/>
      <c r="E582" s="1153"/>
      <c r="F582" s="1153"/>
      <c r="G582" s="1153"/>
      <c r="H582" s="1153"/>
      <c r="I582" s="1153"/>
      <c r="J582" s="1153"/>
      <c r="K582" s="1153"/>
      <c r="L582" s="1153"/>
      <c r="M582" s="1153"/>
      <c r="N582" s="1153"/>
      <c r="P582" s="559"/>
      <c r="Q582" s="559"/>
      <c r="R582" s="560"/>
      <c r="S582" s="516"/>
      <c r="T582" s="516"/>
      <c r="U582" s="516"/>
      <c r="V582" s="516"/>
      <c r="W582" s="516"/>
      <c r="X582" s="516"/>
      <c r="Y582" s="936"/>
      <c r="Z582" s="936"/>
      <c r="AA582" s="936"/>
      <c r="AB582" s="936"/>
      <c r="AC582" s="936">
        <f>I577-X577-AD577</f>
        <v>313142436.85943323</v>
      </c>
      <c r="AD582" s="936"/>
      <c r="AE582" s="790"/>
      <c r="AF582" s="790"/>
      <c r="AG582" s="790"/>
      <c r="AH582" s="790"/>
      <c r="AI582" s="790"/>
      <c r="AJ582" s="790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 x14ac:dyDescent="0.2">
      <c r="A583" s="401" t="s">
        <v>41</v>
      </c>
      <c r="B583" s="541" t="s">
        <v>46</v>
      </c>
      <c r="C583" s="1162"/>
      <c r="D583" s="1162"/>
      <c r="E583" s="1162"/>
      <c r="F583" s="1162"/>
      <c r="G583" s="1162"/>
      <c r="H583" s="1162"/>
      <c r="O583" s="459"/>
      <c r="P583" s="557"/>
      <c r="Q583" s="557"/>
      <c r="R583" s="558"/>
      <c r="S583" s="1163" t="s">
        <v>47</v>
      </c>
      <c r="T583" s="1163"/>
      <c r="U583" s="1163"/>
      <c r="V583" s="1163"/>
      <c r="W583" s="1163"/>
      <c r="X583" s="1163"/>
      <c r="Y583" s="1164" t="s">
        <v>47</v>
      </c>
      <c r="Z583" s="1164"/>
      <c r="AA583" s="1164"/>
      <c r="AB583" s="1164"/>
      <c r="AC583" s="1164"/>
      <c r="AD583" s="1164"/>
      <c r="AE583" s="1165" t="s">
        <v>47</v>
      </c>
      <c r="AF583" s="1165"/>
      <c r="AG583" s="1165"/>
      <c r="AH583" s="1165"/>
      <c r="AI583" s="1165"/>
      <c r="AJ583" s="1165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 x14ac:dyDescent="0.25">
      <c r="A584" s="401"/>
      <c r="B584" s="1153" t="s">
        <v>40</v>
      </c>
      <c r="C584" s="1153"/>
      <c r="D584" s="1153"/>
      <c r="E584" s="1153"/>
      <c r="F584" s="1153"/>
      <c r="G584" s="1153"/>
      <c r="H584" s="1153"/>
      <c r="I584" s="1153"/>
      <c r="J584" s="1153"/>
      <c r="K584" s="1153"/>
      <c r="L584" s="1153"/>
      <c r="M584" s="1153"/>
      <c r="N584" s="1153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36"/>
      <c r="Z584" s="936"/>
      <c r="AA584" s="936"/>
      <c r="AB584" s="936"/>
      <c r="AC584" s="936"/>
      <c r="AD584" s="936"/>
      <c r="AE584" s="790"/>
      <c r="AF584" s="790"/>
      <c r="AG584" s="790"/>
      <c r="AH584" s="790"/>
      <c r="AI584" s="790"/>
      <c r="AJ584" s="790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 x14ac:dyDescent="0.25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48"/>
      <c r="Z585" s="948"/>
      <c r="AA585" s="948"/>
      <c r="AB585" s="948"/>
      <c r="AC585" s="948"/>
      <c r="AD585" s="948"/>
      <c r="AE585" s="791"/>
      <c r="AF585" s="791"/>
      <c r="AG585" s="791"/>
      <c r="AH585" s="791"/>
      <c r="AI585" s="791"/>
      <c r="AJ585" s="791"/>
      <c r="AK585" s="561"/>
    </row>
    <row r="586" spans="1:61" ht="31.5" customHeight="1" x14ac:dyDescent="0.25">
      <c r="B586" s="452"/>
    </row>
  </sheetData>
  <mergeCells count="37"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  <mergeCell ref="J25:J26"/>
    <mergeCell ref="K25:L25"/>
    <mergeCell ref="M25:N25"/>
    <mergeCell ref="O25:O26"/>
    <mergeCell ref="P25:R25"/>
    <mergeCell ref="V25:W25"/>
    <mergeCell ref="X25:X26"/>
    <mergeCell ref="Y25:Y26"/>
    <mergeCell ref="Z25:AA25"/>
    <mergeCell ref="AB25:AC25"/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</mergeCells>
  <conditionalFormatting sqref="B42">
    <cfRule type="duplicateValues" dxfId="102" priority="13" stopIfTrue="1"/>
  </conditionalFormatting>
  <conditionalFormatting sqref="B43">
    <cfRule type="duplicateValues" dxfId="101" priority="12" stopIfTrue="1"/>
  </conditionalFormatting>
  <conditionalFormatting sqref="B44">
    <cfRule type="duplicateValues" dxfId="100" priority="11" stopIfTrue="1"/>
  </conditionalFormatting>
  <conditionalFormatting sqref="B45">
    <cfRule type="duplicateValues" dxfId="99" priority="10" stopIfTrue="1"/>
  </conditionalFormatting>
  <conditionalFormatting sqref="B46">
    <cfRule type="duplicateValues" dxfId="98" priority="9" stopIfTrue="1"/>
  </conditionalFormatting>
  <conditionalFormatting sqref="B47">
    <cfRule type="duplicateValues" dxfId="97" priority="8" stopIfTrue="1"/>
  </conditionalFormatting>
  <conditionalFormatting sqref="B48">
    <cfRule type="duplicateValues" dxfId="96" priority="14" stopIfTrue="1"/>
  </conditionalFormatting>
  <conditionalFormatting sqref="B74">
    <cfRule type="duplicateValues" dxfId="95" priority="7" stopIfTrue="1"/>
  </conditionalFormatting>
  <conditionalFormatting sqref="B353:B354 B323:B326 B339 B346 B356:B357 B355:C355">
    <cfRule type="duplicateValues" dxfId="94" priority="6" stopIfTrue="1"/>
  </conditionalFormatting>
  <conditionalFormatting sqref="D355">
    <cfRule type="duplicateValues" dxfId="93" priority="5" stopIfTrue="1"/>
  </conditionalFormatting>
  <conditionalFormatting sqref="P25 P26:Q26 P28:Q68 P70:Q145 P147:Q268 P270:Q288 P290:Q374 P376:Q422 P424:Q502 P505:Q1048576">
    <cfRule type="cellIs" dxfId="92" priority="3" operator="lessThan">
      <formula>0</formula>
    </cfRule>
    <cfRule type="cellIs" dxfId="91" priority="4" operator="greaterThan">
      <formula>0</formula>
    </cfRule>
  </conditionalFormatting>
  <conditionalFormatting sqref="P1:R19 P23:R24 R26:R1048576">
    <cfRule type="cellIs" dxfId="90" priority="1" operator="greaterThan">
      <formula>0</formula>
    </cfRule>
    <cfRule type="cellIs" dxfId="89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194"/>
      <c r="D7" s="1194"/>
      <c r="E7" s="1194"/>
      <c r="F7" s="1194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195" t="s">
        <v>36</v>
      </c>
      <c r="D9" s="1195"/>
      <c r="E9" s="1195"/>
      <c r="F9" s="1195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196" t="s">
        <v>37</v>
      </c>
      <c r="D11" s="1196"/>
      <c r="E11" s="1196"/>
      <c r="F11" s="1196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194" t="s">
        <v>57</v>
      </c>
      <c r="D13" s="1194"/>
      <c r="E13" s="1194"/>
      <c r="F13" s="1194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194" t="s">
        <v>138</v>
      </c>
      <c r="D14" s="1194"/>
      <c r="E14" s="1194"/>
      <c r="F14" s="1194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200" t="s">
        <v>20</v>
      </c>
      <c r="H24" s="1201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202" t="s">
        <v>68</v>
      </c>
      <c r="C30" s="1203"/>
      <c r="D30" s="1204"/>
      <c r="E30" s="53" t="s">
        <v>69</v>
      </c>
      <c r="F30" s="54" t="s">
        <v>70</v>
      </c>
      <c r="G30" s="55"/>
      <c r="H30" s="56"/>
      <c r="J30" s="1219" t="s">
        <v>606</v>
      </c>
      <c r="K30" s="1219"/>
      <c r="L30" s="1219"/>
      <c r="M30" s="1219"/>
      <c r="N30" s="1219"/>
      <c r="O30" s="142"/>
      <c r="P30" s="142"/>
    </row>
    <row r="31" spans="1:16" ht="22.5" customHeight="1" x14ac:dyDescent="0.2">
      <c r="A31" s="155" t="s">
        <v>71</v>
      </c>
      <c r="B31" s="1205" t="s">
        <v>72</v>
      </c>
      <c r="C31" s="1206"/>
      <c r="D31" s="1207"/>
      <c r="E31" s="58"/>
      <c r="F31" s="59" t="s">
        <v>73</v>
      </c>
      <c r="G31" s="60"/>
      <c r="H31" s="59" t="s">
        <v>74</v>
      </c>
      <c r="J31" s="1220" t="s">
        <v>126</v>
      </c>
      <c r="K31" s="1220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205"/>
      <c r="C32" s="1206"/>
      <c r="D32" s="1207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208"/>
      <c r="C33" s="1209"/>
      <c r="D33" s="1210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224">
        <v>2</v>
      </c>
      <c r="C34" s="1225"/>
      <c r="D34" s="1226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1227" t="s">
        <v>81</v>
      </c>
      <c r="C35" s="1228"/>
      <c r="D35" s="1229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1197" t="s">
        <v>83</v>
      </c>
      <c r="C36" s="1198"/>
      <c r="D36" s="1199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197" t="s">
        <v>83</v>
      </c>
      <c r="C37" s="1198"/>
      <c r="D37" s="1199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197" t="s">
        <v>84</v>
      </c>
      <c r="C38" s="1198"/>
      <c r="D38" s="1199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218"/>
      <c r="P38" s="1218"/>
    </row>
    <row r="39" spans="1:17" hidden="1" x14ac:dyDescent="0.2">
      <c r="A39" s="69" t="s">
        <v>29</v>
      </c>
      <c r="B39" s="1197" t="s">
        <v>85</v>
      </c>
      <c r="C39" s="1198"/>
      <c r="D39" s="1199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197" t="s">
        <v>86</v>
      </c>
      <c r="C40" s="1198"/>
      <c r="D40" s="1199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197" t="s">
        <v>87</v>
      </c>
      <c r="C41" s="1198"/>
      <c r="D41" s="1199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222" t="s">
        <v>88</v>
      </c>
      <c r="F42" s="1222"/>
      <c r="G42" s="1222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222" t="s">
        <v>89</v>
      </c>
      <c r="F43" s="1222"/>
      <c r="G43" s="1222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222" t="s">
        <v>90</v>
      </c>
      <c r="F44" s="1222"/>
      <c r="G44" s="1222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223" t="s">
        <v>113</v>
      </c>
      <c r="G79" s="122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1213" t="s">
        <v>117</v>
      </c>
      <c r="D86" s="1213"/>
      <c r="E86" s="1213"/>
      <c r="F86" s="1214"/>
      <c r="G86" s="121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215" t="s">
        <v>119</v>
      </c>
      <c r="D87" s="1215"/>
      <c r="E87" s="1215"/>
      <c r="F87" s="1211" t="s">
        <v>120</v>
      </c>
      <c r="G87" s="121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212"/>
      <c r="E88" s="121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216"/>
      <c r="D95" s="1217"/>
      <c r="E95" s="1217"/>
      <c r="F95" s="1217"/>
      <c r="G95" s="1217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216" t="s">
        <v>123</v>
      </c>
      <c r="D96" s="1217"/>
      <c r="E96" s="1217"/>
      <c r="F96" s="1221"/>
      <c r="G96" s="1221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211" t="s">
        <v>120</v>
      </c>
      <c r="G97" s="1211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212" t="s">
        <v>125</v>
      </c>
      <c r="E98" s="1212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26" zoomScale="85" zoomScaleNormal="70" zoomScaleSheetLayoutView="85" workbookViewId="0">
      <selection activeCell="A156" sqref="A156:XFD156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.5703125" style="416" hidden="1" customWidth="1"/>
    <col min="6" max="6" width="14.7109375" style="416" hidden="1" customWidth="1"/>
    <col min="7" max="7" width="11" style="416" hidden="1" customWidth="1"/>
    <col min="8" max="9" width="14.7109375" style="416" hidden="1" customWidth="1"/>
    <col min="10" max="10" width="16.42578125" style="458" hidden="1" customWidth="1"/>
    <col min="11" max="11" width="15.5703125" style="543" hidden="1" customWidth="1"/>
    <col min="12" max="12" width="14.7109375" style="454" hidden="1" customWidth="1"/>
    <col min="13" max="13" width="15.5703125" style="543" hidden="1" customWidth="1"/>
    <col min="14" max="14" width="14.7109375" style="454" hidden="1" customWidth="1"/>
    <col min="15" max="15" width="16" style="454" hidden="1" customWidth="1"/>
    <col min="16" max="17" width="10.5703125" style="552" bestFit="1" customWidth="1"/>
    <col min="18" max="18" width="9.5703125" style="403" bestFit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27" width="9.140625" style="196"/>
    <col min="28" max="28" width="10.7109375" style="196" bestFit="1" customWidth="1"/>
    <col min="29" max="16384" width="9.140625" style="196"/>
  </cols>
  <sheetData>
    <row r="1" spans="1:26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33" t="s">
        <v>0</v>
      </c>
      <c r="W2" s="1234"/>
      <c r="X2" s="1235"/>
    </row>
    <row r="3" spans="1:26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33" t="s">
        <v>2</v>
      </c>
      <c r="W3" s="1234"/>
      <c r="X3" s="1235"/>
    </row>
    <row r="4" spans="1:26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36"/>
      <c r="W4" s="1237"/>
      <c r="X4" s="1238"/>
    </row>
    <row r="5" spans="1:26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30"/>
      <c r="W5" s="1231"/>
      <c r="X5" s="1232"/>
    </row>
    <row r="6" spans="1:26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36"/>
      <c r="W6" s="1237"/>
      <c r="X6" s="1238"/>
    </row>
    <row r="7" spans="1:26" s="2" customFormat="1" ht="14.4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30" t="s">
        <v>42</v>
      </c>
      <c r="W7" s="1231"/>
      <c r="X7" s="1232"/>
    </row>
    <row r="8" spans="1:26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36"/>
      <c r="W8" s="1237"/>
      <c r="X8" s="1238"/>
    </row>
    <row r="9" spans="1:26" s="2" customFormat="1" ht="23.25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30" t="s">
        <v>43</v>
      </c>
      <c r="W9" s="1231"/>
      <c r="X9" s="1232"/>
    </row>
    <row r="10" spans="1:26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36"/>
      <c r="W10" s="1237"/>
      <c r="X10" s="1238"/>
    </row>
    <row r="11" spans="1:26" s="2" customFormat="1" ht="27.7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30"/>
      <c r="W11" s="1231"/>
      <c r="X11" s="1232"/>
    </row>
    <row r="12" spans="1:26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36"/>
      <c r="W12" s="1237"/>
      <c r="X12" s="1238"/>
    </row>
    <row r="13" spans="1:26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30"/>
      <c r="W13" s="1231"/>
      <c r="X13" s="1232"/>
    </row>
    <row r="14" spans="1:26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33"/>
      <c r="W14" s="1234"/>
      <c r="X14" s="1235"/>
    </row>
    <row r="15" spans="1:26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9" t="s">
        <v>136</v>
      </c>
      <c r="W15" s="1240"/>
      <c r="X15" s="1241"/>
      <c r="Y15" s="4" t="s">
        <v>5</v>
      </c>
    </row>
    <row r="16" spans="1:26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42" t="s">
        <v>603</v>
      </c>
      <c r="W16" s="1243"/>
      <c r="X16" s="1244"/>
      <c r="Z16" s="4" t="s">
        <v>5</v>
      </c>
    </row>
    <row r="17" spans="1:26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42" t="s">
        <v>29</v>
      </c>
      <c r="W17" s="1243"/>
      <c r="X17" s="1244"/>
      <c r="Z17" s="4"/>
    </row>
    <row r="18" spans="1:26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42" t="s">
        <v>1132</v>
      </c>
      <c r="W18" s="1243"/>
      <c r="X18" s="1244"/>
      <c r="Z18" s="4"/>
    </row>
    <row r="19" spans="1:26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33"/>
      <c r="W19" s="1234"/>
      <c r="X19" s="1235"/>
    </row>
    <row r="20" spans="1:26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45" t="s">
        <v>18</v>
      </c>
      <c r="V21" s="1247" t="s">
        <v>19</v>
      </c>
      <c r="W21" s="1249" t="s">
        <v>20</v>
      </c>
      <c r="X21" s="1250"/>
    </row>
    <row r="22" spans="1:26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46"/>
      <c r="V22" s="1248"/>
      <c r="W22" s="664" t="s">
        <v>21</v>
      </c>
      <c r="X22" s="664" t="s">
        <v>22</v>
      </c>
    </row>
    <row r="23" spans="1:26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 x14ac:dyDescent="0.25">
      <c r="A24" s="424"/>
      <c r="B24" s="1255" t="s">
        <v>23</v>
      </c>
      <c r="C24" s="1255"/>
      <c r="D24" s="1255"/>
      <c r="E24" s="1255"/>
      <c r="F24" s="1255"/>
      <c r="G24" s="1255"/>
      <c r="H24" s="1255"/>
      <c r="I24" s="1255"/>
      <c r="J24" s="1255"/>
      <c r="K24" s="1255"/>
      <c r="L24" s="1255"/>
      <c r="M24" s="1255"/>
      <c r="N24" s="1255"/>
      <c r="O24" s="1255"/>
      <c r="P24" s="1255"/>
      <c r="Q24" s="1255"/>
      <c r="R24" s="1255"/>
      <c r="S24" s="1255"/>
      <c r="T24" s="1255"/>
      <c r="U24" s="509"/>
      <c r="V24" s="509"/>
      <c r="W24" s="509"/>
      <c r="X24" s="509"/>
    </row>
    <row r="25" spans="1:26" s="2" customFormat="1" x14ac:dyDescent="0.25">
      <c r="A25" s="424"/>
      <c r="B25" s="1255" t="s">
        <v>25</v>
      </c>
      <c r="C25" s="1255"/>
      <c r="D25" s="1255"/>
      <c r="E25" s="1255"/>
      <c r="F25" s="1255"/>
      <c r="G25" s="1255"/>
      <c r="H25" s="1255"/>
      <c r="I25" s="1255"/>
      <c r="J25" s="1255"/>
      <c r="K25" s="1255"/>
      <c r="L25" s="1255"/>
      <c r="M25" s="1255"/>
      <c r="N25" s="1255"/>
      <c r="O25" s="1255"/>
      <c r="P25" s="1255"/>
      <c r="Q25" s="1255"/>
      <c r="R25" s="1255"/>
      <c r="S25" s="1255"/>
      <c r="T25" s="1255"/>
      <c r="U25" s="509"/>
      <c r="V25" s="509"/>
      <c r="W25" s="509"/>
      <c r="X25" s="509"/>
    </row>
    <row r="26" spans="1:26" ht="21" customHeight="1" x14ac:dyDescent="0.25">
      <c r="B26" s="1256" t="s">
        <v>602</v>
      </c>
      <c r="C26" s="1256"/>
      <c r="D26" s="1256"/>
      <c r="E26" s="1256"/>
      <c r="F26" s="1256"/>
      <c r="G26" s="1256"/>
      <c r="H26" s="1256"/>
      <c r="I26" s="1256"/>
      <c r="J26" s="1256"/>
      <c r="K26" s="1256"/>
      <c r="L26" s="1256"/>
      <c r="M26" s="1256"/>
      <c r="N26" s="1256"/>
      <c r="O26" s="1256"/>
      <c r="P26" s="1256"/>
      <c r="Q26" s="1256"/>
      <c r="R26" s="1256"/>
      <c r="S26" s="1256"/>
      <c r="T26" s="1256"/>
    </row>
    <row r="27" spans="1:26" ht="10.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 x14ac:dyDescent="0.25">
      <c r="A28" s="1171" t="s">
        <v>48</v>
      </c>
      <c r="B28" s="1173" t="s">
        <v>139</v>
      </c>
      <c r="C28" s="1175" t="s">
        <v>140</v>
      </c>
      <c r="D28" s="1251" t="s">
        <v>141</v>
      </c>
      <c r="E28" s="1253" t="s">
        <v>142</v>
      </c>
      <c r="F28" s="1254"/>
      <c r="G28" s="1253" t="s">
        <v>143</v>
      </c>
      <c r="H28" s="1254"/>
      <c r="I28" s="1257" t="s">
        <v>144</v>
      </c>
      <c r="J28" s="1177" t="s">
        <v>141</v>
      </c>
      <c r="K28" s="1179" t="s">
        <v>142</v>
      </c>
      <c r="L28" s="1180"/>
      <c r="M28" s="1179" t="s">
        <v>143</v>
      </c>
      <c r="N28" s="1180"/>
      <c r="O28" s="1181" t="s">
        <v>144</v>
      </c>
      <c r="P28" s="1191" t="s">
        <v>1136</v>
      </c>
      <c r="Q28" s="1192"/>
      <c r="R28" s="1193"/>
      <c r="S28" s="1160" t="s">
        <v>141</v>
      </c>
      <c r="T28" s="1166" t="s">
        <v>142</v>
      </c>
      <c r="U28" s="1167"/>
      <c r="V28" s="1166" t="s">
        <v>143</v>
      </c>
      <c r="W28" s="1167"/>
      <c r="X28" s="1154" t="s">
        <v>144</v>
      </c>
    </row>
    <row r="29" spans="1:26" s="197" customFormat="1" ht="27.75" customHeight="1" thickBot="1" x14ac:dyDescent="0.3">
      <c r="A29" s="1172"/>
      <c r="B29" s="1174"/>
      <c r="C29" s="1176"/>
      <c r="D29" s="1252"/>
      <c r="E29" s="686" t="s">
        <v>145</v>
      </c>
      <c r="F29" s="686" t="s">
        <v>146</v>
      </c>
      <c r="G29" s="686" t="s">
        <v>147</v>
      </c>
      <c r="H29" s="686" t="s">
        <v>146</v>
      </c>
      <c r="I29" s="1258"/>
      <c r="J29" s="1178"/>
      <c r="K29" s="687" t="s">
        <v>145</v>
      </c>
      <c r="L29" s="688" t="s">
        <v>146</v>
      </c>
      <c r="M29" s="687" t="s">
        <v>147</v>
      </c>
      <c r="N29" s="688" t="s">
        <v>146</v>
      </c>
      <c r="O29" s="1182"/>
      <c r="P29" s="656" t="s">
        <v>1134</v>
      </c>
      <c r="Q29" s="657" t="s">
        <v>1135</v>
      </c>
      <c r="R29" s="658" t="s">
        <v>1133</v>
      </c>
      <c r="S29" s="1161"/>
      <c r="T29" s="687" t="s">
        <v>145</v>
      </c>
      <c r="U29" s="687" t="s">
        <v>146</v>
      </c>
      <c r="V29" s="687" t="s">
        <v>147</v>
      </c>
      <c r="W29" s="687" t="s">
        <v>146</v>
      </c>
      <c r="X29" s="1155"/>
    </row>
    <row r="30" spans="1:26" ht="38.25" x14ac:dyDescent="0.25">
      <c r="A30" s="689" t="s">
        <v>616</v>
      </c>
      <c r="B30" s="896" t="s">
        <v>148</v>
      </c>
      <c r="C30" s="897"/>
      <c r="D30" s="898"/>
      <c r="E30" s="899"/>
      <c r="F30" s="899"/>
      <c r="G30" s="899"/>
      <c r="H30" s="899"/>
      <c r="I30" s="900"/>
      <c r="J30" s="898"/>
      <c r="K30" s="899"/>
      <c r="L30" s="899"/>
      <c r="M30" s="899"/>
      <c r="N30" s="899"/>
      <c r="O30" s="900"/>
      <c r="P30" s="898"/>
      <c r="Q30" s="899"/>
      <c r="R30" s="900"/>
      <c r="S30" s="898"/>
      <c r="T30" s="692"/>
      <c r="U30" s="692"/>
      <c r="V30" s="692"/>
      <c r="W30" s="692"/>
      <c r="X30" s="693"/>
    </row>
    <row r="31" spans="1:26" ht="15.75" x14ac:dyDescent="0.2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 x14ac:dyDescent="0.25">
      <c r="A32" s="430" t="s">
        <v>607</v>
      </c>
      <c r="B32" s="850" t="s">
        <v>133</v>
      </c>
      <c r="C32" s="879"/>
      <c r="D32" s="880"/>
      <c r="E32" s="881"/>
      <c r="F32" s="882"/>
      <c r="G32" s="882"/>
      <c r="H32" s="882"/>
      <c r="I32" s="883"/>
      <c r="J32" s="884"/>
      <c r="K32" s="887"/>
      <c r="L32" s="888"/>
      <c r="M32" s="887"/>
      <c r="N32" s="888"/>
      <c r="O32" s="889"/>
      <c r="P32" s="886"/>
      <c r="Q32" s="887"/>
      <c r="R32" s="861">
        <f>O32-X32</f>
        <v>0</v>
      </c>
      <c r="S32" s="886"/>
      <c r="T32" s="513"/>
      <c r="U32" s="513"/>
      <c r="V32" s="513"/>
      <c r="W32" s="513"/>
      <c r="X32" s="667"/>
    </row>
    <row r="33" spans="1:28" s="221" customFormat="1" ht="15.75" outlineLevel="1" x14ac:dyDescent="0.25">
      <c r="A33" s="430" t="s">
        <v>613</v>
      </c>
      <c r="B33" s="873" t="s">
        <v>151</v>
      </c>
      <c r="C33" s="874" t="s">
        <v>33</v>
      </c>
      <c r="D33" s="865">
        <v>0.44</v>
      </c>
      <c r="E33" s="875">
        <v>49415</v>
      </c>
      <c r="F33" s="866">
        <f>E33*D33</f>
        <v>21742.6</v>
      </c>
      <c r="G33" s="866"/>
      <c r="H33" s="866"/>
      <c r="I33" s="876">
        <f>F33+H33</f>
        <v>21742.6</v>
      </c>
      <c r="J33" s="877">
        <v>0.44</v>
      </c>
      <c r="K33" s="860">
        <v>49415</v>
      </c>
      <c r="L33" s="869">
        <f>K33*J33</f>
        <v>21742.6</v>
      </c>
      <c r="M33" s="860"/>
      <c r="N33" s="869"/>
      <c r="O33" s="878">
        <f>L33+N33</f>
        <v>21742.6</v>
      </c>
      <c r="P33" s="859">
        <f>K33-T33</f>
        <v>0</v>
      </c>
      <c r="Q33" s="860">
        <f>M33-V33</f>
        <v>0</v>
      </c>
      <c r="R33" s="861">
        <f t="shared" ref="R33:R71" si="0">(D33*K33)-(D33*T33)</f>
        <v>0</v>
      </c>
      <c r="S33" s="859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8" s="221" customFormat="1" ht="17.45" customHeight="1" outlineLevel="1" x14ac:dyDescent="0.25">
      <c r="A34" s="430" t="s">
        <v>614</v>
      </c>
      <c r="B34" s="873" t="s">
        <v>152</v>
      </c>
      <c r="C34" s="874" t="s">
        <v>153</v>
      </c>
      <c r="D34" s="865">
        <v>389.4</v>
      </c>
      <c r="E34" s="875">
        <v>990.36</v>
      </c>
      <c r="F34" s="866">
        <f>E34*D34</f>
        <v>385646.18400000001</v>
      </c>
      <c r="G34" s="866"/>
      <c r="H34" s="866"/>
      <c r="I34" s="876">
        <f>F34+H34</f>
        <v>385646.18400000001</v>
      </c>
      <c r="J34" s="877">
        <v>389.4</v>
      </c>
      <c r="K34" s="860">
        <v>990.36</v>
      </c>
      <c r="L34" s="869">
        <f>K34*J34</f>
        <v>385646.18400000001</v>
      </c>
      <c r="M34" s="860"/>
      <c r="N34" s="869"/>
      <c r="O34" s="878">
        <f>L34+N34</f>
        <v>385646.18400000001</v>
      </c>
      <c r="P34" s="859">
        <f t="shared" ref="P34:P97" si="1">K34-T34</f>
        <v>0.36000000000001364</v>
      </c>
      <c r="Q34" s="860">
        <f t="shared" ref="Q34:Q97" si="2">M34-V34</f>
        <v>0</v>
      </c>
      <c r="R34" s="861">
        <f t="shared" si="0"/>
        <v>140.18400000000838</v>
      </c>
      <c r="S34" s="859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  <c r="AB34" s="1031"/>
    </row>
    <row r="35" spans="1:28" s="230" customFormat="1" ht="15.75" hidden="1" x14ac:dyDescent="0.25">
      <c r="A35" s="491" t="s">
        <v>608</v>
      </c>
      <c r="B35" s="850" t="s">
        <v>154</v>
      </c>
      <c r="C35" s="879" t="s">
        <v>33</v>
      </c>
      <c r="D35" s="880">
        <v>0.34</v>
      </c>
      <c r="E35" s="881">
        <v>95478</v>
      </c>
      <c r="F35" s="882">
        <f>E35*D35</f>
        <v>32462.520000000004</v>
      </c>
      <c r="G35" s="882">
        <v>229000</v>
      </c>
      <c r="H35" s="882">
        <f>G35*D35</f>
        <v>77860</v>
      </c>
      <c r="I35" s="883">
        <f>F35+H35</f>
        <v>110322.52</v>
      </c>
      <c r="J35" s="884"/>
      <c r="K35" s="885">
        <v>95478</v>
      </c>
      <c r="L35" s="882">
        <f>K35*J35</f>
        <v>0</v>
      </c>
      <c r="M35" s="885">
        <v>229000</v>
      </c>
      <c r="N35" s="882">
        <f>M35*J35</f>
        <v>0</v>
      </c>
      <c r="O35" s="883">
        <f>L35+N35</f>
        <v>0</v>
      </c>
      <c r="P35" s="859">
        <f t="shared" ref="P35:P37" si="3">K35-T35</f>
        <v>0</v>
      </c>
      <c r="Q35" s="860">
        <f t="shared" ref="Q35:Q37" si="4">M35-V35</f>
        <v>0</v>
      </c>
      <c r="R35" s="861">
        <f t="shared" ref="R35:R37" si="5">(D35*K35)-(D35*T35)</f>
        <v>0</v>
      </c>
      <c r="S35" s="886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8" s="221" customFormat="1" ht="15.75" x14ac:dyDescent="0.25">
      <c r="A36" s="491" t="s">
        <v>610</v>
      </c>
      <c r="B36" s="850" t="s">
        <v>155</v>
      </c>
      <c r="C36" s="879" t="s">
        <v>153</v>
      </c>
      <c r="D36" s="880">
        <v>389.4</v>
      </c>
      <c r="E36" s="881">
        <v>2711</v>
      </c>
      <c r="F36" s="882">
        <f>E36*D36</f>
        <v>1055663.3999999999</v>
      </c>
      <c r="G36" s="882">
        <v>6573</v>
      </c>
      <c r="H36" s="882">
        <f>G36*D36</f>
        <v>2559526.1999999997</v>
      </c>
      <c r="I36" s="883">
        <f>F36+H36</f>
        <v>3615189.5999999996</v>
      </c>
      <c r="J36" s="884">
        <v>389.4</v>
      </c>
      <c r="K36" s="887">
        <v>2711</v>
      </c>
      <c r="L36" s="888">
        <f>K36*J36</f>
        <v>1055663.3999999999</v>
      </c>
      <c r="M36" s="887">
        <v>6573</v>
      </c>
      <c r="N36" s="888">
        <f>M36*J36</f>
        <v>2559526.1999999997</v>
      </c>
      <c r="O36" s="889">
        <f>L36+N36</f>
        <v>3615189.5999999996</v>
      </c>
      <c r="P36" s="859">
        <f t="shared" si="3"/>
        <v>0</v>
      </c>
      <c r="Q36" s="860">
        <f t="shared" si="4"/>
        <v>0</v>
      </c>
      <c r="R36" s="861">
        <f t="shared" si="5"/>
        <v>0</v>
      </c>
      <c r="S36" s="886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8" s="230" customFormat="1" ht="15.75" x14ac:dyDescent="0.25">
      <c r="A37" s="491" t="s">
        <v>609</v>
      </c>
      <c r="B37" s="850" t="s">
        <v>156</v>
      </c>
      <c r="C37" s="890"/>
      <c r="D37" s="880"/>
      <c r="E37" s="891"/>
      <c r="F37" s="892"/>
      <c r="G37" s="893"/>
      <c r="H37" s="893"/>
      <c r="I37" s="883"/>
      <c r="J37" s="884"/>
      <c r="K37" s="887"/>
      <c r="L37" s="894"/>
      <c r="M37" s="887"/>
      <c r="N37" s="895"/>
      <c r="O37" s="889"/>
      <c r="P37" s="859">
        <f t="shared" si="3"/>
        <v>0</v>
      </c>
      <c r="Q37" s="860">
        <f t="shared" si="4"/>
        <v>0</v>
      </c>
      <c r="R37" s="861">
        <f t="shared" si="5"/>
        <v>0</v>
      </c>
      <c r="S37" s="886"/>
      <c r="T37" s="513"/>
      <c r="U37" s="513"/>
      <c r="V37" s="513"/>
      <c r="W37" s="513"/>
      <c r="X37" s="667"/>
    </row>
    <row r="38" spans="1:28" s="221" customFormat="1" ht="63.75" x14ac:dyDescent="0.25">
      <c r="A38" s="430" t="s">
        <v>615</v>
      </c>
      <c r="B38" s="873" t="s">
        <v>157</v>
      </c>
      <c r="C38" s="874" t="s">
        <v>153</v>
      </c>
      <c r="D38" s="865">
        <v>536</v>
      </c>
      <c r="E38" s="875">
        <v>4955</v>
      </c>
      <c r="F38" s="866">
        <f>E38*D38</f>
        <v>2655880</v>
      </c>
      <c r="G38" s="866">
        <v>4501</v>
      </c>
      <c r="H38" s="866">
        <f>G38*D38</f>
        <v>2412536</v>
      </c>
      <c r="I38" s="867">
        <f>F38+H38</f>
        <v>5068416</v>
      </c>
      <c r="J38" s="877">
        <v>428.8</v>
      </c>
      <c r="K38" s="860">
        <v>4955</v>
      </c>
      <c r="L38" s="869">
        <f>K38*J38</f>
        <v>2124704</v>
      </c>
      <c r="M38" s="860">
        <v>4501</v>
      </c>
      <c r="N38" s="869">
        <f>M38*J38</f>
        <v>1930028.8</v>
      </c>
      <c r="O38" s="870">
        <f>L38+N38</f>
        <v>4054732.7999999998</v>
      </c>
      <c r="P38" s="859">
        <f t="shared" si="1"/>
        <v>0</v>
      </c>
      <c r="Q38" s="860">
        <f t="shared" si="2"/>
        <v>0</v>
      </c>
      <c r="R38" s="861">
        <f t="shared" si="0"/>
        <v>0</v>
      </c>
      <c r="S38" s="859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8" s="409" customFormat="1" ht="15.75" hidden="1" x14ac:dyDescent="0.25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8" s="410" customFormat="1" ht="15.75" hidden="1" x14ac:dyDescent="0.25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8" s="410" customFormat="1" ht="15.75" hidden="1" x14ac:dyDescent="0.25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8" s="410" customFormat="1" ht="15.75" hidden="1" x14ac:dyDescent="0.25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8" s="410" customFormat="1" ht="15.75" hidden="1" x14ac:dyDescent="0.25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8" s="410" customFormat="1" ht="25.5" hidden="1" x14ac:dyDescent="0.25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8" s="410" customFormat="1" ht="15.75" hidden="1" x14ac:dyDescent="0.25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8" s="410" customFormat="1" ht="15.75" hidden="1" x14ac:dyDescent="0.25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8" s="410" customFormat="1" ht="15.75" hidden="1" x14ac:dyDescent="0.25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8" s="410" customFormat="1" ht="15.75" hidden="1" x14ac:dyDescent="0.25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 x14ac:dyDescent="0.25">
      <c r="A50" s="430" t="s">
        <v>626</v>
      </c>
      <c r="B50" s="873" t="s">
        <v>169</v>
      </c>
      <c r="C50" s="874" t="s">
        <v>153</v>
      </c>
      <c r="D50" s="865">
        <v>352.5</v>
      </c>
      <c r="E50" s="875">
        <v>378.26249999999999</v>
      </c>
      <c r="F50" s="866">
        <f t="shared" ref="F50:F71" si="12">E50*D50</f>
        <v>133337.53125</v>
      </c>
      <c r="G50" s="866">
        <v>72.930000000000007</v>
      </c>
      <c r="H50" s="866">
        <f t="shared" ref="H50:H71" si="13">G50*D50</f>
        <v>25707.825000000001</v>
      </c>
      <c r="I50" s="867">
        <f t="shared" ref="I50:I71" si="14">F50+H50</f>
        <v>159045.35625000001</v>
      </c>
      <c r="J50" s="877">
        <v>352.5</v>
      </c>
      <c r="K50" s="860">
        <v>378.26249999999999</v>
      </c>
      <c r="L50" s="869">
        <f t="shared" ref="L50:L71" si="15">K50*J50</f>
        <v>133337.53125</v>
      </c>
      <c r="M50" s="860">
        <v>72.930000000000007</v>
      </c>
      <c r="N50" s="869">
        <f t="shared" ref="N50:N71" si="16">M50*J50</f>
        <v>25707.825000000001</v>
      </c>
      <c r="O50" s="870">
        <f t="shared" ref="O50:O71" si="17">L50+N50</f>
        <v>159045.35625000001</v>
      </c>
      <c r="P50" s="859">
        <f t="shared" si="1"/>
        <v>0.26249999999998863</v>
      </c>
      <c r="Q50" s="860">
        <f t="shared" si="2"/>
        <v>0</v>
      </c>
      <c r="R50" s="861">
        <f t="shared" si="0"/>
        <v>92.53125</v>
      </c>
      <c r="S50" s="859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873" t="s">
        <v>170</v>
      </c>
      <c r="C51" s="874" t="s">
        <v>171</v>
      </c>
      <c r="D51" s="865">
        <v>7.87</v>
      </c>
      <c r="E51" s="875">
        <v>13208</v>
      </c>
      <c r="F51" s="866">
        <f t="shared" si="12"/>
        <v>103946.96</v>
      </c>
      <c r="G51" s="866">
        <v>14998</v>
      </c>
      <c r="H51" s="866">
        <f t="shared" si="13"/>
        <v>118034.26</v>
      </c>
      <c r="I51" s="867">
        <f t="shared" si="14"/>
        <v>221981.22</v>
      </c>
      <c r="J51" s="877">
        <v>7.87</v>
      </c>
      <c r="K51" s="860">
        <v>13208</v>
      </c>
      <c r="L51" s="869">
        <f t="shared" si="15"/>
        <v>103946.96</v>
      </c>
      <c r="M51" s="860">
        <v>14998</v>
      </c>
      <c r="N51" s="869">
        <f t="shared" si="16"/>
        <v>118034.26</v>
      </c>
      <c r="O51" s="870">
        <f t="shared" si="17"/>
        <v>221981.22</v>
      </c>
      <c r="P51" s="859">
        <f t="shared" si="1"/>
        <v>0</v>
      </c>
      <c r="Q51" s="860">
        <f t="shared" si="2"/>
        <v>0</v>
      </c>
      <c r="R51" s="861">
        <f t="shared" si="0"/>
        <v>0</v>
      </c>
      <c r="S51" s="859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 x14ac:dyDescent="0.25">
      <c r="A60" s="430" t="s">
        <v>636</v>
      </c>
      <c r="B60" s="873" t="s">
        <v>180</v>
      </c>
      <c r="C60" s="874" t="s">
        <v>153</v>
      </c>
      <c r="D60" s="880">
        <v>1194.52</v>
      </c>
      <c r="E60" s="881">
        <v>4448.1898168301914</v>
      </c>
      <c r="F60" s="882">
        <f t="shared" si="12"/>
        <v>5313451.7</v>
      </c>
      <c r="G60" s="882">
        <v>3702.4359575394305</v>
      </c>
      <c r="H60" s="882">
        <f t="shared" si="13"/>
        <v>4422633.8000000007</v>
      </c>
      <c r="I60" s="901">
        <f t="shared" si="14"/>
        <v>9736085.5</v>
      </c>
      <c r="J60" s="877">
        <v>98.58</v>
      </c>
      <c r="K60" s="860">
        <v>4448.1898168301914</v>
      </c>
      <c r="L60" s="869">
        <f t="shared" si="15"/>
        <v>438502.55214312027</v>
      </c>
      <c r="M60" s="860">
        <v>3702.4359575394305</v>
      </c>
      <c r="N60" s="869">
        <f t="shared" si="16"/>
        <v>364986.13669423707</v>
      </c>
      <c r="O60" s="870">
        <f t="shared" si="17"/>
        <v>803488.68883735733</v>
      </c>
      <c r="P60" s="859">
        <f t="shared" si="1"/>
        <v>0.18981683019137563</v>
      </c>
      <c r="Q60" s="860">
        <f t="shared" si="2"/>
        <v>0.4359575394305466</v>
      </c>
      <c r="R60" s="861">
        <f t="shared" si="0"/>
        <v>226.74000000022352</v>
      </c>
      <c r="S60" s="859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 x14ac:dyDescent="0.25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 x14ac:dyDescent="0.25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 x14ac:dyDescent="0.25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 x14ac:dyDescent="0.25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 x14ac:dyDescent="0.2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 x14ac:dyDescent="0.25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 x14ac:dyDescent="0.25">
      <c r="A67" s="490" t="s">
        <v>643</v>
      </c>
      <c r="B67" s="902" t="s">
        <v>187</v>
      </c>
      <c r="C67" s="903" t="s">
        <v>31</v>
      </c>
      <c r="D67" s="904">
        <v>15</v>
      </c>
      <c r="E67" s="905">
        <v>25728.400000000001</v>
      </c>
      <c r="F67" s="905">
        <f t="shared" si="12"/>
        <v>385926</v>
      </c>
      <c r="G67" s="905">
        <v>850.2</v>
      </c>
      <c r="H67" s="905">
        <f t="shared" si="13"/>
        <v>12753</v>
      </c>
      <c r="I67" s="906">
        <f t="shared" si="14"/>
        <v>398679</v>
      </c>
      <c r="J67" s="868">
        <v>15</v>
      </c>
      <c r="K67" s="907">
        <v>25728.400000000001</v>
      </c>
      <c r="L67" s="908">
        <f t="shared" si="15"/>
        <v>385926</v>
      </c>
      <c r="M67" s="907">
        <v>850.2</v>
      </c>
      <c r="N67" s="908">
        <f t="shared" si="16"/>
        <v>12753</v>
      </c>
      <c r="O67" s="909">
        <f t="shared" si="17"/>
        <v>398679</v>
      </c>
      <c r="P67" s="859">
        <f t="shared" si="1"/>
        <v>0</v>
      </c>
      <c r="Q67" s="860">
        <f t="shared" si="2"/>
        <v>0</v>
      </c>
      <c r="R67" s="861">
        <f t="shared" si="0"/>
        <v>0</v>
      </c>
      <c r="S67" s="871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 x14ac:dyDescent="0.25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 x14ac:dyDescent="0.25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 x14ac:dyDescent="0.25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 x14ac:dyDescent="0.25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 x14ac:dyDescent="0.25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 x14ac:dyDescent="0.25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 x14ac:dyDescent="0.25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 x14ac:dyDescent="0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 x14ac:dyDescent="0.25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 x14ac:dyDescent="0.25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 x14ac:dyDescent="0.25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 x14ac:dyDescent="0.25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 x14ac:dyDescent="0.25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 x14ac:dyDescent="0.25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 x14ac:dyDescent="0.25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 x14ac:dyDescent="0.25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 x14ac:dyDescent="0.25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 x14ac:dyDescent="0.25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 x14ac:dyDescent="0.25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 x14ac:dyDescent="0.25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 x14ac:dyDescent="0.25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 x14ac:dyDescent="0.25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 x14ac:dyDescent="0.25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 x14ac:dyDescent="0.25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 x14ac:dyDescent="0.25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 x14ac:dyDescent="0.25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 x14ac:dyDescent="0.25">
      <c r="A150" s="437" t="s">
        <v>723</v>
      </c>
      <c r="B150" s="847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8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 x14ac:dyDescent="0.25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 x14ac:dyDescent="0.25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 x14ac:dyDescent="0.25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 x14ac:dyDescent="0.25">
      <c r="A154" s="437" t="s">
        <v>728</v>
      </c>
      <c r="B154" s="847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8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 x14ac:dyDescent="0.25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 x14ac:dyDescent="0.25">
      <c r="A156" s="437" t="s">
        <v>730</v>
      </c>
      <c r="B156" s="847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8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 x14ac:dyDescent="0.25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 x14ac:dyDescent="0.25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 x14ac:dyDescent="0.25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 x14ac:dyDescent="0.25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 x14ac:dyDescent="0.25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 x14ac:dyDescent="0.25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 x14ac:dyDescent="0.25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 x14ac:dyDescent="0.25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 x14ac:dyDescent="0.25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 x14ac:dyDescent="0.25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 x14ac:dyDescent="0.25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 x14ac:dyDescent="0.25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 x14ac:dyDescent="0.25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 x14ac:dyDescent="0.25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 x14ac:dyDescent="0.25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 x14ac:dyDescent="0.25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 x14ac:dyDescent="0.25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 x14ac:dyDescent="0.25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 x14ac:dyDescent="0.25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 x14ac:dyDescent="0.25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 x14ac:dyDescent="0.25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 x14ac:dyDescent="0.25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 x14ac:dyDescent="0.25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 x14ac:dyDescent="0.25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 x14ac:dyDescent="0.2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 x14ac:dyDescent="0.25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 x14ac:dyDescent="0.25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 x14ac:dyDescent="0.25">
      <c r="A355" s="443" t="s">
        <v>921</v>
      </c>
      <c r="B355" s="850" t="s">
        <v>452</v>
      </c>
      <c r="C355" s="851"/>
      <c r="D355" s="852">
        <v>11140</v>
      </c>
      <c r="E355" s="853"/>
      <c r="F355" s="853">
        <f>SUM(F356:F360)</f>
        <v>37237258.022</v>
      </c>
      <c r="G355" s="853"/>
      <c r="H355" s="853">
        <f>SUM(H356:H360)</f>
        <v>3695483.34</v>
      </c>
      <c r="I355" s="854">
        <f>SUM(I356:I360)</f>
        <v>40932741.362000003</v>
      </c>
      <c r="J355" s="855">
        <v>10506.89</v>
      </c>
      <c r="K355" s="856"/>
      <c r="L355" s="857">
        <f>SUM(L356:L360)</f>
        <v>35120985.093246996</v>
      </c>
      <c r="M355" s="856"/>
      <c r="N355" s="857">
        <f>SUM(N356:N360)</f>
        <v>3485461.1265899995</v>
      </c>
      <c r="O355" s="858">
        <f>SUM(O356:O360)</f>
        <v>38606446.219836995</v>
      </c>
      <c r="P355" s="859">
        <f t="shared" si="166"/>
        <v>0</v>
      </c>
      <c r="Q355" s="860">
        <f t="shared" si="167"/>
        <v>0</v>
      </c>
      <c r="R355" s="861">
        <f t="shared" ref="R355:R418" si="168">(D355*K355)-(D355*T355)</f>
        <v>0</v>
      </c>
      <c r="S355" s="862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 x14ac:dyDescent="0.25">
      <c r="A356" s="445" t="s">
        <v>922</v>
      </c>
      <c r="B356" s="863" t="s">
        <v>453</v>
      </c>
      <c r="C356" s="864" t="s">
        <v>153</v>
      </c>
      <c r="D356" s="865">
        <v>11140</v>
      </c>
      <c r="E356" s="866">
        <v>750</v>
      </c>
      <c r="F356" s="866">
        <f>E356*D356</f>
        <v>8355000</v>
      </c>
      <c r="G356" s="866"/>
      <c r="H356" s="866"/>
      <c r="I356" s="867">
        <f>H356+F356</f>
        <v>8355000</v>
      </c>
      <c r="J356" s="868">
        <v>10506.89</v>
      </c>
      <c r="K356" s="860">
        <v>750</v>
      </c>
      <c r="L356" s="869">
        <f>K356*J356</f>
        <v>7880167.5</v>
      </c>
      <c r="M356" s="860"/>
      <c r="N356" s="869"/>
      <c r="O356" s="870">
        <f>N356+L356</f>
        <v>7880167.5</v>
      </c>
      <c r="P356" s="859">
        <f t="shared" si="166"/>
        <v>0</v>
      </c>
      <c r="Q356" s="860">
        <f t="shared" si="167"/>
        <v>0</v>
      </c>
      <c r="R356" s="861">
        <f t="shared" si="168"/>
        <v>0</v>
      </c>
      <c r="S356" s="871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 x14ac:dyDescent="0.25">
      <c r="A357" s="445" t="s">
        <v>923</v>
      </c>
      <c r="B357" s="863" t="s">
        <v>454</v>
      </c>
      <c r="C357" s="864" t="s">
        <v>153</v>
      </c>
      <c r="D357" s="865">
        <v>11140</v>
      </c>
      <c r="E357" s="866">
        <v>89</v>
      </c>
      <c r="F357" s="866">
        <f>E357*D357</f>
        <v>991460</v>
      </c>
      <c r="G357" s="866">
        <v>46</v>
      </c>
      <c r="H357" s="866">
        <f>G357*D357</f>
        <v>512440</v>
      </c>
      <c r="I357" s="867">
        <f>H357+F357</f>
        <v>1503900</v>
      </c>
      <c r="J357" s="868">
        <v>10506.89</v>
      </c>
      <c r="K357" s="860">
        <v>89</v>
      </c>
      <c r="L357" s="869">
        <f>K357*J357</f>
        <v>935113.21</v>
      </c>
      <c r="M357" s="860">
        <v>46</v>
      </c>
      <c r="N357" s="869">
        <f>M357*J357</f>
        <v>483316.93999999994</v>
      </c>
      <c r="O357" s="870">
        <f>N357+L357</f>
        <v>1418430.15</v>
      </c>
      <c r="P357" s="859">
        <f t="shared" si="166"/>
        <v>0</v>
      </c>
      <c r="Q357" s="860">
        <f t="shared" si="167"/>
        <v>0</v>
      </c>
      <c r="R357" s="861">
        <f t="shared" si="168"/>
        <v>0</v>
      </c>
      <c r="S357" s="871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 x14ac:dyDescent="0.25">
      <c r="A358" s="445" t="s">
        <v>924</v>
      </c>
      <c r="B358" s="863" t="s">
        <v>455</v>
      </c>
      <c r="C358" s="864" t="s">
        <v>153</v>
      </c>
      <c r="D358" s="872">
        <v>11140</v>
      </c>
      <c r="E358" s="866">
        <v>1675.05</v>
      </c>
      <c r="F358" s="866">
        <f>E358*D358</f>
        <v>18660057</v>
      </c>
      <c r="G358" s="866"/>
      <c r="H358" s="866"/>
      <c r="I358" s="867">
        <f>H358+F358</f>
        <v>18660057</v>
      </c>
      <c r="J358" s="868">
        <v>10506.89</v>
      </c>
      <c r="K358" s="860">
        <v>1675.05</v>
      </c>
      <c r="L358" s="869">
        <f>K358*J358</f>
        <v>17599566.094499998</v>
      </c>
      <c r="M358" s="860"/>
      <c r="N358" s="869"/>
      <c r="O358" s="870">
        <f>N358+L358</f>
        <v>17599566.094499998</v>
      </c>
      <c r="P358" s="859">
        <f t="shared" si="166"/>
        <v>4.9999999999954525E-2</v>
      </c>
      <c r="Q358" s="860">
        <f t="shared" si="167"/>
        <v>0</v>
      </c>
      <c r="R358" s="861">
        <f t="shared" si="168"/>
        <v>557</v>
      </c>
      <c r="S358" s="871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 x14ac:dyDescent="0.25">
      <c r="A359" s="445" t="s">
        <v>925</v>
      </c>
      <c r="B359" s="863" t="s">
        <v>456</v>
      </c>
      <c r="C359" s="864" t="s">
        <v>153</v>
      </c>
      <c r="D359" s="865">
        <v>11140</v>
      </c>
      <c r="E359" s="866">
        <v>102.6123</v>
      </c>
      <c r="F359" s="866">
        <f>E359*D359</f>
        <v>1143101.0220000001</v>
      </c>
      <c r="G359" s="866">
        <v>55.731000000000002</v>
      </c>
      <c r="H359" s="866">
        <f>G359*D359</f>
        <v>620843.34</v>
      </c>
      <c r="I359" s="867">
        <f>H359+F359</f>
        <v>1763944.3620000002</v>
      </c>
      <c r="J359" s="868">
        <v>10506.89</v>
      </c>
      <c r="K359" s="860">
        <v>102.6123</v>
      </c>
      <c r="L359" s="869">
        <f>K359*J359</f>
        <v>1078136.1487469999</v>
      </c>
      <c r="M359" s="860">
        <v>55.731000000000002</v>
      </c>
      <c r="N359" s="869">
        <f>M359*J359</f>
        <v>585559.48658999999</v>
      </c>
      <c r="O359" s="870">
        <f>N359+L359</f>
        <v>1663695.6353369998</v>
      </c>
      <c r="P359" s="859">
        <f t="shared" si="166"/>
        <v>2.3000000000052978E-3</v>
      </c>
      <c r="Q359" s="860">
        <f t="shared" si="167"/>
        <v>1.0000000000047748E-3</v>
      </c>
      <c r="R359" s="861">
        <f t="shared" si="168"/>
        <v>25.622000000206754</v>
      </c>
      <c r="S359" s="871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 x14ac:dyDescent="0.25">
      <c r="A360" s="445" t="s">
        <v>926</v>
      </c>
      <c r="B360" s="863" t="s">
        <v>457</v>
      </c>
      <c r="C360" s="864" t="s">
        <v>153</v>
      </c>
      <c r="D360" s="865">
        <v>11140</v>
      </c>
      <c r="E360" s="866">
        <v>726</v>
      </c>
      <c r="F360" s="866">
        <f>E360*D360</f>
        <v>8087640</v>
      </c>
      <c r="G360" s="866">
        <v>230</v>
      </c>
      <c r="H360" s="866">
        <f>G360*D360</f>
        <v>2562200</v>
      </c>
      <c r="I360" s="867">
        <f>H360+F360</f>
        <v>10649840</v>
      </c>
      <c r="J360" s="868">
        <v>10506.89</v>
      </c>
      <c r="K360" s="860">
        <v>726</v>
      </c>
      <c r="L360" s="869">
        <f>K360*J360</f>
        <v>7628002.1399999997</v>
      </c>
      <c r="M360" s="860">
        <v>230</v>
      </c>
      <c r="N360" s="869">
        <f>M360*J360</f>
        <v>2416584.6999999997</v>
      </c>
      <c r="O360" s="870">
        <f>N360+L360</f>
        <v>10044586.84</v>
      </c>
      <c r="P360" s="859">
        <f t="shared" si="166"/>
        <v>0</v>
      </c>
      <c r="Q360" s="860">
        <f t="shared" si="167"/>
        <v>0</v>
      </c>
      <c r="R360" s="861">
        <f t="shared" si="168"/>
        <v>0</v>
      </c>
      <c r="S360" s="871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 x14ac:dyDescent="0.25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 x14ac:dyDescent="0.25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 x14ac:dyDescent="0.25">
      <c r="A379" s="446" t="s">
        <v>943</v>
      </c>
      <c r="B379" s="846" t="s">
        <v>472</v>
      </c>
      <c r="C379" s="910" t="s">
        <v>31</v>
      </c>
      <c r="D379" s="911">
        <v>2</v>
      </c>
      <c r="E379" s="912">
        <v>332000</v>
      </c>
      <c r="F379" s="912">
        <f>E379*D379</f>
        <v>664000</v>
      </c>
      <c r="G379" s="912">
        <v>5812000</v>
      </c>
      <c r="H379" s="912">
        <f>G379*D379</f>
        <v>11624000</v>
      </c>
      <c r="I379" s="913">
        <f>H379+F379</f>
        <v>12288000</v>
      </c>
      <c r="J379" s="914">
        <v>2</v>
      </c>
      <c r="K379" s="915">
        <v>332000</v>
      </c>
      <c r="L379" s="916">
        <f>K379*J379</f>
        <v>664000</v>
      </c>
      <c r="M379" s="915">
        <v>5812000</v>
      </c>
      <c r="N379" s="916">
        <f>M379*J379</f>
        <v>11624000</v>
      </c>
      <c r="O379" s="917">
        <f>N379+L379</f>
        <v>12288000</v>
      </c>
      <c r="P379" s="849">
        <f t="shared" si="166"/>
        <v>0</v>
      </c>
      <c r="Q379" s="915">
        <f t="shared" si="167"/>
        <v>0</v>
      </c>
      <c r="R379" s="918">
        <f t="shared" si="168"/>
        <v>0</v>
      </c>
      <c r="S379" s="849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 x14ac:dyDescent="0.25">
      <c r="A380" s="446" t="s">
        <v>944</v>
      </c>
      <c r="B380" s="846" t="s">
        <v>473</v>
      </c>
      <c r="C380" s="910"/>
      <c r="D380" s="911"/>
      <c r="E380" s="912"/>
      <c r="F380" s="912"/>
      <c r="G380" s="912"/>
      <c r="H380" s="912"/>
      <c r="I380" s="913"/>
      <c r="J380" s="914"/>
      <c r="K380" s="919"/>
      <c r="L380" s="912"/>
      <c r="M380" s="919"/>
      <c r="N380" s="912"/>
      <c r="O380" s="913"/>
      <c r="P380" s="849">
        <f t="shared" si="166"/>
        <v>0</v>
      </c>
      <c r="Q380" s="915">
        <f t="shared" si="167"/>
        <v>0</v>
      </c>
      <c r="R380" s="918">
        <f t="shared" si="168"/>
        <v>0</v>
      </c>
      <c r="S380" s="849"/>
      <c r="T380" s="519"/>
      <c r="U380" s="519"/>
      <c r="V380" s="519"/>
      <c r="W380" s="519"/>
      <c r="X380" s="670"/>
    </row>
    <row r="381" spans="1:24" s="403" customFormat="1" ht="15.6" customHeight="1" x14ac:dyDescent="0.25">
      <c r="A381" s="446" t="s">
        <v>945</v>
      </c>
      <c r="B381" s="846" t="s">
        <v>474</v>
      </c>
      <c r="C381" s="910"/>
      <c r="D381" s="911"/>
      <c r="E381" s="912"/>
      <c r="F381" s="912"/>
      <c r="G381" s="912"/>
      <c r="H381" s="912"/>
      <c r="I381" s="913"/>
      <c r="J381" s="914"/>
      <c r="K381" s="919"/>
      <c r="L381" s="912"/>
      <c r="M381" s="919"/>
      <c r="N381" s="912"/>
      <c r="O381" s="913"/>
      <c r="P381" s="849">
        <f t="shared" si="166"/>
        <v>0</v>
      </c>
      <c r="Q381" s="915">
        <f t="shared" si="167"/>
        <v>0</v>
      </c>
      <c r="R381" s="918">
        <f t="shared" si="168"/>
        <v>0</v>
      </c>
      <c r="S381" s="849"/>
      <c r="T381" s="519"/>
      <c r="U381" s="519"/>
      <c r="V381" s="519"/>
      <c r="W381" s="519"/>
      <c r="X381" s="670"/>
    </row>
    <row r="382" spans="1:24" s="403" customFormat="1" ht="15.6" customHeight="1" x14ac:dyDescent="0.25">
      <c r="A382" s="446" t="s">
        <v>946</v>
      </c>
      <c r="B382" s="846" t="s">
        <v>475</v>
      </c>
      <c r="C382" s="910"/>
      <c r="D382" s="911"/>
      <c r="E382" s="912"/>
      <c r="F382" s="912"/>
      <c r="G382" s="912"/>
      <c r="H382" s="912"/>
      <c r="I382" s="913"/>
      <c r="J382" s="914"/>
      <c r="K382" s="919"/>
      <c r="L382" s="912"/>
      <c r="M382" s="919"/>
      <c r="N382" s="912"/>
      <c r="O382" s="913"/>
      <c r="P382" s="849">
        <f t="shared" si="166"/>
        <v>0</v>
      </c>
      <c r="Q382" s="915">
        <f t="shared" si="167"/>
        <v>0</v>
      </c>
      <c r="R382" s="918">
        <f t="shared" si="168"/>
        <v>0</v>
      </c>
      <c r="S382" s="849"/>
      <c r="T382" s="519"/>
      <c r="U382" s="519"/>
      <c r="V382" s="519"/>
      <c r="W382" s="519"/>
      <c r="X382" s="670"/>
    </row>
    <row r="383" spans="1:24" ht="15.6" hidden="1" customHeight="1" x14ac:dyDescent="0.25">
      <c r="A383" s="446" t="s">
        <v>947</v>
      </c>
      <c r="B383" s="846" t="s">
        <v>476</v>
      </c>
      <c r="C383" s="910" t="s">
        <v>31</v>
      </c>
      <c r="D383" s="911">
        <v>2</v>
      </c>
      <c r="E383" s="912"/>
      <c r="F383" s="912"/>
      <c r="G383" s="912">
        <v>73710</v>
      </c>
      <c r="H383" s="912">
        <f>G383*D383</f>
        <v>147420</v>
      </c>
      <c r="I383" s="913">
        <f t="shared" ref="I383:I412" si="178">H383+F383</f>
        <v>147420</v>
      </c>
      <c r="J383" s="914"/>
      <c r="K383" s="919"/>
      <c r="L383" s="912"/>
      <c r="M383" s="919">
        <v>73710</v>
      </c>
      <c r="N383" s="912">
        <f>M383*J383</f>
        <v>0</v>
      </c>
      <c r="O383" s="913">
        <f t="shared" ref="O383:O412" si="179">N383+L383</f>
        <v>0</v>
      </c>
      <c r="P383" s="849">
        <f t="shared" si="166"/>
        <v>0</v>
      </c>
      <c r="Q383" s="915">
        <f t="shared" si="167"/>
        <v>0</v>
      </c>
      <c r="R383" s="918">
        <f t="shared" si="168"/>
        <v>0</v>
      </c>
      <c r="S383" s="849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 x14ac:dyDescent="0.25">
      <c r="A384" s="446" t="s">
        <v>948</v>
      </c>
      <c r="B384" s="846" t="s">
        <v>477</v>
      </c>
      <c r="C384" s="910" t="s">
        <v>31</v>
      </c>
      <c r="D384" s="911">
        <v>2</v>
      </c>
      <c r="E384" s="912">
        <v>60324</v>
      </c>
      <c r="F384" s="912">
        <f t="shared" ref="F384:F412" si="181">E384*D384</f>
        <v>120648</v>
      </c>
      <c r="G384" s="912">
        <v>1490068</v>
      </c>
      <c r="H384" s="912">
        <f>G384*D384</f>
        <v>2980136</v>
      </c>
      <c r="I384" s="913">
        <f t="shared" si="178"/>
        <v>3100784</v>
      </c>
      <c r="J384" s="914">
        <v>2</v>
      </c>
      <c r="K384" s="915">
        <v>60324</v>
      </c>
      <c r="L384" s="916">
        <f t="shared" ref="L384:L412" si="182">K384*J384</f>
        <v>120648</v>
      </c>
      <c r="M384" s="915">
        <v>1490068</v>
      </c>
      <c r="N384" s="916">
        <f>M384*J384</f>
        <v>2980136</v>
      </c>
      <c r="O384" s="917">
        <f t="shared" si="179"/>
        <v>3100784</v>
      </c>
      <c r="P384" s="849">
        <f t="shared" si="166"/>
        <v>0</v>
      </c>
      <c r="Q384" s="915">
        <f t="shared" si="167"/>
        <v>0</v>
      </c>
      <c r="R384" s="918">
        <f t="shared" si="168"/>
        <v>0</v>
      </c>
      <c r="S384" s="849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 x14ac:dyDescent="0.25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 x14ac:dyDescent="0.25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 x14ac:dyDescent="0.25">
      <c r="A427" s="439" t="s">
        <v>988</v>
      </c>
      <c r="B427" s="920" t="s">
        <v>393</v>
      </c>
      <c r="C427" s="921" t="s">
        <v>31</v>
      </c>
      <c r="D427" s="922">
        <v>19</v>
      </c>
      <c r="E427" s="866">
        <v>6288</v>
      </c>
      <c r="F427" s="866">
        <f t="shared" ref="F427:F462" si="199">E427*D427</f>
        <v>119472</v>
      </c>
      <c r="G427" s="866">
        <v>39720</v>
      </c>
      <c r="H427" s="866">
        <f t="shared" ref="H427:H458" si="200">G427*D427</f>
        <v>754680</v>
      </c>
      <c r="I427" s="867">
        <f t="shared" ref="I427:I464" si="201">H427+F427</f>
        <v>874152</v>
      </c>
      <c r="J427" s="923">
        <v>17</v>
      </c>
      <c r="K427" s="860">
        <v>6288</v>
      </c>
      <c r="L427" s="869">
        <f t="shared" ref="L427:L462" si="202">K427*J427</f>
        <v>106896</v>
      </c>
      <c r="M427" s="860">
        <v>39720</v>
      </c>
      <c r="N427" s="869">
        <f t="shared" ref="N427:N458" si="203">M427*J427</f>
        <v>675240</v>
      </c>
      <c r="O427" s="870">
        <f t="shared" ref="O427:O464" si="204">N427+L427</f>
        <v>782136</v>
      </c>
      <c r="P427" s="859">
        <f t="shared" si="196"/>
        <v>0</v>
      </c>
      <c r="Q427" s="860">
        <f t="shared" si="197"/>
        <v>0</v>
      </c>
      <c r="R427" s="861">
        <f t="shared" si="198"/>
        <v>0</v>
      </c>
      <c r="S427" s="924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 x14ac:dyDescent="0.25">
      <c r="A428" s="439" t="s">
        <v>989</v>
      </c>
      <c r="B428" s="920" t="s">
        <v>513</v>
      </c>
      <c r="C428" s="921" t="s">
        <v>31</v>
      </c>
      <c r="D428" s="922">
        <v>65</v>
      </c>
      <c r="E428" s="866">
        <v>3144</v>
      </c>
      <c r="F428" s="866">
        <f t="shared" si="199"/>
        <v>204360</v>
      </c>
      <c r="G428" s="866">
        <v>11432.2</v>
      </c>
      <c r="H428" s="866">
        <f t="shared" si="200"/>
        <v>743093</v>
      </c>
      <c r="I428" s="867">
        <f t="shared" si="201"/>
        <v>947453</v>
      </c>
      <c r="J428" s="923">
        <v>11</v>
      </c>
      <c r="K428" s="860">
        <v>3144</v>
      </c>
      <c r="L428" s="869">
        <f t="shared" si="202"/>
        <v>34584</v>
      </c>
      <c r="M428" s="860">
        <v>11432.2</v>
      </c>
      <c r="N428" s="869">
        <f t="shared" si="203"/>
        <v>125754.20000000001</v>
      </c>
      <c r="O428" s="870">
        <f t="shared" si="204"/>
        <v>160338.20000000001</v>
      </c>
      <c r="P428" s="859">
        <f t="shared" si="196"/>
        <v>0</v>
      </c>
      <c r="Q428" s="860">
        <f t="shared" si="197"/>
        <v>0.2000000000007276</v>
      </c>
      <c r="R428" s="861">
        <f t="shared" si="198"/>
        <v>0</v>
      </c>
      <c r="S428" s="924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 x14ac:dyDescent="0.25">
      <c r="A432" s="439" t="s">
        <v>993</v>
      </c>
      <c r="B432" s="920" t="s">
        <v>516</v>
      </c>
      <c r="C432" s="921" t="s">
        <v>31</v>
      </c>
      <c r="D432" s="922">
        <v>2</v>
      </c>
      <c r="E432" s="866">
        <v>6288</v>
      </c>
      <c r="F432" s="866">
        <f t="shared" si="199"/>
        <v>12576</v>
      </c>
      <c r="G432" s="866">
        <v>76653.2</v>
      </c>
      <c r="H432" s="866">
        <f t="shared" si="200"/>
        <v>153306.4</v>
      </c>
      <c r="I432" s="867">
        <f t="shared" si="201"/>
        <v>165882.4</v>
      </c>
      <c r="J432" s="923">
        <v>2</v>
      </c>
      <c r="K432" s="860">
        <v>6288</v>
      </c>
      <c r="L432" s="869">
        <f t="shared" si="202"/>
        <v>12576</v>
      </c>
      <c r="M432" s="860">
        <v>76653.2</v>
      </c>
      <c r="N432" s="869">
        <f t="shared" si="203"/>
        <v>153306.4</v>
      </c>
      <c r="O432" s="870">
        <f t="shared" si="204"/>
        <v>165882.4</v>
      </c>
      <c r="P432" s="859">
        <f t="shared" si="196"/>
        <v>0</v>
      </c>
      <c r="Q432" s="860">
        <f t="shared" si="197"/>
        <v>0.19999999999708962</v>
      </c>
      <c r="R432" s="861">
        <f t="shared" si="198"/>
        <v>0</v>
      </c>
      <c r="S432" s="924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 x14ac:dyDescent="0.25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 x14ac:dyDescent="0.25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 x14ac:dyDescent="0.25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 x14ac:dyDescent="0.25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 x14ac:dyDescent="0.25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 x14ac:dyDescent="0.25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 x14ac:dyDescent="0.25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 x14ac:dyDescent="0.25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 x14ac:dyDescent="0.25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 x14ac:dyDescent="0.25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 x14ac:dyDescent="0.25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 x14ac:dyDescent="0.25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 x14ac:dyDescent="0.25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 x14ac:dyDescent="0.25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 x14ac:dyDescent="0.25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 x14ac:dyDescent="0.25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 x14ac:dyDescent="0.25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 x14ac:dyDescent="0.25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 x14ac:dyDescent="0.3">
      <c r="A563" s="481" t="s">
        <v>1114</v>
      </c>
      <c r="B563" s="482" t="s">
        <v>577</v>
      </c>
      <c r="C563" s="578" t="s">
        <v>31</v>
      </c>
      <c r="D563" s="729">
        <v>1</v>
      </c>
      <c r="E563" s="730">
        <v>124800</v>
      </c>
      <c r="F563" s="730">
        <f>E563*D563</f>
        <v>124800</v>
      </c>
      <c r="G563" s="730">
        <v>49408.353000000003</v>
      </c>
      <c r="H563" s="730">
        <f>G563*D563</f>
        <v>49408.353000000003</v>
      </c>
      <c r="I563" s="731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2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 x14ac:dyDescent="0.25">
      <c r="A564" s="709">
        <v>4</v>
      </c>
      <c r="B564" s="690" t="s">
        <v>584</v>
      </c>
      <c r="C564" s="691"/>
      <c r="D564" s="725"/>
      <c r="E564" s="726"/>
      <c r="F564" s="726"/>
      <c r="G564" s="726"/>
      <c r="H564" s="726"/>
      <c r="I564" s="727"/>
      <c r="J564" s="655"/>
      <c r="K564" s="533"/>
      <c r="L564" s="710"/>
      <c r="M564" s="533"/>
      <c r="N564" s="710"/>
      <c r="O564" s="711"/>
      <c r="P564" s="640"/>
      <c r="Q564" s="533"/>
      <c r="R564" s="728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 x14ac:dyDescent="0.3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 x14ac:dyDescent="0.25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1" t="s">
        <v>44</v>
      </c>
      <c r="C584" s="1162"/>
      <c r="D584" s="1162"/>
      <c r="E584" s="1162"/>
      <c r="F584" s="1162"/>
      <c r="G584" s="1162"/>
      <c r="H584" s="1162"/>
      <c r="O584" s="459"/>
      <c r="P584" s="557"/>
      <c r="Q584" s="557"/>
      <c r="R584" s="558"/>
      <c r="S584" s="1163" t="s">
        <v>45</v>
      </c>
      <c r="T584" s="1163"/>
      <c r="U584" s="1163"/>
      <c r="V584" s="1163"/>
      <c r="W584" s="1163"/>
      <c r="X584" s="1163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1153" t="s">
        <v>40</v>
      </c>
      <c r="C585" s="1153"/>
      <c r="D585" s="1153"/>
      <c r="E585" s="1153"/>
      <c r="F585" s="1153"/>
      <c r="G585" s="1153"/>
      <c r="H585" s="1153"/>
      <c r="I585" s="1153"/>
      <c r="J585" s="1153"/>
      <c r="K585" s="1153"/>
      <c r="L585" s="1153"/>
      <c r="M585" s="1153"/>
      <c r="N585" s="1153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1" t="s">
        <v>46</v>
      </c>
      <c r="C586" s="1162"/>
      <c r="D586" s="1162"/>
      <c r="E586" s="1162"/>
      <c r="F586" s="1162"/>
      <c r="G586" s="1162"/>
      <c r="H586" s="1162"/>
      <c r="O586" s="459"/>
      <c r="P586" s="557"/>
      <c r="Q586" s="557"/>
      <c r="R586" s="558"/>
      <c r="S586" s="1163" t="s">
        <v>47</v>
      </c>
      <c r="T586" s="1163"/>
      <c r="U586" s="1163"/>
      <c r="V586" s="1163"/>
      <c r="W586" s="1163"/>
      <c r="X586" s="1163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1153" t="s">
        <v>40</v>
      </c>
      <c r="C587" s="1153"/>
      <c r="D587" s="1153"/>
      <c r="E587" s="1153"/>
      <c r="F587" s="1153"/>
      <c r="G587" s="1153"/>
      <c r="H587" s="1153"/>
      <c r="I587" s="1153"/>
      <c r="J587" s="1153"/>
      <c r="K587" s="1153"/>
      <c r="L587" s="1153"/>
      <c r="M587" s="1153"/>
      <c r="N587" s="1153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 x14ac:dyDescent="0.25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88" priority="18" stopIfTrue="1"/>
  </conditionalFormatting>
  <conditionalFormatting sqref="B46">
    <cfRule type="duplicateValues" dxfId="87" priority="17" stopIfTrue="1"/>
  </conditionalFormatting>
  <conditionalFormatting sqref="B47">
    <cfRule type="duplicateValues" dxfId="86" priority="16" stopIfTrue="1"/>
  </conditionalFormatting>
  <conditionalFormatting sqref="B48">
    <cfRule type="duplicateValues" dxfId="85" priority="15" stopIfTrue="1"/>
  </conditionalFormatting>
  <conditionalFormatting sqref="B49">
    <cfRule type="duplicateValues" dxfId="84" priority="14" stopIfTrue="1"/>
  </conditionalFormatting>
  <conditionalFormatting sqref="B50">
    <cfRule type="duplicateValues" dxfId="83" priority="13" stopIfTrue="1"/>
  </conditionalFormatting>
  <conditionalFormatting sqref="B51">
    <cfRule type="duplicateValues" dxfId="82" priority="19" stopIfTrue="1"/>
  </conditionalFormatting>
  <conditionalFormatting sqref="B77">
    <cfRule type="duplicateValues" dxfId="81" priority="12" stopIfTrue="1"/>
  </conditionalFormatting>
  <conditionalFormatting sqref="B356:B357 B326:B329 B342 B349 B359:B360 B358:C358">
    <cfRule type="duplicateValues" dxfId="80" priority="11" stopIfTrue="1"/>
  </conditionalFormatting>
  <conditionalFormatting sqref="D358">
    <cfRule type="duplicateValues" dxfId="79" priority="10" stopIfTrue="1"/>
  </conditionalFormatting>
  <conditionalFormatting sqref="P28 P29:Q29 P31:Q71 P73:Q148 P150:Q271 P273:Q291 P293:Q377 P379:Q425 P427:Q505 P508:Q1048576">
    <cfRule type="cellIs" dxfId="78" priority="5" operator="lessThan">
      <formula>0</formula>
    </cfRule>
    <cfRule type="cellIs" dxfId="77" priority="6" operator="greaterThan">
      <formula>0</formula>
    </cfRule>
  </conditionalFormatting>
  <conditionalFormatting sqref="P1:R23 P27:R27 R29:R1048576">
    <cfRule type="cellIs" dxfId="76" priority="1" operator="greaterThan">
      <formula>0</formula>
    </cfRule>
    <cfRule type="cellIs" dxfId="75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4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18" zoomScaleNormal="100" zoomScaleSheetLayoutView="100" workbookViewId="0">
      <selection activeCell="O35" sqref="O35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194"/>
      <c r="D7" s="1194"/>
      <c r="E7" s="1194"/>
      <c r="F7" s="1194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195" t="s">
        <v>36</v>
      </c>
      <c r="D9" s="1195"/>
      <c r="E9" s="1195"/>
      <c r="F9" s="1195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196" t="s">
        <v>37</v>
      </c>
      <c r="D11" s="1196"/>
      <c r="E11" s="1196"/>
      <c r="F11" s="1196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194" t="s">
        <v>57</v>
      </c>
      <c r="D13" s="1194"/>
      <c r="E13" s="1194"/>
      <c r="F13" s="1194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194" t="s">
        <v>138</v>
      </c>
      <c r="D14" s="1194"/>
      <c r="E14" s="1194"/>
      <c r="F14" s="1194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200" t="s">
        <v>20</v>
      </c>
      <c r="H24" s="1201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2</v>
      </c>
      <c r="F26" s="158">
        <v>45414</v>
      </c>
      <c r="G26" s="493">
        <v>45372</v>
      </c>
      <c r="H26" s="158">
        <f>F26</f>
        <v>45414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202" t="s">
        <v>68</v>
      </c>
      <c r="C30" s="1203"/>
      <c r="D30" s="1204"/>
      <c r="E30" s="53" t="s">
        <v>69</v>
      </c>
      <c r="F30" s="54" t="s">
        <v>70</v>
      </c>
      <c r="G30" s="55"/>
      <c r="H30" s="56"/>
      <c r="J30" s="1219" t="s">
        <v>606</v>
      </c>
      <c r="K30" s="1219"/>
      <c r="L30" s="1219"/>
      <c r="M30" s="1219"/>
      <c r="N30" s="1219"/>
      <c r="O30" s="142"/>
      <c r="P30" s="142"/>
    </row>
    <row r="31" spans="1:16" ht="22.5" customHeight="1" x14ac:dyDescent="0.2">
      <c r="A31" s="155" t="s">
        <v>71</v>
      </c>
      <c r="B31" s="1205" t="s">
        <v>72</v>
      </c>
      <c r="C31" s="1206"/>
      <c r="D31" s="1207"/>
      <c r="E31" s="58"/>
      <c r="F31" s="59" t="s">
        <v>73</v>
      </c>
      <c r="G31" s="60"/>
      <c r="H31" s="59" t="s">
        <v>74</v>
      </c>
      <c r="J31" s="1220" t="s">
        <v>126</v>
      </c>
      <c r="K31" s="1220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205"/>
      <c r="C32" s="1206"/>
      <c r="D32" s="1207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208"/>
      <c r="C33" s="1209"/>
      <c r="D33" s="1210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224">
        <v>2</v>
      </c>
      <c r="C34" s="1225"/>
      <c r="D34" s="1226"/>
      <c r="E34" s="65">
        <v>3</v>
      </c>
      <c r="F34" s="65">
        <v>4</v>
      </c>
      <c r="G34" s="65">
        <v>5</v>
      </c>
      <c r="H34" s="65">
        <v>6</v>
      </c>
      <c r="J34" s="174" t="s">
        <v>1139</v>
      </c>
      <c r="K34" s="178">
        <f>'кс-2 №2 МАЙ корр ЛВ 06.05.24'!AD581/1.2</f>
        <v>32271379.583333336</v>
      </c>
      <c r="L34" s="175">
        <f>'кс-2 №2 МАЙ корр ЛВ 06.05.24'!AD581</f>
        <v>38725655.5</v>
      </c>
      <c r="M34" s="176">
        <v>2</v>
      </c>
      <c r="N34" s="177">
        <v>2</v>
      </c>
      <c r="O34" s="146">
        <f>H44-L34</f>
        <v>3.3333376049995422E-3</v>
      </c>
      <c r="P34" s="142"/>
    </row>
    <row r="35" spans="1:17" ht="27" customHeight="1" thickBot="1" x14ac:dyDescent="0.25">
      <c r="A35" s="66"/>
      <c r="B35" s="1227" t="s">
        <v>81</v>
      </c>
      <c r="C35" s="1228"/>
      <c r="D35" s="1229"/>
      <c r="E35" s="67" t="s">
        <v>82</v>
      </c>
      <c r="F35" s="68">
        <f>F36</f>
        <v>167297919.02333334</v>
      </c>
      <c r="G35" s="68">
        <f>G36</f>
        <v>167297919.02333334</v>
      </c>
      <c r="H35" s="68">
        <f>H36</f>
        <v>32271379.583333336</v>
      </c>
      <c r="I35" s="16"/>
      <c r="J35" s="179"/>
      <c r="K35" s="180"/>
      <c r="L35" s="180"/>
      <c r="M35" s="181"/>
      <c r="N35" s="182"/>
      <c r="O35" s="146">
        <f>H43-'кс-2 №2 МАЙ корр ЛВ 06.05.24'!AD582</f>
        <v>0</v>
      </c>
      <c r="P35" s="146"/>
      <c r="Q35" s="159"/>
    </row>
    <row r="36" spans="1:17" ht="18.75" customHeight="1" x14ac:dyDescent="0.2">
      <c r="A36" s="69" t="s">
        <v>27</v>
      </c>
      <c r="B36" s="1197" t="s">
        <v>83</v>
      </c>
      <c r="C36" s="1198"/>
      <c r="D36" s="1199"/>
      <c r="E36" s="61"/>
      <c r="F36" s="70">
        <f>G36</f>
        <v>167297919.02333334</v>
      </c>
      <c r="G36" s="71">
        <f>K33+H36</f>
        <v>167297919.02333334</v>
      </c>
      <c r="H36" s="150">
        <f>K34</f>
        <v>32271379.583333336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197" t="s">
        <v>83</v>
      </c>
      <c r="C37" s="1198"/>
      <c r="D37" s="1199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197" t="s">
        <v>84</v>
      </c>
      <c r="C38" s="1198"/>
      <c r="D38" s="1199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218"/>
      <c r="P38" s="1218"/>
    </row>
    <row r="39" spans="1:17" hidden="1" x14ac:dyDescent="0.2">
      <c r="A39" s="69" t="s">
        <v>29</v>
      </c>
      <c r="B39" s="1197" t="s">
        <v>85</v>
      </c>
      <c r="C39" s="1198"/>
      <c r="D39" s="1199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197" t="s">
        <v>86</v>
      </c>
      <c r="C40" s="1198"/>
      <c r="D40" s="1199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197" t="s">
        <v>87</v>
      </c>
      <c r="C41" s="1198"/>
      <c r="D41" s="1199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222" t="s">
        <v>88</v>
      </c>
      <c r="F42" s="1222"/>
      <c r="G42" s="1222"/>
      <c r="H42" s="76">
        <f>H35</f>
        <v>32271379.583333336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222" t="s">
        <v>89</v>
      </c>
      <c r="F43" s="1222"/>
      <c r="G43" s="1222"/>
      <c r="H43" s="76">
        <f>ROUND(H42*0.2,2)</f>
        <v>6454275.9199999999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222" t="s">
        <v>90</v>
      </c>
      <c r="F44" s="1222"/>
      <c r="G44" s="1222"/>
      <c r="H44" s="76">
        <f>H42+H43</f>
        <v>38725655.503333338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223" t="s">
        <v>113</v>
      </c>
      <c r="G79" s="122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19362827.751666669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19362827.751666669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3227137.9586111112</v>
      </c>
      <c r="I83" s="74"/>
      <c r="J83" s="147"/>
      <c r="K83" s="151">
        <f>SUM(K33:K82)</f>
        <v>167297919.02333334</v>
      </c>
      <c r="L83" s="151">
        <f>SUM(L33:L82)</f>
        <v>200757502.83000001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313142497.16999996</v>
      </c>
      <c r="N85" s="73"/>
    </row>
    <row r="86" spans="1:15" s="130" customFormat="1" ht="25.5" customHeight="1" x14ac:dyDescent="0.2">
      <c r="A86" s="129" t="s">
        <v>54</v>
      </c>
      <c r="B86" s="129"/>
      <c r="C86" s="1213" t="s">
        <v>117</v>
      </c>
      <c r="D86" s="1213"/>
      <c r="E86" s="1213"/>
      <c r="F86" s="1214"/>
      <c r="G86" s="121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215" t="s">
        <v>119</v>
      </c>
      <c r="D87" s="1215"/>
      <c r="E87" s="1215"/>
      <c r="F87" s="1211" t="s">
        <v>120</v>
      </c>
      <c r="G87" s="121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212"/>
      <c r="E88" s="121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216"/>
      <c r="D95" s="1217"/>
      <c r="E95" s="1217"/>
      <c r="F95" s="1217"/>
      <c r="G95" s="1217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216" t="s">
        <v>123</v>
      </c>
      <c r="D96" s="1217"/>
      <c r="E96" s="1217"/>
      <c r="F96" s="1221"/>
      <c r="G96" s="1221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211" t="s">
        <v>120</v>
      </c>
      <c r="G97" s="1211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212" t="s">
        <v>125</v>
      </c>
      <c r="E98" s="1212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4" zoomScale="80" zoomScaleNormal="85" zoomScaleSheetLayoutView="80" zoomScalePageLayoutView="40" workbookViewId="0">
      <selection activeCell="AN582" sqref="AN582"/>
    </sheetView>
  </sheetViews>
  <sheetFormatPr defaultColWidth="9.140625" defaultRowHeight="15" outlineLevelRow="1" x14ac:dyDescent="0.25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9.42578125" style="196" customWidth="1"/>
    <col min="40" max="16384" width="9.140625" style="196"/>
  </cols>
  <sheetData>
    <row r="1" spans="1:38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33" t="s">
        <v>0</v>
      </c>
      <c r="W2" s="1234"/>
      <c r="X2" s="1235"/>
      <c r="Y2" s="937"/>
      <c r="Z2" s="545"/>
      <c r="AA2" s="926"/>
      <c r="AB2" s="1259" t="s">
        <v>0</v>
      </c>
      <c r="AC2" s="1260"/>
      <c r="AD2" s="1261"/>
      <c r="AE2" s="733"/>
      <c r="AF2" s="733"/>
      <c r="AG2" s="733"/>
      <c r="AH2" s="733"/>
      <c r="AI2" s="733"/>
      <c r="AJ2" s="733"/>
      <c r="AK2" s="925"/>
    </row>
    <row r="3" spans="1:38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33" t="s">
        <v>2</v>
      </c>
      <c r="W3" s="1234"/>
      <c r="X3" s="1235"/>
      <c r="Y3" s="937"/>
      <c r="Z3" s="545"/>
      <c r="AA3" s="927" t="s">
        <v>1</v>
      </c>
      <c r="AB3" s="1259" t="s">
        <v>2</v>
      </c>
      <c r="AC3" s="1260"/>
      <c r="AD3" s="1261"/>
      <c r="AE3" s="733"/>
      <c r="AF3" s="733"/>
      <c r="AG3" s="733"/>
      <c r="AH3" s="733"/>
      <c r="AI3" s="733"/>
      <c r="AJ3" s="733"/>
      <c r="AK3" s="925"/>
    </row>
    <row r="4" spans="1:38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36"/>
      <c r="W4" s="1237"/>
      <c r="X4" s="1238"/>
      <c r="Y4" s="937"/>
      <c r="Z4" s="545"/>
      <c r="AA4" s="927"/>
      <c r="AB4" s="1262"/>
      <c r="AC4" s="1263"/>
      <c r="AD4" s="1264"/>
      <c r="AE4" s="733"/>
      <c r="AF4" s="733"/>
      <c r="AG4" s="733"/>
      <c r="AH4" s="733"/>
      <c r="AI4" s="733"/>
      <c r="AJ4" s="733"/>
      <c r="AK4" s="925"/>
    </row>
    <row r="5" spans="1:38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30"/>
      <c r="W5" s="1231"/>
      <c r="X5" s="1232"/>
      <c r="Y5" s="937"/>
      <c r="Z5" s="545"/>
      <c r="AA5" s="927" t="s">
        <v>4</v>
      </c>
      <c r="AB5" s="1265"/>
      <c r="AC5" s="1266"/>
      <c r="AD5" s="1267"/>
      <c r="AE5" s="733"/>
      <c r="AF5" s="733"/>
      <c r="AG5" s="733"/>
      <c r="AH5" s="733"/>
      <c r="AI5" s="733"/>
      <c r="AJ5" s="733"/>
      <c r="AK5" s="925"/>
    </row>
    <row r="6" spans="1:38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36"/>
      <c r="W6" s="1237"/>
      <c r="X6" s="1238"/>
      <c r="Y6" s="937"/>
      <c r="Z6" s="545"/>
      <c r="AA6" s="927"/>
      <c r="AB6" s="1262"/>
      <c r="AC6" s="1263"/>
      <c r="AD6" s="1264"/>
      <c r="AE6" s="733"/>
      <c r="AF6" s="733"/>
      <c r="AG6" s="733"/>
      <c r="AH6" s="733"/>
      <c r="AI6" s="733"/>
      <c r="AJ6" s="733"/>
      <c r="AK6" s="925"/>
    </row>
    <row r="7" spans="1:38" s="2" customFormat="1" ht="36.7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30" t="s">
        <v>42</v>
      </c>
      <c r="W7" s="1231"/>
      <c r="X7" s="1232"/>
      <c r="Y7" s="938"/>
      <c r="Z7" s="545"/>
      <c r="AA7" s="927" t="s">
        <v>4</v>
      </c>
      <c r="AB7" s="1265" t="s">
        <v>42</v>
      </c>
      <c r="AC7" s="1266"/>
      <c r="AD7" s="1267"/>
      <c r="AE7" s="733"/>
      <c r="AF7" s="733"/>
      <c r="AG7" s="733"/>
      <c r="AH7" s="733"/>
      <c r="AI7" s="733"/>
      <c r="AJ7" s="733"/>
      <c r="AK7" s="925"/>
    </row>
    <row r="8" spans="1:38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36"/>
      <c r="W8" s="1237"/>
      <c r="X8" s="1238"/>
      <c r="Y8" s="937"/>
      <c r="Z8" s="545"/>
      <c r="AA8" s="927"/>
      <c r="AB8" s="1262"/>
      <c r="AC8" s="1263"/>
      <c r="AD8" s="1264"/>
      <c r="AE8" s="733"/>
      <c r="AF8" s="733"/>
      <c r="AG8" s="733"/>
      <c r="AH8" s="733"/>
      <c r="AI8" s="733"/>
      <c r="AJ8" s="733"/>
      <c r="AK8" s="925"/>
    </row>
    <row r="9" spans="1:38" s="2" customFormat="1" ht="30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30" t="s">
        <v>43</v>
      </c>
      <c r="W9" s="1231"/>
      <c r="X9" s="1232"/>
      <c r="Y9" s="937"/>
      <c r="Z9" s="545"/>
      <c r="AA9" s="927" t="s">
        <v>4</v>
      </c>
      <c r="AB9" s="1265" t="s">
        <v>43</v>
      </c>
      <c r="AC9" s="1266"/>
      <c r="AD9" s="1267"/>
      <c r="AE9" s="733"/>
      <c r="AF9" s="733"/>
      <c r="AG9" s="733"/>
      <c r="AH9" s="733"/>
      <c r="AI9" s="733"/>
      <c r="AJ9" s="733"/>
      <c r="AK9" s="925"/>
    </row>
    <row r="10" spans="1:38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36"/>
      <c r="W10" s="1237"/>
      <c r="X10" s="1238"/>
      <c r="Y10" s="937"/>
      <c r="Z10" s="545"/>
      <c r="AA10" s="926"/>
      <c r="AB10" s="1262"/>
      <c r="AC10" s="1263"/>
      <c r="AD10" s="1264"/>
      <c r="AE10" s="733"/>
      <c r="AF10" s="733"/>
      <c r="AG10" s="733"/>
      <c r="AH10" s="733"/>
      <c r="AI10" s="733"/>
      <c r="AJ10" s="733"/>
      <c r="AK10" s="925"/>
    </row>
    <row r="11" spans="1:38" s="2" customFormat="1" ht="32.2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30"/>
      <c r="W11" s="1231"/>
      <c r="X11" s="1232"/>
      <c r="Y11" s="937"/>
      <c r="Z11" s="545"/>
      <c r="AA11" s="926"/>
      <c r="AB11" s="1265"/>
      <c r="AC11" s="1266"/>
      <c r="AD11" s="1267"/>
      <c r="AE11" s="733"/>
      <c r="AF11" s="733"/>
      <c r="AG11" s="733"/>
      <c r="AH11" s="733"/>
      <c r="AI11" s="733"/>
      <c r="AJ11" s="733"/>
      <c r="AK11" s="925"/>
    </row>
    <row r="12" spans="1:38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36"/>
      <c r="W12" s="1237"/>
      <c r="X12" s="1238"/>
      <c r="Y12" s="937"/>
      <c r="Z12" s="545"/>
      <c r="AA12" s="926"/>
      <c r="AB12" s="1262"/>
      <c r="AC12" s="1263"/>
      <c r="AD12" s="1264"/>
      <c r="AE12" s="733"/>
      <c r="AF12" s="733"/>
      <c r="AG12" s="733"/>
      <c r="AH12" s="733"/>
      <c r="AI12" s="733"/>
      <c r="AJ12" s="733"/>
      <c r="AK12" s="925"/>
    </row>
    <row r="13" spans="1:38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30"/>
      <c r="W13" s="1231"/>
      <c r="X13" s="1232"/>
      <c r="Y13" s="937"/>
      <c r="Z13" s="545"/>
      <c r="AA13" s="926"/>
      <c r="AB13" s="1265"/>
      <c r="AC13" s="1266"/>
      <c r="AD13" s="1267"/>
      <c r="AE13" s="733"/>
      <c r="AF13" s="733"/>
      <c r="AG13" s="733"/>
      <c r="AH13" s="733"/>
      <c r="AI13" s="733"/>
      <c r="AJ13" s="733"/>
      <c r="AK13" s="925"/>
    </row>
    <row r="14" spans="1:38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33"/>
      <c r="W14" s="1234"/>
      <c r="X14" s="1235"/>
      <c r="Y14" s="937"/>
      <c r="Z14" s="545"/>
      <c r="AA14" s="927" t="s">
        <v>13</v>
      </c>
      <c r="AB14" s="1259"/>
      <c r="AC14" s="1260"/>
      <c r="AD14" s="1261"/>
      <c r="AE14" s="733"/>
      <c r="AF14" s="733"/>
      <c r="AG14" s="733"/>
      <c r="AH14" s="733"/>
      <c r="AI14" s="733"/>
      <c r="AJ14" s="733"/>
      <c r="AK14" s="925"/>
    </row>
    <row r="15" spans="1:38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9" t="s">
        <v>136</v>
      </c>
      <c r="W15" s="1240"/>
      <c r="X15" s="1241"/>
      <c r="Y15" s="937"/>
      <c r="Z15" s="928" t="s">
        <v>14</v>
      </c>
      <c r="AA15" s="929" t="s">
        <v>15</v>
      </c>
      <c r="AB15" s="1268" t="s">
        <v>136</v>
      </c>
      <c r="AC15" s="1269"/>
      <c r="AD15" s="1270"/>
      <c r="AE15" s="733"/>
      <c r="AF15" s="733"/>
      <c r="AG15" s="733"/>
      <c r="AH15" s="733"/>
      <c r="AI15" s="733"/>
      <c r="AJ15" s="733"/>
      <c r="AK15" s="925"/>
    </row>
    <row r="16" spans="1:38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42" t="s">
        <v>603</v>
      </c>
      <c r="W16" s="1243"/>
      <c r="X16" s="1244"/>
      <c r="Y16" s="937"/>
      <c r="Z16" s="545"/>
      <c r="AA16" s="929" t="s">
        <v>16</v>
      </c>
      <c r="AB16" s="1271" t="s">
        <v>603</v>
      </c>
      <c r="AC16" s="1272"/>
      <c r="AD16" s="1273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42" t="s">
        <v>29</v>
      </c>
      <c r="W17" s="1243"/>
      <c r="X17" s="1244"/>
      <c r="Y17" s="937"/>
      <c r="Z17" s="928" t="s">
        <v>1131</v>
      </c>
      <c r="AA17" s="930" t="s">
        <v>15</v>
      </c>
      <c r="AB17" s="1271" t="s">
        <v>29</v>
      </c>
      <c r="AC17" s="1272"/>
      <c r="AD17" s="1273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42" t="s">
        <v>1132</v>
      </c>
      <c r="W18" s="1243"/>
      <c r="X18" s="1244"/>
      <c r="Y18" s="937"/>
      <c r="Z18" s="545"/>
      <c r="AA18" s="930" t="s">
        <v>16</v>
      </c>
      <c r="AB18" s="1271" t="s">
        <v>1132</v>
      </c>
      <c r="AC18" s="1272"/>
      <c r="AD18" s="1273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33"/>
      <c r="W19" s="1234"/>
      <c r="X19" s="1235"/>
      <c r="Y19" s="937"/>
      <c r="Z19" s="545"/>
      <c r="AA19" s="927" t="s">
        <v>17</v>
      </c>
      <c r="AB19" s="1259"/>
      <c r="AC19" s="1260"/>
      <c r="AD19" s="1261"/>
      <c r="AE19" s="733"/>
      <c r="AF19" s="733"/>
      <c r="AG19" s="733"/>
      <c r="AH19" s="733"/>
      <c r="AI19" s="733"/>
      <c r="AJ19" s="733"/>
      <c r="AK19" s="925"/>
    </row>
    <row r="20" spans="1:38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45" t="s">
        <v>18</v>
      </c>
      <c r="V21" s="1247" t="s">
        <v>19</v>
      </c>
      <c r="W21" s="1249" t="s">
        <v>20</v>
      </c>
      <c r="X21" s="1250"/>
      <c r="Y21" s="937"/>
      <c r="Z21" s="928"/>
      <c r="AA21" s="1274" t="s">
        <v>18</v>
      </c>
      <c r="AB21" s="1276" t="s">
        <v>19</v>
      </c>
      <c r="AC21" s="1278" t="s">
        <v>20</v>
      </c>
      <c r="AD21" s="1279"/>
      <c r="AE21" s="733"/>
      <c r="AF21" s="733"/>
      <c r="AG21" s="733"/>
      <c r="AH21" s="733"/>
      <c r="AI21" s="733"/>
      <c r="AJ21" s="733"/>
      <c r="AK21" s="925"/>
    </row>
    <row r="22" spans="1:38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46"/>
      <c r="V22" s="1248"/>
      <c r="W22" s="664" t="s">
        <v>21</v>
      </c>
      <c r="X22" s="664" t="s">
        <v>22</v>
      </c>
      <c r="Y22" s="937"/>
      <c r="Z22" s="928"/>
      <c r="AA22" s="1275"/>
      <c r="AB22" s="1277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45414</v>
      </c>
      <c r="AC23" s="478">
        <v>45372</v>
      </c>
      <c r="AD23" s="478">
        <v>45414</v>
      </c>
      <c r="AE23" s="733"/>
      <c r="AF23" s="733"/>
      <c r="AG23" s="733"/>
      <c r="AH23" s="733"/>
      <c r="AI23" s="733"/>
      <c r="AJ23" s="733"/>
      <c r="AK23" s="925"/>
    </row>
    <row r="24" spans="1:38" s="2" customFormat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1280" t="s">
        <v>23</v>
      </c>
      <c r="Z25" s="1280"/>
      <c r="AA25" s="1280"/>
      <c r="AB25" s="1280"/>
      <c r="AC25" s="1280"/>
      <c r="AD25" s="1280"/>
      <c r="AE25" s="734"/>
      <c r="AF25" s="734"/>
      <c r="AG25" s="734"/>
      <c r="AH25" s="734"/>
      <c r="AI25" s="734"/>
      <c r="AJ25" s="734"/>
      <c r="AK25" s="546"/>
    </row>
    <row r="26" spans="1:38" ht="2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1280" t="s">
        <v>25</v>
      </c>
      <c r="Z26" s="1280"/>
      <c r="AA26" s="1280"/>
      <c r="AB26" s="1280"/>
      <c r="AC26" s="1280"/>
      <c r="AD26" s="1280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1281" t="s">
        <v>1142</v>
      </c>
      <c r="Z27" s="1281"/>
      <c r="AA27" s="1281"/>
      <c r="AB27" s="1281"/>
      <c r="AC27" s="1281"/>
      <c r="AD27" s="1281"/>
      <c r="AE27" s="1168" t="s">
        <v>1137</v>
      </c>
      <c r="AF27" s="1168"/>
      <c r="AG27" s="1168"/>
      <c r="AH27" s="1168"/>
      <c r="AI27" s="1168"/>
      <c r="AJ27" s="1168"/>
    </row>
    <row r="28" spans="1:38" ht="2.2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169" t="s">
        <v>1138</v>
      </c>
      <c r="T28" s="1169"/>
      <c r="U28" s="1169"/>
      <c r="V28" s="1169"/>
      <c r="W28" s="1169"/>
      <c r="X28" s="1169"/>
      <c r="Y28" s="935"/>
      <c r="Z28" s="935"/>
      <c r="AA28" s="935"/>
      <c r="AB28" s="935"/>
      <c r="AC28" s="935"/>
      <c r="AD28" s="935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171" t="s">
        <v>48</v>
      </c>
      <c r="B29" s="1173" t="s">
        <v>139</v>
      </c>
      <c r="C29" s="1175" t="s">
        <v>140</v>
      </c>
      <c r="D29" s="1251" t="s">
        <v>141</v>
      </c>
      <c r="E29" s="1253" t="s">
        <v>142</v>
      </c>
      <c r="F29" s="1254"/>
      <c r="G29" s="1253" t="s">
        <v>143</v>
      </c>
      <c r="H29" s="1254"/>
      <c r="I29" s="1257" t="s">
        <v>144</v>
      </c>
      <c r="J29" s="1185" t="s">
        <v>141</v>
      </c>
      <c r="K29" s="1187" t="s">
        <v>142</v>
      </c>
      <c r="L29" s="1188"/>
      <c r="M29" s="1187" t="s">
        <v>143</v>
      </c>
      <c r="N29" s="1188"/>
      <c r="O29" s="1189" t="s">
        <v>144</v>
      </c>
      <c r="P29" s="1191" t="s">
        <v>1136</v>
      </c>
      <c r="Q29" s="1192"/>
      <c r="R29" s="1193"/>
      <c r="S29" s="1160" t="s">
        <v>141</v>
      </c>
      <c r="T29" s="1166" t="s">
        <v>142</v>
      </c>
      <c r="U29" s="1167"/>
      <c r="V29" s="1166" t="s">
        <v>143</v>
      </c>
      <c r="W29" s="1167"/>
      <c r="X29" s="1154" t="s">
        <v>144</v>
      </c>
      <c r="Y29" s="1160" t="s">
        <v>141</v>
      </c>
      <c r="Z29" s="1166" t="s">
        <v>142</v>
      </c>
      <c r="AA29" s="1167"/>
      <c r="AB29" s="1166" t="s">
        <v>143</v>
      </c>
      <c r="AC29" s="1167"/>
      <c r="AD29" s="1154" t="s">
        <v>144</v>
      </c>
      <c r="AE29" s="1156" t="s">
        <v>141</v>
      </c>
      <c r="AF29" s="1158" t="s">
        <v>142</v>
      </c>
      <c r="AG29" s="1159"/>
      <c r="AH29" s="1158" t="s">
        <v>143</v>
      </c>
      <c r="AI29" s="1159"/>
      <c r="AJ29" s="1183" t="s">
        <v>144</v>
      </c>
      <c r="AK29" s="925"/>
    </row>
    <row r="30" spans="1:38" s="197" customFormat="1" ht="27.75" customHeight="1" thickBot="1" x14ac:dyDescent="0.3">
      <c r="A30" s="1172"/>
      <c r="B30" s="1174"/>
      <c r="C30" s="1176"/>
      <c r="D30" s="1252"/>
      <c r="E30" s="686" t="s">
        <v>145</v>
      </c>
      <c r="F30" s="686" t="s">
        <v>146</v>
      </c>
      <c r="G30" s="686" t="s">
        <v>147</v>
      </c>
      <c r="H30" s="686" t="s">
        <v>146</v>
      </c>
      <c r="I30" s="1258"/>
      <c r="J30" s="1186"/>
      <c r="K30" s="792" t="s">
        <v>145</v>
      </c>
      <c r="L30" s="793" t="s">
        <v>146</v>
      </c>
      <c r="M30" s="792" t="s">
        <v>147</v>
      </c>
      <c r="N30" s="793" t="s">
        <v>146</v>
      </c>
      <c r="O30" s="1190"/>
      <c r="P30" s="656" t="s">
        <v>1134</v>
      </c>
      <c r="Q30" s="657" t="s">
        <v>1135</v>
      </c>
      <c r="R30" s="658" t="s">
        <v>1133</v>
      </c>
      <c r="S30" s="1161"/>
      <c r="T30" s="687" t="s">
        <v>145</v>
      </c>
      <c r="U30" s="687" t="s">
        <v>146</v>
      </c>
      <c r="V30" s="687" t="s">
        <v>147</v>
      </c>
      <c r="W30" s="687" t="s">
        <v>146</v>
      </c>
      <c r="X30" s="1155"/>
      <c r="Y30" s="1161"/>
      <c r="Z30" s="687" t="s">
        <v>145</v>
      </c>
      <c r="AA30" s="687" t="s">
        <v>146</v>
      </c>
      <c r="AB30" s="687" t="s">
        <v>147</v>
      </c>
      <c r="AC30" s="687" t="s">
        <v>146</v>
      </c>
      <c r="AD30" s="1155"/>
      <c r="AE30" s="1157"/>
      <c r="AF30" s="736" t="s">
        <v>145</v>
      </c>
      <c r="AG30" s="736" t="s">
        <v>146</v>
      </c>
      <c r="AH30" s="736" t="s">
        <v>147</v>
      </c>
      <c r="AI30" s="736" t="s">
        <v>146</v>
      </c>
      <c r="AJ30" s="1184"/>
      <c r="AK30" s="925"/>
    </row>
    <row r="31" spans="1:38" ht="30.75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13788714.720254999</v>
      </c>
      <c r="AH32" s="741"/>
      <c r="AI32" s="741">
        <f>SUM(AI33:AI72)</f>
        <v>11960868.260330003</v>
      </c>
      <c r="AJ32" s="742">
        <f>SUM(AJ33:AJ72)</f>
        <v>25749582.980584994</v>
      </c>
    </row>
    <row r="33" spans="1:38" s="221" customFormat="1" ht="17.45" hidden="1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hidden="1" outlineLevel="1" x14ac:dyDescent="0.25">
      <c r="A34" s="951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hidden="1" customHeight="1" outlineLevel="1" x14ac:dyDescent="0.25">
      <c r="A35" s="951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hidden="1" collapsed="1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hidden="1" x14ac:dyDescent="0.25">
      <c r="A37" s="952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951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hidden="1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hidden="1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hidden="1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hidden="1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hidden="1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hidden="1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hidden="1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hidden="1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hidden="1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hidden="1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hidden="1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hidden="1" customHeight="1" x14ac:dyDescent="0.25">
      <c r="A51" s="951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</v>
      </c>
      <c r="AG51" s="743">
        <f t="shared" ref="AG51:AG72" si="24">AF51*AE51</f>
        <v>0</v>
      </c>
      <c r="AH51" s="743">
        <v>72.930000000000007</v>
      </c>
      <c r="AI51" s="743">
        <f>ROUND((AH51*AE51),2)</f>
        <v>0</v>
      </c>
      <c r="AJ51" s="744">
        <f t="shared" ref="AJ51:AJ72" si="25">AG51+AI51</f>
        <v>0</v>
      </c>
      <c r="AK51" s="410"/>
    </row>
    <row r="52" spans="1:37" s="221" customFormat="1" ht="15.75" hidden="1" x14ac:dyDescent="0.25">
      <c r="A52" s="951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ref="AI52:AI72" si="28">AH52*AE52</f>
        <v>0</v>
      </c>
      <c r="AJ52" s="744">
        <f t="shared" si="25"/>
        <v>0</v>
      </c>
      <c r="AK52" s="410"/>
    </row>
    <row r="53" spans="1:37" s="410" customFormat="1" ht="15.75" hidden="1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8"/>
        <v>400201.80000000005</v>
      </c>
      <c r="AJ53" s="748">
        <f t="shared" si="25"/>
        <v>1296383.4000000001</v>
      </c>
    </row>
    <row r="54" spans="1:37" s="410" customFormat="1" ht="15.75" hidden="1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8"/>
        <v>1007591.4</v>
      </c>
      <c r="AJ54" s="748">
        <f t="shared" si="25"/>
        <v>1880682.3</v>
      </c>
    </row>
    <row r="55" spans="1:37" s="410" customFormat="1" ht="15.75" hidden="1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8"/>
        <v>321737.69628000003</v>
      </c>
      <c r="AJ55" s="748">
        <f t="shared" si="25"/>
        <v>407985.17760000005</v>
      </c>
    </row>
    <row r="56" spans="1:37" s="410" customFormat="1" ht="15.75" hidden="1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8"/>
        <v>153132.43374000001</v>
      </c>
      <c r="AJ56" s="748">
        <f t="shared" si="25"/>
        <v>249339.71799000003</v>
      </c>
    </row>
    <row r="57" spans="1:37" s="410" customFormat="1" ht="15.75" hidden="1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8"/>
        <v>579628</v>
      </c>
      <c r="AJ57" s="748">
        <f t="shared" si="25"/>
        <v>1851253.6</v>
      </c>
    </row>
    <row r="58" spans="1:37" s="410" customFormat="1" ht="15.75" hidden="1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8"/>
        <v>4262</v>
      </c>
      <c r="AJ58" s="748">
        <f t="shared" si="25"/>
        <v>12560</v>
      </c>
    </row>
    <row r="59" spans="1:37" s="410" customFormat="1" ht="25.5" hidden="1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8"/>
        <v>224667.00000000003</v>
      </c>
      <c r="AJ59" s="748">
        <f t="shared" si="25"/>
        <v>714978.00000000012</v>
      </c>
    </row>
    <row r="60" spans="1:37" s="410" customFormat="1" ht="15.75" hidden="1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8"/>
        <v>48246.695640000005</v>
      </c>
      <c r="AJ60" s="748">
        <f t="shared" si="25"/>
        <v>134535.93714000002</v>
      </c>
    </row>
    <row r="61" spans="1:37" s="230" customFormat="1" ht="15.75" hidden="1" x14ac:dyDescent="0.25">
      <c r="A61" s="951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0">
        <f t="shared" si="0"/>
        <v>1095.94</v>
      </c>
      <c r="AF61" s="743">
        <v>4448</v>
      </c>
      <c r="AG61" s="743">
        <f t="shared" si="24"/>
        <v>4874741.12</v>
      </c>
      <c r="AH61" s="743">
        <v>3702</v>
      </c>
      <c r="AI61" s="743">
        <f t="shared" si="28"/>
        <v>4057169.8800000004</v>
      </c>
      <c r="AJ61" s="744">
        <f t="shared" si="25"/>
        <v>8931911</v>
      </c>
      <c r="AK61" s="409"/>
    </row>
    <row r="62" spans="1:37" s="499" customFormat="1" ht="15.75" hidden="1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8"/>
        <v>983763</v>
      </c>
      <c r="AJ62" s="750">
        <f t="shared" si="25"/>
        <v>1360062</v>
      </c>
    </row>
    <row r="63" spans="1:37" s="499" customFormat="1" ht="15.75" hidden="1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8"/>
        <v>479190</v>
      </c>
      <c r="AJ63" s="750">
        <f t="shared" si="25"/>
        <v>588414</v>
      </c>
    </row>
    <row r="64" spans="1:37" s="499" customFormat="1" ht="15.75" hidden="1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8"/>
        <v>1465800</v>
      </c>
      <c r="AJ64" s="750">
        <f t="shared" si="25"/>
        <v>2061192</v>
      </c>
    </row>
    <row r="65" spans="1:37" s="499" customFormat="1" ht="15.75" hidden="1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8"/>
        <v>855301.20000000007</v>
      </c>
      <c r="AJ65" s="750">
        <f t="shared" si="25"/>
        <v>1359589.6300000001</v>
      </c>
    </row>
    <row r="66" spans="1:37" s="221" customFormat="1" ht="15.75" hidden="1" x14ac:dyDescent="0.25">
      <c r="A66" s="955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8"/>
        <v>0</v>
      </c>
      <c r="AJ66" s="752">
        <f t="shared" si="25"/>
        <v>0</v>
      </c>
      <c r="AK66" s="410"/>
    </row>
    <row r="67" spans="1:37" s="499" customFormat="1" ht="18" customHeight="1" x14ac:dyDescent="0.25">
      <c r="A67" s="954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8"/>
        <v>0</v>
      </c>
      <c r="AJ67" s="750">
        <f t="shared" si="25"/>
        <v>0</v>
      </c>
    </row>
    <row r="68" spans="1:37" s="230" customFormat="1" ht="15.75" hidden="1" x14ac:dyDescent="0.25">
      <c r="A68" s="955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8"/>
        <v>0</v>
      </c>
      <c r="AJ68" s="752">
        <f t="shared" si="25"/>
        <v>0</v>
      </c>
      <c r="AK68" s="409"/>
    </row>
    <row r="69" spans="1:37" s="499" customFormat="1" ht="15.75" hidden="1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8"/>
        <v>73184.800000000003</v>
      </c>
      <c r="AJ69" s="750">
        <f t="shared" si="25"/>
        <v>162694.48000000001</v>
      </c>
    </row>
    <row r="70" spans="1:37" s="500" customFormat="1" ht="15.75" hidden="1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8"/>
        <v>54464.800000000003</v>
      </c>
      <c r="AJ70" s="750">
        <f t="shared" si="25"/>
        <v>197384.49000000005</v>
      </c>
    </row>
    <row r="71" spans="1:37" s="499" customFormat="1" ht="15.75" hidden="1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8"/>
        <v>131531.4</v>
      </c>
      <c r="AJ71" s="750">
        <f t="shared" si="25"/>
        <v>350679.99</v>
      </c>
    </row>
    <row r="72" spans="1:37" s="501" customFormat="1" ht="15.75" hidden="1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8"/>
        <v>155542.39999999999</v>
      </c>
      <c r="AJ72" s="750">
        <f t="shared" si="25"/>
        <v>374832.47</v>
      </c>
      <c r="AK72" s="499"/>
    </row>
    <row r="73" spans="1:37" s="242" customFormat="1" ht="17.45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hidden="1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hidden="1" customHeight="1" x14ac:dyDescent="0.25">
      <c r="A75" s="955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hidden="1" x14ac:dyDescent="0.25">
      <c r="A76" s="955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hidden="1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hidden="1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hidden="1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hidden="1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hidden="1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hidden="1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hidden="1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hidden="1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hidden="1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960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hidden="1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hidden="1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hidden="1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hidden="1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hidden="1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hidden="1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hidden="1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hidden="1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962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hidden="1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hidden="1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hidden="1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hidden="1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hidden="1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hidden="1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hidden="1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hidden="1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hidden="1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hidden="1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hidden="1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hidden="1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hidden="1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hidden="1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hidden="1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hidden="1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hidden="1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hidden="1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hidden="1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hidden="1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hidden="1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hidden="1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hidden="1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hidden="1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hidden="1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hidden="1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hidden="1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hidden="1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hidden="1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hidden="1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hidden="1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hidden="1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hidden="1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hidden="1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hidden="1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hidden="1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hidden="1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hidden="1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hidden="1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hidden="1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hidden="1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hidden="1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hidden="1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hidden="1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hidden="1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hidden="1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hidden="1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hidden="1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hidden="1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hidden="1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hidden="1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hidden="1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6237125.2109999992</v>
      </c>
      <c r="AH150" s="741"/>
      <c r="AI150" s="741">
        <f>SUM(AI151:AI165)</f>
        <v>17442476.559600003</v>
      </c>
      <c r="AJ150" s="742">
        <f>SUM(AJ151:AJ165)</f>
        <v>24418777.130600002</v>
      </c>
    </row>
    <row r="151" spans="1:37" s="496" customFormat="1" ht="17.45" hidden="1" customHeight="1" x14ac:dyDescent="0.25">
      <c r="A151" s="964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964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hidden="1" customHeight="1" x14ac:dyDescent="0.25">
      <c r="A153" s="964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hidden="1" customHeight="1" x14ac:dyDescent="0.25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964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2">
        <v>2655.59</v>
      </c>
      <c r="AG155" s="762">
        <f t="shared" si="62"/>
        <v>289193.75099999906</v>
      </c>
      <c r="AH155" s="762">
        <v>1958</v>
      </c>
      <c r="AI155" s="762">
        <f t="shared" si="63"/>
        <v>213226.19999999928</v>
      </c>
      <c r="AJ155" s="744">
        <f t="shared" si="64"/>
        <v>502419.95099999837</v>
      </c>
      <c r="AK155" s="494"/>
    </row>
    <row r="156" spans="1:37" s="494" customFormat="1" ht="17.45" hidden="1" customHeight="1" x14ac:dyDescent="0.25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964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hidden="1" customHeight="1" x14ac:dyDescent="0.25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964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hidden="1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hidden="1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hidden="1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hidden="1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hidden="1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hidden="1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hidden="1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hidden="1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hidden="1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hidden="1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hidden="1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hidden="1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hidden="1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hidden="1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hidden="1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hidden="1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hidden="1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hidden="1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hidden="1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hidden="1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hidden="1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hidden="1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hidden="1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hidden="1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hidden="1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hidden="1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hidden="1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hidden="1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968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</v>
      </c>
      <c r="AC189" s="512">
        <f>AB189*Y189</f>
        <v>170450.8</v>
      </c>
      <c r="AD189" s="66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747">
        <v>42612.700000000004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hidden="1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hidden="1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hidden="1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hidden="1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hidden="1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hidden="1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hidden="1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hidden="1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hidden="1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hidden="1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hidden="1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hidden="1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hidden="1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hidden="1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hidden="1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hidden="1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hidden="1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hidden="1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hidden="1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hidden="1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hidden="1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hidden="1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hidden="1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hidden="1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hidden="1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hidden="1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hidden="1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hidden="1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hidden="1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hidden="1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hidden="1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hidden="1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hidden="1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hidden="1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hidden="1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hidden="1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hidden="1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hidden="1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hidden="1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hidden="1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hidden="1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hidden="1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hidden="1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hidden="1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hidden="1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hidden="1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hidden="1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hidden="1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hidden="1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hidden="1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hidden="1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hidden="1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hidden="1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hidden="1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hidden="1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hidden="1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hidden="1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hidden="1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hidden="1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hidden="1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hidden="1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hidden="1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hidden="1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hidden="1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hidden="1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hidden="1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hidden="1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hidden="1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hidden="1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hidden="1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hidden="1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hidden="1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hidden="1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hidden="1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hidden="1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hidden="1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236703.1</v>
      </c>
      <c r="AH265" s="741"/>
      <c r="AI265" s="741">
        <f>SUM(AI266:AI272)</f>
        <v>591971.5</v>
      </c>
      <c r="AJ265" s="742">
        <f>SUM(AJ266:AJ272)</f>
        <v>828674.6</v>
      </c>
    </row>
    <row r="266" spans="1:36" s="403" customFormat="1" ht="25.5" hidden="1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68" si="144">AF266*AE266</f>
        <v>7074</v>
      </c>
      <c r="AH266" s="747">
        <v>114039.90000000001</v>
      </c>
      <c r="AI266" s="747">
        <f t="shared" ref="AI266:AI268" si="145">AH266*AE266</f>
        <v>114039.90000000001</v>
      </c>
      <c r="AJ266" s="748">
        <f t="shared" ref="AJ266:AJ268" si="146">AI266+AG266</f>
        <v>121113.90000000001</v>
      </c>
    </row>
    <row r="267" spans="1:36" s="403" customFormat="1" ht="27" hidden="1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hidden="1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hidden="1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/>
      <c r="AG269" s="743"/>
      <c r="AH269" s="743"/>
      <c r="AI269" s="743"/>
      <c r="AJ269" s="744"/>
    </row>
    <row r="270" spans="1:36" s="403" customFormat="1" ht="17.45" hidden="1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ref="AG270:AG272" si="153">AF270*AE270</f>
        <v>31440</v>
      </c>
      <c r="AH270" s="747">
        <v>16374.800000000001</v>
      </c>
      <c r="AI270" s="747">
        <f t="shared" ref="AI270:AI271" si="154">AH270*AE270</f>
        <v>196497.6</v>
      </c>
      <c r="AJ270" s="748">
        <f t="shared" ref="AJ270:AJ272" si="155">AI270+AG270</f>
        <v>227937.6</v>
      </c>
    </row>
    <row r="271" spans="1:36" s="403" customFormat="1" ht="30.75" hidden="1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53"/>
        <v>54509.100000000006</v>
      </c>
      <c r="AH271" s="747">
        <v>122.2</v>
      </c>
      <c r="AI271" s="747">
        <f t="shared" si="154"/>
        <v>69654</v>
      </c>
      <c r="AJ271" s="748">
        <f t="shared" si="155"/>
        <v>124163.1</v>
      </c>
    </row>
    <row r="272" spans="1:36" s="403" customFormat="1" ht="23.25" hidden="1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53"/>
        <v>31440</v>
      </c>
      <c r="AH272" s="747"/>
      <c r="AI272" s="747"/>
      <c r="AJ272" s="748">
        <f t="shared" si="155"/>
        <v>31440</v>
      </c>
    </row>
    <row r="273" spans="1:37" ht="23.25" hidden="1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385943.24125000002</v>
      </c>
      <c r="AH273" s="741"/>
      <c r="AI273" s="741">
        <f>AI274+AI275+AI276+AI277+AI278+AI279</f>
        <v>460836.81656399998</v>
      </c>
      <c r="AJ273" s="742">
        <f>AJ274+AJ275+AJ276+AJ277+AJ278+AJ279</f>
        <v>846780.05781400017</v>
      </c>
      <c r="AK273" s="196"/>
    </row>
    <row r="274" spans="1:37" s="496" customFormat="1" ht="30" hidden="1" customHeight="1" x14ac:dyDescent="0.25">
      <c r="A274" s="964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7">
        <v>2.1800000000000002</v>
      </c>
      <c r="K274" s="833">
        <v>117100.30454545454</v>
      </c>
      <c r="L274" s="834">
        <f t="shared" ref="L274:L279" si="159">K274*J274</f>
        <v>255278.66390909092</v>
      </c>
      <c r="M274" s="833">
        <v>208116.40909090909</v>
      </c>
      <c r="N274" s="834">
        <f t="shared" ref="N274:N279" si="160">M274*J274</f>
        <v>453693.77181818185</v>
      </c>
      <c r="O274" s="808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0">
        <f t="shared" si="114"/>
        <v>2.0000000000000018E-2</v>
      </c>
      <c r="AF274" s="762">
        <v>117100</v>
      </c>
      <c r="AG274" s="762">
        <f t="shared" ref="AG274:AG279" si="168">AF274*AE274</f>
        <v>2342.0000000000023</v>
      </c>
      <c r="AH274" s="762">
        <v>208116</v>
      </c>
      <c r="AI274" s="762">
        <f t="shared" ref="AI274:AI279" si="169">AH274*AE274</f>
        <v>4162.3200000000033</v>
      </c>
      <c r="AJ274" s="744">
        <f t="shared" ref="AJ274:AJ279" si="170">AI274+AG274</f>
        <v>6504.3200000000052</v>
      </c>
    </row>
    <row r="275" spans="1:37" s="496" customFormat="1" ht="30.75" hidden="1" customHeight="1" x14ac:dyDescent="0.25">
      <c r="A275" s="964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7">
        <v>175.57</v>
      </c>
      <c r="K275" s="833">
        <v>2711</v>
      </c>
      <c r="L275" s="834">
        <f t="shared" si="159"/>
        <v>475970.26999999996</v>
      </c>
      <c r="M275" s="833">
        <v>7373</v>
      </c>
      <c r="N275" s="834">
        <f t="shared" si="160"/>
        <v>1294477.6099999999</v>
      </c>
      <c r="O275" s="808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0">
        <f t="shared" si="114"/>
        <v>0</v>
      </c>
      <c r="AF275" s="762">
        <v>2711</v>
      </c>
      <c r="AG275" s="762">
        <f t="shared" si="168"/>
        <v>0</v>
      </c>
      <c r="AH275" s="762">
        <v>7373</v>
      </c>
      <c r="AI275" s="762">
        <f t="shared" si="169"/>
        <v>0</v>
      </c>
      <c r="AJ275" s="744">
        <f t="shared" si="170"/>
        <v>0</v>
      </c>
    </row>
    <row r="276" spans="1:37" s="494" customFormat="1" ht="17.45" hidden="1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7"/>
      <c r="K276" s="833">
        <v>160029.60000000003</v>
      </c>
      <c r="L276" s="834">
        <f t="shared" si="159"/>
        <v>0</v>
      </c>
      <c r="M276" s="833">
        <v>163827.396564</v>
      </c>
      <c r="N276" s="834">
        <f t="shared" si="160"/>
        <v>0</v>
      </c>
      <c r="O276" s="808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0">
        <f t="shared" si="114"/>
        <v>1</v>
      </c>
      <c r="AF276" s="763">
        <v>160029.60000000003</v>
      </c>
      <c r="AG276" s="763">
        <f t="shared" si="168"/>
        <v>160029.60000000003</v>
      </c>
      <c r="AH276" s="763">
        <v>163827.396564</v>
      </c>
      <c r="AI276" s="763">
        <f t="shared" si="169"/>
        <v>163827.396564</v>
      </c>
      <c r="AJ276" s="748">
        <f t="shared" si="170"/>
        <v>323856.99656400003</v>
      </c>
    </row>
    <row r="277" spans="1:37" s="494" customFormat="1" ht="17.45" hidden="1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7"/>
      <c r="K277" s="833">
        <v>5549.8059027777781</v>
      </c>
      <c r="L277" s="834">
        <f t="shared" si="159"/>
        <v>0</v>
      </c>
      <c r="M277" s="833">
        <v>5516.6493055555557</v>
      </c>
      <c r="N277" s="834">
        <f t="shared" si="160"/>
        <v>0</v>
      </c>
      <c r="O277" s="808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0">
        <f t="shared" si="114"/>
        <v>28.8</v>
      </c>
      <c r="AF277" s="763">
        <v>5549.8059027777781</v>
      </c>
      <c r="AG277" s="763">
        <f t="shared" si="168"/>
        <v>159834.41</v>
      </c>
      <c r="AH277" s="763">
        <v>5516.6493055555557</v>
      </c>
      <c r="AI277" s="763">
        <f t="shared" si="169"/>
        <v>158879.5</v>
      </c>
      <c r="AJ277" s="748">
        <f t="shared" si="170"/>
        <v>318713.91000000003</v>
      </c>
    </row>
    <row r="278" spans="1:37" s="496" customFormat="1" ht="27.75" hidden="1" customHeight="1" x14ac:dyDescent="0.25">
      <c r="A278" s="964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7">
        <v>1</v>
      </c>
      <c r="K278" s="833">
        <v>964481.42160000012</v>
      </c>
      <c r="L278" s="834">
        <f t="shared" si="159"/>
        <v>964481.42160000012</v>
      </c>
      <c r="M278" s="833">
        <v>614568.74336000008</v>
      </c>
      <c r="N278" s="834">
        <f t="shared" si="160"/>
        <v>614568.74336000008</v>
      </c>
      <c r="O278" s="808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0">
        <f t="shared" si="114"/>
        <v>0</v>
      </c>
      <c r="AF278" s="762">
        <v>964481</v>
      </c>
      <c r="AG278" s="762">
        <f t="shared" si="168"/>
        <v>0</v>
      </c>
      <c r="AH278" s="762">
        <v>614568.74</v>
      </c>
      <c r="AI278" s="762">
        <f t="shared" si="169"/>
        <v>0</v>
      </c>
      <c r="AJ278" s="744">
        <f t="shared" si="170"/>
        <v>0</v>
      </c>
    </row>
    <row r="279" spans="1:37" s="494" customFormat="1" ht="17.45" hidden="1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7"/>
      <c r="K279" s="833">
        <v>189131.25</v>
      </c>
      <c r="L279" s="834">
        <f t="shared" si="159"/>
        <v>0</v>
      </c>
      <c r="M279" s="833">
        <v>397529.97032640944</v>
      </c>
      <c r="N279" s="834">
        <f t="shared" si="160"/>
        <v>0</v>
      </c>
      <c r="O279" s="808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0">
        <f t="shared" si="114"/>
        <v>0.33700000000000002</v>
      </c>
      <c r="AF279" s="763">
        <v>189131.25</v>
      </c>
      <c r="AG279" s="763">
        <f t="shared" si="168"/>
        <v>63737.231250000004</v>
      </c>
      <c r="AH279" s="763">
        <v>397529.97032640944</v>
      </c>
      <c r="AI279" s="763">
        <f t="shared" si="169"/>
        <v>133967.59999999998</v>
      </c>
      <c r="AJ279" s="748">
        <f t="shared" si="170"/>
        <v>197704.83124999999</v>
      </c>
    </row>
    <row r="280" spans="1:37" s="404" customFormat="1" ht="17.45" hidden="1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hidden="1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2"/>
      <c r="K281" s="803">
        <v>6550</v>
      </c>
      <c r="L281" s="804">
        <f t="shared" ref="L281:L292" si="175">K281*J281</f>
        <v>0</v>
      </c>
      <c r="M281" s="803">
        <v>55450.200000000004</v>
      </c>
      <c r="N281" s="804">
        <f t="shared" ref="N281:N291" si="176">M281*J281</f>
        <v>0</v>
      </c>
      <c r="O281" s="808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0">
        <f t="shared" si="114"/>
        <v>1</v>
      </c>
      <c r="AF281" s="747">
        <v>6550</v>
      </c>
      <c r="AG281" s="747">
        <f t="shared" ref="AG281:AG292" si="184">AF281*AE281</f>
        <v>6550</v>
      </c>
      <c r="AH281" s="747">
        <v>55450.200000000004</v>
      </c>
      <c r="AI281" s="747">
        <f t="shared" ref="AI281:AI291" si="185">AH281*AE281</f>
        <v>55450.200000000004</v>
      </c>
      <c r="AJ281" s="748">
        <f t="shared" ref="AJ281:AJ292" si="186">AI281+AG281</f>
        <v>62000.200000000004</v>
      </c>
    </row>
    <row r="282" spans="1:37" s="403" customFormat="1" ht="15.6" hidden="1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2"/>
      <c r="K282" s="803">
        <v>6550</v>
      </c>
      <c r="L282" s="804">
        <f t="shared" si="175"/>
        <v>0</v>
      </c>
      <c r="M282" s="803">
        <v>36189.4</v>
      </c>
      <c r="N282" s="804">
        <f t="shared" si="176"/>
        <v>0</v>
      </c>
      <c r="O282" s="808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0">
        <f t="shared" si="114"/>
        <v>1</v>
      </c>
      <c r="AF282" s="747">
        <v>6550</v>
      </c>
      <c r="AG282" s="747">
        <f t="shared" si="184"/>
        <v>6550</v>
      </c>
      <c r="AH282" s="747">
        <v>36189.4</v>
      </c>
      <c r="AI282" s="747">
        <f t="shared" si="185"/>
        <v>36189.4</v>
      </c>
      <c r="AJ282" s="748">
        <f t="shared" si="186"/>
        <v>42739.4</v>
      </c>
    </row>
    <row r="283" spans="1:37" s="403" customFormat="1" ht="15.6" hidden="1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2"/>
      <c r="K283" s="803">
        <v>232</v>
      </c>
      <c r="L283" s="804">
        <f t="shared" si="175"/>
        <v>0</v>
      </c>
      <c r="M283" s="803">
        <v>611</v>
      </c>
      <c r="N283" s="804">
        <f t="shared" si="176"/>
        <v>0</v>
      </c>
      <c r="O283" s="808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0">
        <f t="shared" si="114"/>
        <v>30</v>
      </c>
      <c r="AF283" s="747">
        <v>232</v>
      </c>
      <c r="AG283" s="747">
        <f t="shared" si="184"/>
        <v>6960</v>
      </c>
      <c r="AH283" s="747">
        <v>611</v>
      </c>
      <c r="AI283" s="747">
        <f t="shared" si="185"/>
        <v>18330</v>
      </c>
      <c r="AJ283" s="748">
        <f t="shared" si="186"/>
        <v>25290</v>
      </c>
    </row>
    <row r="284" spans="1:37" s="403" customFormat="1" ht="15.6" hidden="1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2"/>
      <c r="K284" s="803">
        <v>182</v>
      </c>
      <c r="L284" s="804">
        <f t="shared" si="175"/>
        <v>0</v>
      </c>
      <c r="M284" s="803">
        <v>184.6</v>
      </c>
      <c r="N284" s="804">
        <f t="shared" si="176"/>
        <v>0</v>
      </c>
      <c r="O284" s="808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0">
        <f t="shared" si="114"/>
        <v>800</v>
      </c>
      <c r="AF284" s="747">
        <v>182</v>
      </c>
      <c r="AG284" s="747">
        <f t="shared" si="184"/>
        <v>145600</v>
      </c>
      <c r="AH284" s="747">
        <v>184.6</v>
      </c>
      <c r="AI284" s="747">
        <f t="shared" si="185"/>
        <v>147680</v>
      </c>
      <c r="AJ284" s="748">
        <f t="shared" si="186"/>
        <v>293280</v>
      </c>
    </row>
    <row r="285" spans="1:37" s="403" customFormat="1" ht="26.45" hidden="1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2"/>
      <c r="K285" s="803">
        <v>182</v>
      </c>
      <c r="L285" s="804">
        <f t="shared" si="175"/>
        <v>0</v>
      </c>
      <c r="M285" s="803">
        <v>239.20000000000002</v>
      </c>
      <c r="N285" s="804">
        <f t="shared" si="176"/>
        <v>0</v>
      </c>
      <c r="O285" s="808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0">
        <f t="shared" si="114"/>
        <v>260</v>
      </c>
      <c r="AF285" s="747">
        <v>182</v>
      </c>
      <c r="AG285" s="747">
        <f t="shared" si="184"/>
        <v>47320</v>
      </c>
      <c r="AH285" s="747">
        <v>239.20000000000002</v>
      </c>
      <c r="AI285" s="747">
        <f t="shared" si="185"/>
        <v>62192.000000000007</v>
      </c>
      <c r="AJ285" s="748">
        <f t="shared" si="186"/>
        <v>109512</v>
      </c>
    </row>
    <row r="286" spans="1:37" s="403" customFormat="1" ht="26.45" hidden="1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2"/>
      <c r="K286" s="803">
        <v>1865</v>
      </c>
      <c r="L286" s="804">
        <f t="shared" si="175"/>
        <v>0</v>
      </c>
      <c r="M286" s="803">
        <v>6208.4</v>
      </c>
      <c r="N286" s="804">
        <f t="shared" si="176"/>
        <v>0</v>
      </c>
      <c r="O286" s="808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0">
        <f t="shared" si="114"/>
        <v>78</v>
      </c>
      <c r="AF286" s="747">
        <v>1865</v>
      </c>
      <c r="AG286" s="747">
        <f t="shared" si="184"/>
        <v>145470</v>
      </c>
      <c r="AH286" s="747">
        <v>6208.4</v>
      </c>
      <c r="AI286" s="747">
        <f t="shared" si="185"/>
        <v>484255.19999999995</v>
      </c>
      <c r="AJ286" s="748">
        <f t="shared" si="186"/>
        <v>629725.19999999995</v>
      </c>
    </row>
    <row r="287" spans="1:37" s="403" customFormat="1" ht="15.6" hidden="1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2"/>
      <c r="K287" s="803">
        <v>1865</v>
      </c>
      <c r="L287" s="804">
        <f t="shared" si="175"/>
        <v>0</v>
      </c>
      <c r="M287" s="803">
        <v>18060.8</v>
      </c>
      <c r="N287" s="804">
        <f t="shared" si="176"/>
        <v>0</v>
      </c>
      <c r="O287" s="808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0">
        <f t="shared" si="114"/>
        <v>15</v>
      </c>
      <c r="AF287" s="747">
        <v>1865</v>
      </c>
      <c r="AG287" s="747">
        <f t="shared" si="184"/>
        <v>27975</v>
      </c>
      <c r="AH287" s="747">
        <v>18060.8</v>
      </c>
      <c r="AI287" s="747">
        <f t="shared" si="185"/>
        <v>270912</v>
      </c>
      <c r="AJ287" s="748">
        <f t="shared" si="186"/>
        <v>298887</v>
      </c>
    </row>
    <row r="288" spans="1:37" s="403" customFormat="1" ht="26.45" hidden="1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2"/>
      <c r="K288" s="803">
        <v>1865</v>
      </c>
      <c r="L288" s="804">
        <f t="shared" si="175"/>
        <v>0</v>
      </c>
      <c r="M288" s="803">
        <v>8098.8</v>
      </c>
      <c r="N288" s="804">
        <f t="shared" si="176"/>
        <v>0</v>
      </c>
      <c r="O288" s="808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0">
        <f t="shared" si="114"/>
        <v>41</v>
      </c>
      <c r="AF288" s="747">
        <v>1865</v>
      </c>
      <c r="AG288" s="747">
        <f t="shared" si="184"/>
        <v>76465</v>
      </c>
      <c r="AH288" s="747">
        <v>8098.8</v>
      </c>
      <c r="AI288" s="747">
        <f t="shared" si="185"/>
        <v>332050.8</v>
      </c>
      <c r="AJ288" s="748">
        <f t="shared" si="186"/>
        <v>408515.8</v>
      </c>
    </row>
    <row r="289" spans="1:56" s="403" customFormat="1" ht="26.45" hidden="1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2"/>
      <c r="K289" s="803">
        <v>1865</v>
      </c>
      <c r="L289" s="804">
        <f t="shared" si="175"/>
        <v>0</v>
      </c>
      <c r="M289" s="803">
        <v>1424.6</v>
      </c>
      <c r="N289" s="804">
        <f t="shared" si="176"/>
        <v>0</v>
      </c>
      <c r="O289" s="808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0">
        <f t="shared" ref="AE289:AE352" si="187">D289-S289-Y289</f>
        <v>3</v>
      </c>
      <c r="AF289" s="747">
        <v>1865</v>
      </c>
      <c r="AG289" s="747">
        <f t="shared" si="184"/>
        <v>5595</v>
      </c>
      <c r="AH289" s="747">
        <v>1424.6</v>
      </c>
      <c r="AI289" s="747">
        <f t="shared" si="185"/>
        <v>4273.7999999999993</v>
      </c>
      <c r="AJ289" s="748">
        <f t="shared" si="186"/>
        <v>9868.7999999999993</v>
      </c>
    </row>
    <row r="290" spans="1:56" s="403" customFormat="1" ht="15.6" hidden="1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2"/>
      <c r="K290" s="803">
        <v>838.40000000000009</v>
      </c>
      <c r="L290" s="804">
        <f t="shared" si="175"/>
        <v>0</v>
      </c>
      <c r="M290" s="803">
        <v>699.4</v>
      </c>
      <c r="N290" s="804">
        <f t="shared" si="176"/>
        <v>0</v>
      </c>
      <c r="O290" s="808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0">
        <f t="shared" si="187"/>
        <v>351</v>
      </c>
      <c r="AF290" s="747">
        <v>838.40000000000009</v>
      </c>
      <c r="AG290" s="747">
        <f t="shared" si="184"/>
        <v>294278.40000000002</v>
      </c>
      <c r="AH290" s="747">
        <v>699.4</v>
      </c>
      <c r="AI290" s="747">
        <f t="shared" si="185"/>
        <v>245489.4</v>
      </c>
      <c r="AJ290" s="748">
        <f t="shared" si="186"/>
        <v>539767.80000000005</v>
      </c>
    </row>
    <row r="291" spans="1:56" s="403" customFormat="1" ht="15.6" hidden="1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2"/>
      <c r="K291" s="803">
        <v>192832</v>
      </c>
      <c r="L291" s="804">
        <f t="shared" si="175"/>
        <v>0</v>
      </c>
      <c r="M291" s="803">
        <v>188106.1</v>
      </c>
      <c r="N291" s="804">
        <f t="shared" si="176"/>
        <v>0</v>
      </c>
      <c r="O291" s="808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0">
        <f t="shared" si="187"/>
        <v>1</v>
      </c>
      <c r="AF291" s="747">
        <v>192832</v>
      </c>
      <c r="AG291" s="747">
        <f t="shared" si="184"/>
        <v>192832</v>
      </c>
      <c r="AH291" s="747">
        <v>188106.1</v>
      </c>
      <c r="AI291" s="747">
        <f t="shared" si="185"/>
        <v>188106.1</v>
      </c>
      <c r="AJ291" s="748">
        <f t="shared" si="186"/>
        <v>380938.1</v>
      </c>
    </row>
    <row r="292" spans="1:56" s="403" customFormat="1" ht="15.6" hidden="1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2"/>
      <c r="K292" s="803">
        <v>50304</v>
      </c>
      <c r="L292" s="804">
        <f t="shared" si="175"/>
        <v>0</v>
      </c>
      <c r="M292" s="803"/>
      <c r="N292" s="804"/>
      <c r="O292" s="808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0">
        <f t="shared" si="187"/>
        <v>1</v>
      </c>
      <c r="AF292" s="747">
        <v>50304</v>
      </c>
      <c r="AG292" s="747">
        <f t="shared" si="184"/>
        <v>50304</v>
      </c>
      <c r="AH292" s="747"/>
      <c r="AI292" s="747"/>
      <c r="AJ292" s="748">
        <f t="shared" si="186"/>
        <v>50304</v>
      </c>
    </row>
    <row r="293" spans="1:56" s="242" customFormat="1" ht="2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7"/>
        <v>0</v>
      </c>
      <c r="AF293" s="741"/>
      <c r="AG293" s="741">
        <f>AG297+AG303+AG309+AG312+AG319+AG326+AG331+AG342+AG349+AG353+AG356+AG294</f>
        <v>38954962.019999996</v>
      </c>
      <c r="AH293" s="741"/>
      <c r="AI293" s="741">
        <f>AI297+AI303+AI309+AI312+AI319+AI326+AI331+AI342+AI349+AI353+AI356+AI294</f>
        <v>40775056.069999993</v>
      </c>
      <c r="AJ293" s="742">
        <f>AJ297+AJ303+AJ309+AJ312+AJ319+AJ326+AJ331+AJ342+AJ349+AJ353+AJ356+AJ294</f>
        <v>79730018.090000004</v>
      </c>
    </row>
    <row r="294" spans="1:56" s="403" customFormat="1" ht="21.75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7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56" s="494" customFormat="1" ht="21.75" customHeight="1" x14ac:dyDescent="0.25">
      <c r="A295" s="964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</v>
      </c>
      <c r="AA295" s="512">
        <f>Z295*Y295</f>
        <v>239562</v>
      </c>
      <c r="AB295" s="512">
        <v>1951576.9</v>
      </c>
      <c r="AC295" s="512">
        <f>AB295*Y295</f>
        <v>1951576.9</v>
      </c>
      <c r="AD295" s="668">
        <f>AC295+AA295</f>
        <v>2191138.9</v>
      </c>
      <c r="AE295" s="740">
        <f t="shared" si="187"/>
        <v>0</v>
      </c>
      <c r="AF295" s="747">
        <v>239562.32</v>
      </c>
      <c r="AG295" s="747">
        <f>AF295*AE295</f>
        <v>0</v>
      </c>
      <c r="AH295" s="747">
        <v>1951576.9000000001</v>
      </c>
      <c r="AI295" s="747">
        <f>AH295*AE295</f>
        <v>0</v>
      </c>
      <c r="AJ295" s="748">
        <f>AI295+AG295</f>
        <v>0</v>
      </c>
    </row>
    <row r="296" spans="1:56" s="494" customFormat="1" ht="21.75" customHeight="1" x14ac:dyDescent="0.25">
      <c r="A296" s="964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0">
        <f t="shared" si="187"/>
        <v>0</v>
      </c>
      <c r="AF296" s="747">
        <v>414351.69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56" ht="21.75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7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  <c r="AK297" s="196"/>
    </row>
    <row r="298" spans="1:56" s="403" customFormat="1" ht="26.45" hidden="1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7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56" s="403" customFormat="1" ht="26.45" hidden="1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7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56" s="403" customFormat="1" ht="21.75" customHeight="1" x14ac:dyDescent="0.25">
      <c r="A300" s="970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</v>
      </c>
      <c r="AC300" s="512">
        <f>AB300*Y300</f>
        <v>1736492.94</v>
      </c>
      <c r="AD300" s="668">
        <f>AC300+AA300</f>
        <v>2074472.94</v>
      </c>
      <c r="AE300" s="740">
        <f t="shared" si="187"/>
        <v>0</v>
      </c>
      <c r="AF300" s="747">
        <v>337980</v>
      </c>
      <c r="AG300" s="747">
        <f>AF300*AE300</f>
        <v>0</v>
      </c>
      <c r="AH300" s="747">
        <v>1736492.9400000002</v>
      </c>
      <c r="AI300" s="747">
        <f>AH300*AE300</f>
        <v>0</v>
      </c>
      <c r="AJ300" s="748">
        <f>AI300+AG300</f>
        <v>0</v>
      </c>
    </row>
    <row r="301" spans="1:56" s="403" customFormat="1" ht="15.6" hidden="1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7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56" s="405" customFormat="1" ht="15.6" hidden="1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7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</row>
    <row r="303" spans="1:56" s="403" customFormat="1" ht="17.45" hidden="1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7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56" s="403" customFormat="1" ht="26.45" hidden="1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7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hidden="1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7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hidden="1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7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hidden="1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7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hidden="1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7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hidden="1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7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hidden="1" x14ac:dyDescent="0.25">
      <c r="A310" s="970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7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hidden="1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7"/>
        <v>5.8</v>
      </c>
      <c r="AF311" s="747"/>
      <c r="AG311" s="747"/>
      <c r="AH311" s="747"/>
      <c r="AI311" s="747"/>
      <c r="AJ311" s="748"/>
    </row>
    <row r="312" spans="1:36" s="403" customFormat="1" ht="17.45" hidden="1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7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hidden="1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2"/>
      <c r="K313" s="803">
        <v>393</v>
      </c>
      <c r="L313" s="804">
        <f t="shared" ref="L313:L318" si="193">K313*J313</f>
        <v>0</v>
      </c>
      <c r="M313" s="803">
        <v>78</v>
      </c>
      <c r="N313" s="804">
        <f t="shared" ref="N313:N318" si="194">M313*J313</f>
        <v>0</v>
      </c>
      <c r="O313" s="808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0">
        <f t="shared" si="187"/>
        <v>3545</v>
      </c>
      <c r="AF313" s="747">
        <v>393</v>
      </c>
      <c r="AG313" s="747">
        <f t="shared" ref="AG313:AG318" si="202">AF313*AE313</f>
        <v>1393185</v>
      </c>
      <c r="AH313" s="747">
        <v>78</v>
      </c>
      <c r="AI313" s="747">
        <f t="shared" ref="AI313:AI318" si="203">AH313*AE313</f>
        <v>276510</v>
      </c>
      <c r="AJ313" s="748">
        <f t="shared" ref="AJ313:AJ318" si="204">AI313+AG313</f>
        <v>1669695</v>
      </c>
    </row>
    <row r="314" spans="1:36" s="403" customFormat="1" ht="15.6" hidden="1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2"/>
      <c r="K314" s="803">
        <v>235.8</v>
      </c>
      <c r="L314" s="804">
        <f t="shared" si="193"/>
        <v>0</v>
      </c>
      <c r="M314" s="803">
        <v>202.02</v>
      </c>
      <c r="N314" s="804">
        <f t="shared" si="194"/>
        <v>0</v>
      </c>
      <c r="O314" s="808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0">
        <f t="shared" si="187"/>
        <v>3545</v>
      </c>
      <c r="AF314" s="747">
        <v>235.8</v>
      </c>
      <c r="AG314" s="747">
        <f t="shared" si="202"/>
        <v>835911</v>
      </c>
      <c r="AH314" s="747">
        <v>202.02</v>
      </c>
      <c r="AI314" s="747">
        <f t="shared" si="203"/>
        <v>716160.9</v>
      </c>
      <c r="AJ314" s="748">
        <f t="shared" si="204"/>
        <v>1552071.9</v>
      </c>
    </row>
    <row r="315" spans="1:36" s="403" customFormat="1" ht="15.6" hidden="1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2"/>
      <c r="K315" s="803">
        <v>1021.8000000000001</v>
      </c>
      <c r="L315" s="804">
        <f t="shared" si="193"/>
        <v>0</v>
      </c>
      <c r="M315" s="803">
        <v>624</v>
      </c>
      <c r="N315" s="804">
        <f t="shared" si="194"/>
        <v>0</v>
      </c>
      <c r="O315" s="808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0">
        <f t="shared" si="187"/>
        <v>3545</v>
      </c>
      <c r="AF315" s="747">
        <v>1021.8000000000001</v>
      </c>
      <c r="AG315" s="747">
        <f t="shared" si="202"/>
        <v>3622281.0000000005</v>
      </c>
      <c r="AH315" s="747">
        <v>624</v>
      </c>
      <c r="AI315" s="747">
        <f t="shared" si="203"/>
        <v>2212080</v>
      </c>
      <c r="AJ315" s="748">
        <f t="shared" si="204"/>
        <v>5834361</v>
      </c>
    </row>
    <row r="316" spans="1:36" s="403" customFormat="1" ht="26.45" hidden="1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2"/>
      <c r="K316" s="803">
        <v>12208</v>
      </c>
      <c r="L316" s="804">
        <f t="shared" si="193"/>
        <v>0</v>
      </c>
      <c r="M316" s="803">
        <v>14998</v>
      </c>
      <c r="N316" s="804">
        <f t="shared" si="194"/>
        <v>0</v>
      </c>
      <c r="O316" s="808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0">
        <f t="shared" si="187"/>
        <v>284</v>
      </c>
      <c r="AF316" s="747">
        <v>12208</v>
      </c>
      <c r="AG316" s="747">
        <f t="shared" si="202"/>
        <v>3467072</v>
      </c>
      <c r="AH316" s="747">
        <v>14998</v>
      </c>
      <c r="AI316" s="747">
        <f t="shared" si="203"/>
        <v>4259432</v>
      </c>
      <c r="AJ316" s="748">
        <f t="shared" si="204"/>
        <v>7726504</v>
      </c>
    </row>
    <row r="317" spans="1:36" s="403" customFormat="1" ht="26.45" hidden="1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2"/>
      <c r="K317" s="803">
        <v>550.20000000000005</v>
      </c>
      <c r="L317" s="804">
        <f t="shared" si="193"/>
        <v>0</v>
      </c>
      <c r="M317" s="803">
        <v>702</v>
      </c>
      <c r="N317" s="804">
        <f t="shared" si="194"/>
        <v>0</v>
      </c>
      <c r="O317" s="808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0">
        <f t="shared" si="187"/>
        <v>3545</v>
      </c>
      <c r="AF317" s="747">
        <v>550.20000000000005</v>
      </c>
      <c r="AG317" s="747">
        <f t="shared" si="202"/>
        <v>1950459.0000000002</v>
      </c>
      <c r="AH317" s="747">
        <v>702</v>
      </c>
      <c r="AI317" s="747">
        <f t="shared" si="203"/>
        <v>2488590</v>
      </c>
      <c r="AJ317" s="748">
        <f t="shared" si="204"/>
        <v>4439049</v>
      </c>
    </row>
    <row r="318" spans="1:36" s="403" customFormat="1" ht="15.6" hidden="1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2"/>
      <c r="K318" s="803">
        <v>550.20000000000005</v>
      </c>
      <c r="L318" s="804">
        <f t="shared" si="193"/>
        <v>0</v>
      </c>
      <c r="M318" s="803">
        <v>78</v>
      </c>
      <c r="N318" s="804">
        <f t="shared" si="194"/>
        <v>0</v>
      </c>
      <c r="O318" s="808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0">
        <f t="shared" si="187"/>
        <v>1350</v>
      </c>
      <c r="AF318" s="747">
        <v>550.20000000000005</v>
      </c>
      <c r="AG318" s="747">
        <f t="shared" si="202"/>
        <v>742770.00000000012</v>
      </c>
      <c r="AH318" s="747">
        <v>78</v>
      </c>
      <c r="AI318" s="747">
        <f t="shared" si="203"/>
        <v>105300</v>
      </c>
      <c r="AJ318" s="748">
        <f t="shared" si="204"/>
        <v>848070.00000000012</v>
      </c>
    </row>
    <row r="319" spans="1:36" s="403" customFormat="1" ht="17.45" hidden="1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7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hidden="1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2"/>
      <c r="K320" s="803">
        <v>393</v>
      </c>
      <c r="L320" s="804">
        <f t="shared" ref="L320:L325" si="208">K320*J320</f>
        <v>0</v>
      </c>
      <c r="M320" s="803">
        <v>78</v>
      </c>
      <c r="N320" s="804">
        <f t="shared" ref="N320:N325" si="209">M320*J320</f>
        <v>0</v>
      </c>
      <c r="O320" s="808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0">
        <f t="shared" si="187"/>
        <v>4580</v>
      </c>
      <c r="AF320" s="747">
        <v>393</v>
      </c>
      <c r="AG320" s="747">
        <f t="shared" ref="AG320:AG325" si="217">AF320*AE320</f>
        <v>1799940</v>
      </c>
      <c r="AH320" s="747">
        <v>78</v>
      </c>
      <c r="AI320" s="747">
        <f t="shared" ref="AI320:AI325" si="218">AH320*AE320</f>
        <v>357240</v>
      </c>
      <c r="AJ320" s="748">
        <f t="shared" ref="AJ320:AJ325" si="219">AI320+AG320</f>
        <v>2157180</v>
      </c>
    </row>
    <row r="321" spans="1:37" s="403" customFormat="1" ht="15.6" hidden="1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2"/>
      <c r="K321" s="803">
        <v>235.8</v>
      </c>
      <c r="L321" s="804">
        <f t="shared" si="208"/>
        <v>0</v>
      </c>
      <c r="M321" s="803">
        <v>202.02</v>
      </c>
      <c r="N321" s="804">
        <f t="shared" si="209"/>
        <v>0</v>
      </c>
      <c r="O321" s="808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0">
        <f t="shared" si="187"/>
        <v>4580</v>
      </c>
      <c r="AF321" s="747">
        <v>235.8</v>
      </c>
      <c r="AG321" s="747">
        <f t="shared" si="217"/>
        <v>1079964</v>
      </c>
      <c r="AH321" s="747">
        <v>202.02</v>
      </c>
      <c r="AI321" s="747">
        <f t="shared" si="218"/>
        <v>925251.60000000009</v>
      </c>
      <c r="AJ321" s="748">
        <f t="shared" si="219"/>
        <v>2005215.6</v>
      </c>
    </row>
    <row r="322" spans="1:37" s="403" customFormat="1" ht="15.6" hidden="1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2"/>
      <c r="K322" s="803">
        <v>1021.8000000000001</v>
      </c>
      <c r="L322" s="804">
        <f t="shared" si="208"/>
        <v>0</v>
      </c>
      <c r="M322" s="803">
        <v>624</v>
      </c>
      <c r="N322" s="804">
        <f t="shared" si="209"/>
        <v>0</v>
      </c>
      <c r="O322" s="808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0">
        <f t="shared" si="187"/>
        <v>4580</v>
      </c>
      <c r="AF322" s="747">
        <v>1021.8000000000001</v>
      </c>
      <c r="AG322" s="747">
        <f t="shared" si="217"/>
        <v>4679844</v>
      </c>
      <c r="AH322" s="747">
        <v>624</v>
      </c>
      <c r="AI322" s="747">
        <f t="shared" si="218"/>
        <v>2857920</v>
      </c>
      <c r="AJ322" s="748">
        <f t="shared" si="219"/>
        <v>7537764</v>
      </c>
    </row>
    <row r="323" spans="1:37" s="406" customFormat="1" ht="39.6" hidden="1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2"/>
      <c r="K323" s="803">
        <v>12208</v>
      </c>
      <c r="L323" s="804">
        <f t="shared" si="208"/>
        <v>0</v>
      </c>
      <c r="M323" s="803">
        <v>17398</v>
      </c>
      <c r="N323" s="804">
        <f t="shared" si="209"/>
        <v>0</v>
      </c>
      <c r="O323" s="808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0">
        <f t="shared" si="187"/>
        <v>367</v>
      </c>
      <c r="AF323" s="747">
        <v>12208</v>
      </c>
      <c r="AG323" s="747">
        <f t="shared" si="217"/>
        <v>4480336</v>
      </c>
      <c r="AH323" s="747">
        <v>17398</v>
      </c>
      <c r="AI323" s="747">
        <f t="shared" si="218"/>
        <v>6385066</v>
      </c>
      <c r="AJ323" s="748">
        <f t="shared" si="219"/>
        <v>10865402</v>
      </c>
    </row>
    <row r="324" spans="1:37" s="403" customFormat="1" ht="26.45" hidden="1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2"/>
      <c r="K324" s="803">
        <v>550.20000000000005</v>
      </c>
      <c r="L324" s="804">
        <f t="shared" si="208"/>
        <v>0</v>
      </c>
      <c r="M324" s="803">
        <v>702</v>
      </c>
      <c r="N324" s="804">
        <f t="shared" si="209"/>
        <v>0</v>
      </c>
      <c r="O324" s="808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0">
        <f t="shared" si="187"/>
        <v>4580</v>
      </c>
      <c r="AF324" s="747">
        <v>550.20000000000005</v>
      </c>
      <c r="AG324" s="747">
        <f t="shared" si="217"/>
        <v>2519916</v>
      </c>
      <c r="AH324" s="747">
        <v>702</v>
      </c>
      <c r="AI324" s="747">
        <f t="shared" si="218"/>
        <v>3215160</v>
      </c>
      <c r="AJ324" s="748">
        <f t="shared" si="219"/>
        <v>5735076</v>
      </c>
    </row>
    <row r="325" spans="1:37" s="403" customFormat="1" ht="15.6" hidden="1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2"/>
      <c r="K325" s="803">
        <v>550.20000000000005</v>
      </c>
      <c r="L325" s="804">
        <f t="shared" si="208"/>
        <v>0</v>
      </c>
      <c r="M325" s="803">
        <v>78</v>
      </c>
      <c r="N325" s="804">
        <f t="shared" si="209"/>
        <v>0</v>
      </c>
      <c r="O325" s="808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0">
        <f t="shared" si="187"/>
        <v>1370</v>
      </c>
      <c r="AF325" s="747">
        <v>550.20000000000005</v>
      </c>
      <c r="AG325" s="747">
        <f t="shared" si="217"/>
        <v>753774.00000000012</v>
      </c>
      <c r="AH325" s="747">
        <v>78</v>
      </c>
      <c r="AI325" s="747">
        <f t="shared" si="218"/>
        <v>106860</v>
      </c>
      <c r="AJ325" s="748">
        <f t="shared" si="219"/>
        <v>860634.00000000012</v>
      </c>
    </row>
    <row r="326" spans="1:37" s="403" customFormat="1" ht="17.45" hidden="1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7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7" s="403" customFormat="1" ht="15.6" hidden="1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7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7" s="403" customFormat="1" ht="15.6" hidden="1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7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7" s="403" customFormat="1" ht="26.45" hidden="1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7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7" s="403" customFormat="1" ht="15.6" hidden="1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7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7" ht="17.45" hidden="1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7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  <c r="AK331" s="196"/>
    </row>
    <row r="332" spans="1:37" ht="15.6" hidden="1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2"/>
      <c r="K332" s="803">
        <v>5502</v>
      </c>
      <c r="L332" s="804">
        <f t="shared" ref="L332:L341" si="223">K332*J332</f>
        <v>0</v>
      </c>
      <c r="M332" s="803">
        <v>1326</v>
      </c>
      <c r="N332" s="804">
        <f t="shared" ref="N332:N341" si="224">M332*J332</f>
        <v>0</v>
      </c>
      <c r="O332" s="808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0">
        <f t="shared" si="187"/>
        <v>330</v>
      </c>
      <c r="AF332" s="747">
        <v>5502</v>
      </c>
      <c r="AG332" s="747">
        <f t="shared" ref="AG332:AG341" si="232">AF332*AE332</f>
        <v>1815660</v>
      </c>
      <c r="AH332" s="747">
        <v>1326</v>
      </c>
      <c r="AI332" s="747">
        <f t="shared" ref="AI332:AI341" si="233">AH332*AE332</f>
        <v>437580</v>
      </c>
      <c r="AJ332" s="748">
        <f t="shared" ref="AJ332:AJ341" si="234">AI332+AG332</f>
        <v>2253240</v>
      </c>
      <c r="AK332" s="196"/>
    </row>
    <row r="333" spans="1:37" s="403" customFormat="1" ht="15.6" hidden="1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2"/>
      <c r="K333" s="803">
        <v>8646</v>
      </c>
      <c r="L333" s="804">
        <f t="shared" si="223"/>
        <v>0</v>
      </c>
      <c r="M333" s="803">
        <v>23400</v>
      </c>
      <c r="N333" s="804">
        <f t="shared" si="224"/>
        <v>0</v>
      </c>
      <c r="O333" s="808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0">
        <f t="shared" si="187"/>
        <v>32.6</v>
      </c>
      <c r="AF333" s="747">
        <v>8646</v>
      </c>
      <c r="AG333" s="747">
        <f t="shared" si="232"/>
        <v>281859.60000000003</v>
      </c>
      <c r="AH333" s="747">
        <v>23400</v>
      </c>
      <c r="AI333" s="747">
        <f t="shared" si="233"/>
        <v>762840</v>
      </c>
      <c r="AJ333" s="748">
        <f t="shared" si="234"/>
        <v>1044699.6000000001</v>
      </c>
    </row>
    <row r="334" spans="1:37" s="403" customFormat="1" ht="26.45" hidden="1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2"/>
      <c r="K334" s="803">
        <v>8646</v>
      </c>
      <c r="L334" s="804">
        <f t="shared" si="223"/>
        <v>0</v>
      </c>
      <c r="M334" s="803">
        <v>22464</v>
      </c>
      <c r="N334" s="804">
        <f t="shared" si="224"/>
        <v>0</v>
      </c>
      <c r="O334" s="808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0">
        <f t="shared" si="187"/>
        <v>69.8</v>
      </c>
      <c r="AF334" s="747">
        <v>8646</v>
      </c>
      <c r="AG334" s="747">
        <f t="shared" si="232"/>
        <v>603490.79999999993</v>
      </c>
      <c r="AH334" s="747">
        <v>22464</v>
      </c>
      <c r="AI334" s="747">
        <f t="shared" si="233"/>
        <v>1567987.2</v>
      </c>
      <c r="AJ334" s="748">
        <f t="shared" si="234"/>
        <v>2171478</v>
      </c>
    </row>
    <row r="335" spans="1:37" s="403" customFormat="1" ht="15.6" hidden="1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2"/>
      <c r="K335" s="803">
        <v>39300</v>
      </c>
      <c r="L335" s="804">
        <f t="shared" si="223"/>
        <v>0</v>
      </c>
      <c r="M335" s="803">
        <v>87100</v>
      </c>
      <c r="N335" s="804">
        <f t="shared" si="224"/>
        <v>0</v>
      </c>
      <c r="O335" s="808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0">
        <f t="shared" si="187"/>
        <v>3.9</v>
      </c>
      <c r="AF335" s="747">
        <v>39300</v>
      </c>
      <c r="AG335" s="747">
        <f t="shared" si="232"/>
        <v>153270</v>
      </c>
      <c r="AH335" s="747">
        <v>87100</v>
      </c>
      <c r="AI335" s="747">
        <f t="shared" si="233"/>
        <v>339690</v>
      </c>
      <c r="AJ335" s="748">
        <f t="shared" si="234"/>
        <v>492960</v>
      </c>
    </row>
    <row r="336" spans="1:37" s="403" customFormat="1" ht="15.6" hidden="1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2"/>
      <c r="K336" s="803">
        <v>235.8</v>
      </c>
      <c r="L336" s="804">
        <f t="shared" si="223"/>
        <v>0</v>
      </c>
      <c r="M336" s="803">
        <v>202.02</v>
      </c>
      <c r="N336" s="804">
        <f t="shared" si="224"/>
        <v>0</v>
      </c>
      <c r="O336" s="808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0">
        <f t="shared" si="187"/>
        <v>418</v>
      </c>
      <c r="AF336" s="747">
        <v>235.8</v>
      </c>
      <c r="AG336" s="747">
        <f t="shared" si="232"/>
        <v>98564.400000000009</v>
      </c>
      <c r="AH336" s="747">
        <v>202.02</v>
      </c>
      <c r="AI336" s="747">
        <f t="shared" si="233"/>
        <v>84444.36</v>
      </c>
      <c r="AJ336" s="748">
        <f t="shared" si="234"/>
        <v>183008.76</v>
      </c>
    </row>
    <row r="337" spans="1:37" s="403" customFormat="1" ht="15.6" hidden="1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2"/>
      <c r="K337" s="803">
        <v>1021.8000000000001</v>
      </c>
      <c r="L337" s="804">
        <f t="shared" si="223"/>
        <v>0</v>
      </c>
      <c r="M337" s="803">
        <v>624</v>
      </c>
      <c r="N337" s="804">
        <f t="shared" si="224"/>
        <v>0</v>
      </c>
      <c r="O337" s="808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0">
        <f t="shared" si="187"/>
        <v>418</v>
      </c>
      <c r="AF337" s="747">
        <v>1021.8000000000001</v>
      </c>
      <c r="AG337" s="747">
        <f t="shared" si="232"/>
        <v>427112.4</v>
      </c>
      <c r="AH337" s="747">
        <v>624</v>
      </c>
      <c r="AI337" s="747">
        <f t="shared" si="233"/>
        <v>260832</v>
      </c>
      <c r="AJ337" s="748">
        <f t="shared" si="234"/>
        <v>687944.4</v>
      </c>
    </row>
    <row r="338" spans="1:37" ht="15.6" hidden="1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2"/>
      <c r="K338" s="803">
        <v>864.6</v>
      </c>
      <c r="L338" s="804">
        <f t="shared" si="223"/>
        <v>0</v>
      </c>
      <c r="M338" s="803">
        <v>2340</v>
      </c>
      <c r="N338" s="804">
        <f t="shared" si="224"/>
        <v>0</v>
      </c>
      <c r="O338" s="808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0">
        <f t="shared" si="187"/>
        <v>464</v>
      </c>
      <c r="AF338" s="747">
        <v>864.6</v>
      </c>
      <c r="AG338" s="747">
        <f t="shared" si="232"/>
        <v>401174.4</v>
      </c>
      <c r="AH338" s="747">
        <v>2340</v>
      </c>
      <c r="AI338" s="747">
        <f t="shared" si="233"/>
        <v>1085760</v>
      </c>
      <c r="AJ338" s="748">
        <f t="shared" si="234"/>
        <v>1486934.4</v>
      </c>
      <c r="AK338" s="196"/>
    </row>
    <row r="339" spans="1:37" ht="15.6" hidden="1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2"/>
      <c r="K339" s="803">
        <v>5502</v>
      </c>
      <c r="L339" s="804">
        <f t="shared" si="223"/>
        <v>0</v>
      </c>
      <c r="M339" s="803">
        <v>213720</v>
      </c>
      <c r="N339" s="804">
        <f t="shared" si="224"/>
        <v>0</v>
      </c>
      <c r="O339" s="808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0">
        <f t="shared" si="187"/>
        <v>11.07</v>
      </c>
      <c r="AF339" s="747">
        <v>5502</v>
      </c>
      <c r="AG339" s="747">
        <f t="shared" si="232"/>
        <v>60907.14</v>
      </c>
      <c r="AH339" s="747">
        <v>213720</v>
      </c>
      <c r="AI339" s="747">
        <f t="shared" si="233"/>
        <v>2365880.4</v>
      </c>
      <c r="AJ339" s="748">
        <f t="shared" si="234"/>
        <v>2426787.54</v>
      </c>
      <c r="AK339" s="196"/>
    </row>
    <row r="340" spans="1:37" s="403" customFormat="1" ht="15.6" hidden="1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2"/>
      <c r="K340" s="803">
        <v>2358</v>
      </c>
      <c r="L340" s="804">
        <f t="shared" si="223"/>
        <v>0</v>
      </c>
      <c r="M340" s="803">
        <v>269100</v>
      </c>
      <c r="N340" s="804">
        <f t="shared" si="224"/>
        <v>0</v>
      </c>
      <c r="O340" s="808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0">
        <f t="shared" si="187"/>
        <v>4.2</v>
      </c>
      <c r="AF340" s="747">
        <v>2358</v>
      </c>
      <c r="AG340" s="747">
        <f t="shared" si="232"/>
        <v>9903.6</v>
      </c>
      <c r="AH340" s="747">
        <v>269100</v>
      </c>
      <c r="AI340" s="747">
        <f t="shared" si="233"/>
        <v>1130220</v>
      </c>
      <c r="AJ340" s="748">
        <f t="shared" si="234"/>
        <v>1140123.6000000001</v>
      </c>
    </row>
    <row r="341" spans="1:37" s="403" customFormat="1" ht="26.45" hidden="1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2"/>
      <c r="K341" s="803">
        <v>39300</v>
      </c>
      <c r="L341" s="804">
        <f t="shared" si="223"/>
        <v>0</v>
      </c>
      <c r="M341" s="803">
        <v>546</v>
      </c>
      <c r="N341" s="804">
        <f t="shared" si="224"/>
        <v>0</v>
      </c>
      <c r="O341" s="808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0">
        <f t="shared" si="187"/>
        <v>15.3</v>
      </c>
      <c r="AF341" s="747">
        <v>39300</v>
      </c>
      <c r="AG341" s="747">
        <f t="shared" si="232"/>
        <v>601290</v>
      </c>
      <c r="AH341" s="747">
        <v>546</v>
      </c>
      <c r="AI341" s="747">
        <f t="shared" si="233"/>
        <v>8353.8000000000011</v>
      </c>
      <c r="AJ341" s="748">
        <f t="shared" si="234"/>
        <v>609643.80000000005</v>
      </c>
    </row>
    <row r="342" spans="1:37" s="403" customFormat="1" ht="17.45" hidden="1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7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7" s="403" customFormat="1" ht="17.45" hidden="1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2"/>
      <c r="K343" s="803">
        <v>19650</v>
      </c>
      <c r="L343" s="804">
        <f t="shared" ref="L343:L348" si="238">K343*J343</f>
        <v>0</v>
      </c>
      <c r="M343" s="803">
        <v>8580</v>
      </c>
      <c r="N343" s="804">
        <f t="shared" ref="N343:N348" si="239">M343*J343</f>
        <v>0</v>
      </c>
      <c r="O343" s="808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0">
        <f t="shared" si="187"/>
        <v>7</v>
      </c>
      <c r="AF343" s="747">
        <v>19650</v>
      </c>
      <c r="AG343" s="747">
        <f t="shared" ref="AG343:AG348" si="248">AF343*AE343</f>
        <v>137550</v>
      </c>
      <c r="AH343" s="747">
        <v>8580</v>
      </c>
      <c r="AI343" s="747">
        <f t="shared" ref="AI343:AI348" si="249">AH343*AE343</f>
        <v>60060</v>
      </c>
      <c r="AJ343" s="748">
        <f t="shared" ref="AJ343:AJ348" si="250">AI343+AG343</f>
        <v>197610</v>
      </c>
    </row>
    <row r="344" spans="1:37" s="403" customFormat="1" ht="17.45" hidden="1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2"/>
      <c r="K344" s="803">
        <v>1021.8000000000001</v>
      </c>
      <c r="L344" s="804">
        <f t="shared" si="238"/>
        <v>0</v>
      </c>
      <c r="M344" s="803">
        <v>1248</v>
      </c>
      <c r="N344" s="804">
        <f t="shared" si="239"/>
        <v>0</v>
      </c>
      <c r="O344" s="808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0">
        <f t="shared" si="187"/>
        <v>21</v>
      </c>
      <c r="AF344" s="747">
        <v>1021.8000000000001</v>
      </c>
      <c r="AG344" s="747">
        <f t="shared" si="248"/>
        <v>21457.800000000003</v>
      </c>
      <c r="AH344" s="747">
        <v>1248</v>
      </c>
      <c r="AI344" s="747">
        <f t="shared" si="249"/>
        <v>26208</v>
      </c>
      <c r="AJ344" s="748">
        <f t="shared" si="250"/>
        <v>47665.8</v>
      </c>
    </row>
    <row r="345" spans="1:37" s="403" customFormat="1" ht="17.45" hidden="1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2"/>
      <c r="K345" s="803">
        <v>8646</v>
      </c>
      <c r="L345" s="804">
        <f t="shared" si="238"/>
        <v>0</v>
      </c>
      <c r="M345" s="803">
        <v>23400</v>
      </c>
      <c r="N345" s="804">
        <f t="shared" si="239"/>
        <v>0</v>
      </c>
      <c r="O345" s="808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0">
        <f t="shared" si="187"/>
        <v>0.05</v>
      </c>
      <c r="AF345" s="747">
        <v>8646</v>
      </c>
      <c r="AG345" s="747">
        <f t="shared" si="248"/>
        <v>432.3</v>
      </c>
      <c r="AH345" s="747">
        <v>23400</v>
      </c>
      <c r="AI345" s="747">
        <f t="shared" si="249"/>
        <v>1170</v>
      </c>
      <c r="AJ345" s="748">
        <f t="shared" si="250"/>
        <v>1602.3</v>
      </c>
    </row>
    <row r="346" spans="1:37" s="403" customFormat="1" ht="17.45" hidden="1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2"/>
      <c r="K346" s="803">
        <v>3615.6000000000004</v>
      </c>
      <c r="L346" s="804">
        <f t="shared" si="238"/>
        <v>0</v>
      </c>
      <c r="M346" s="803">
        <v>1560</v>
      </c>
      <c r="N346" s="804">
        <f t="shared" si="239"/>
        <v>0</v>
      </c>
      <c r="O346" s="808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0">
        <f t="shared" si="187"/>
        <v>14</v>
      </c>
      <c r="AF346" s="747">
        <v>3615.6000000000004</v>
      </c>
      <c r="AG346" s="747">
        <f t="shared" si="248"/>
        <v>50618.400000000009</v>
      </c>
      <c r="AH346" s="747">
        <v>1560</v>
      </c>
      <c r="AI346" s="747">
        <f t="shared" si="249"/>
        <v>21840</v>
      </c>
      <c r="AJ346" s="748">
        <f t="shared" si="250"/>
        <v>72458.400000000009</v>
      </c>
    </row>
    <row r="347" spans="1:37" s="403" customFormat="1" ht="17.45" hidden="1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2"/>
      <c r="K347" s="803">
        <v>5502</v>
      </c>
      <c r="L347" s="804">
        <f t="shared" si="238"/>
        <v>0</v>
      </c>
      <c r="M347" s="803">
        <v>5460</v>
      </c>
      <c r="N347" s="804">
        <f t="shared" si="239"/>
        <v>0</v>
      </c>
      <c r="O347" s="808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0">
        <f t="shared" si="187"/>
        <v>7</v>
      </c>
      <c r="AF347" s="747">
        <v>5502</v>
      </c>
      <c r="AG347" s="747">
        <f t="shared" si="248"/>
        <v>38514</v>
      </c>
      <c r="AH347" s="747">
        <v>5460</v>
      </c>
      <c r="AI347" s="747">
        <f t="shared" si="249"/>
        <v>38220</v>
      </c>
      <c r="AJ347" s="748">
        <f t="shared" si="250"/>
        <v>76734</v>
      </c>
    </row>
    <row r="348" spans="1:37" s="403" customFormat="1" ht="17.45" hidden="1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2"/>
      <c r="K348" s="803">
        <v>1336.2</v>
      </c>
      <c r="L348" s="804">
        <f t="shared" si="238"/>
        <v>0</v>
      </c>
      <c r="M348" s="803">
        <v>1092</v>
      </c>
      <c r="N348" s="804">
        <f t="shared" si="239"/>
        <v>0</v>
      </c>
      <c r="O348" s="808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0">
        <f t="shared" si="187"/>
        <v>2</v>
      </c>
      <c r="AF348" s="747">
        <v>1336.2</v>
      </c>
      <c r="AG348" s="747">
        <f t="shared" si="248"/>
        <v>2672.4</v>
      </c>
      <c r="AH348" s="747">
        <v>1092</v>
      </c>
      <c r="AI348" s="747">
        <f t="shared" si="249"/>
        <v>2184</v>
      </c>
      <c r="AJ348" s="748">
        <f t="shared" si="250"/>
        <v>4856.3999999999996</v>
      </c>
    </row>
    <row r="349" spans="1:37" s="403" customFormat="1" ht="17.45" hidden="1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7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7" s="403" customFormat="1" ht="17.45" hidden="1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7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7" s="403" customFormat="1" ht="17.45" hidden="1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7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7" s="403" customFormat="1" ht="17.45" hidden="1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7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7" s="403" customFormat="1" ht="17.45" hidden="1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51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7" s="403" customFormat="1" ht="17.45" hidden="1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51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7" s="403" customFormat="1" ht="17.45" hidden="1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51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7" ht="25.5" x14ac:dyDescent="0.25">
      <c r="A356" s="969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51"/>
        <v>633.11000000000058</v>
      </c>
      <c r="AF356" s="766"/>
      <c r="AG356" s="766">
        <f>SUM(AG357:AG361)</f>
        <v>115279.98000000189</v>
      </c>
      <c r="AH356" s="766"/>
      <c r="AI356" s="766">
        <f>SUM(AI357:AI361)</f>
        <v>13485.300000000159</v>
      </c>
      <c r="AJ356" s="756">
        <f>SUM(AJ357:AJ361)</f>
        <v>128765.28000000205</v>
      </c>
      <c r="AK356" s="196"/>
    </row>
    <row r="357" spans="1:37" ht="22.5" customHeight="1" x14ac:dyDescent="0.25">
      <c r="A357" s="970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51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  <c r="AK357" s="196"/>
    </row>
    <row r="358" spans="1:37" ht="22.5" customHeight="1" x14ac:dyDescent="0.25">
      <c r="A358" s="970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51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  <c r="AK358" s="196"/>
    </row>
    <row r="359" spans="1:37" ht="22.5" customHeight="1" x14ac:dyDescent="0.25">
      <c r="A359" s="970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51"/>
        <v>33.110000000000582</v>
      </c>
      <c r="AF359" s="743">
        <v>1675</v>
      </c>
      <c r="AG359" s="743">
        <f>AF359*AE359</f>
        <v>55459.250000000975</v>
      </c>
      <c r="AH359" s="743"/>
      <c r="AI359" s="743"/>
      <c r="AJ359" s="744">
        <f>AI359+AG359</f>
        <v>55459.250000000975</v>
      </c>
      <c r="AK359" s="196"/>
    </row>
    <row r="360" spans="1:37" ht="22.5" customHeight="1" x14ac:dyDescent="0.25">
      <c r="A360" s="970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51"/>
        <v>78</v>
      </c>
      <c r="AF360" s="743">
        <v>102.61</v>
      </c>
      <c r="AG360" s="743">
        <f>AF360*AE360</f>
        <v>8003.58</v>
      </c>
      <c r="AH360" s="743">
        <v>55.73</v>
      </c>
      <c r="AI360" s="743">
        <f>AH360*AE360</f>
        <v>4346.9399999999996</v>
      </c>
      <c r="AJ360" s="744">
        <f>AI360+AG360</f>
        <v>12350.52</v>
      </c>
      <c r="AK360" s="196"/>
    </row>
    <row r="361" spans="1:37" ht="22.5" customHeight="1" x14ac:dyDescent="0.25">
      <c r="A361" s="970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51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  <c r="AK361" s="196"/>
    </row>
    <row r="362" spans="1:37" s="404" customFormat="1" ht="17.45" hidden="1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51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7" s="403" customFormat="1" ht="17.45" hidden="1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2"/>
      <c r="K363" s="803">
        <v>6550</v>
      </c>
      <c r="L363" s="804">
        <f t="shared" ref="L363:L376" si="257">K363*J363</f>
        <v>0</v>
      </c>
      <c r="M363" s="803">
        <v>55450.200000000004</v>
      </c>
      <c r="N363" s="804">
        <f t="shared" ref="N363:N377" si="258">M363*J363</f>
        <v>0</v>
      </c>
      <c r="O363" s="808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0">
        <f t="shared" si="251"/>
        <v>1</v>
      </c>
      <c r="AF363" s="747">
        <v>6550</v>
      </c>
      <c r="AG363" s="747">
        <f t="shared" ref="AG363:AG376" si="266">AF363*AE363</f>
        <v>6550</v>
      </c>
      <c r="AH363" s="747">
        <v>55450.200000000004</v>
      </c>
      <c r="AI363" s="747">
        <f t="shared" ref="AI363:AI377" si="267">AH363*AE363</f>
        <v>55450.200000000004</v>
      </c>
      <c r="AJ363" s="748">
        <f t="shared" ref="AJ363:AJ378" si="268">AI363+AG363</f>
        <v>62000.200000000004</v>
      </c>
    </row>
    <row r="364" spans="1:37" s="403" customFormat="1" ht="17.45" hidden="1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2"/>
      <c r="K364" s="803">
        <v>186.02</v>
      </c>
      <c r="L364" s="804">
        <f t="shared" si="257"/>
        <v>0</v>
      </c>
      <c r="M364" s="803">
        <v>1809.6000000000001</v>
      </c>
      <c r="N364" s="804">
        <f t="shared" si="258"/>
        <v>0</v>
      </c>
      <c r="O364" s="808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0">
        <f t="shared" si="251"/>
        <v>30</v>
      </c>
      <c r="AF364" s="747">
        <v>186.02</v>
      </c>
      <c r="AG364" s="747">
        <f t="shared" si="266"/>
        <v>5580.6</v>
      </c>
      <c r="AH364" s="747">
        <v>1809.6000000000001</v>
      </c>
      <c r="AI364" s="747">
        <f t="shared" si="267"/>
        <v>54288.000000000007</v>
      </c>
      <c r="AJ364" s="748">
        <f t="shared" si="268"/>
        <v>59868.600000000006</v>
      </c>
    </row>
    <row r="365" spans="1:37" s="403" customFormat="1" ht="17.45" hidden="1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2"/>
      <c r="K365" s="803">
        <v>162.44</v>
      </c>
      <c r="L365" s="804">
        <f t="shared" si="257"/>
        <v>0</v>
      </c>
      <c r="M365" s="803">
        <v>322.40000000000003</v>
      </c>
      <c r="N365" s="804">
        <f t="shared" si="258"/>
        <v>0</v>
      </c>
      <c r="O365" s="808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0">
        <f t="shared" si="251"/>
        <v>30</v>
      </c>
      <c r="AF365" s="747">
        <v>162.44</v>
      </c>
      <c r="AG365" s="747">
        <f t="shared" si="266"/>
        <v>4873.2</v>
      </c>
      <c r="AH365" s="747">
        <v>322.40000000000003</v>
      </c>
      <c r="AI365" s="747">
        <f t="shared" si="267"/>
        <v>9672.0000000000018</v>
      </c>
      <c r="AJ365" s="748">
        <f t="shared" si="268"/>
        <v>14545.2</v>
      </c>
    </row>
    <row r="366" spans="1:37" s="403" customFormat="1" ht="17.45" hidden="1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2"/>
      <c r="K366" s="803">
        <v>162.44</v>
      </c>
      <c r="L366" s="804">
        <f t="shared" si="257"/>
        <v>0</v>
      </c>
      <c r="M366" s="803">
        <v>434.2</v>
      </c>
      <c r="N366" s="804">
        <f t="shared" si="258"/>
        <v>0</v>
      </c>
      <c r="O366" s="808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0">
        <f t="shared" si="251"/>
        <v>60</v>
      </c>
      <c r="AF366" s="747">
        <v>162.44</v>
      </c>
      <c r="AG366" s="747">
        <f t="shared" si="266"/>
        <v>9746.4</v>
      </c>
      <c r="AH366" s="747">
        <v>434.2</v>
      </c>
      <c r="AI366" s="747">
        <f t="shared" si="267"/>
        <v>26052</v>
      </c>
      <c r="AJ366" s="748">
        <f t="shared" si="268"/>
        <v>35798.400000000001</v>
      </c>
    </row>
    <row r="367" spans="1:37" s="403" customFormat="1" ht="17.45" hidden="1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2"/>
      <c r="K367" s="803">
        <v>162.44</v>
      </c>
      <c r="L367" s="804">
        <f t="shared" si="257"/>
        <v>0</v>
      </c>
      <c r="M367" s="803">
        <v>184.6</v>
      </c>
      <c r="N367" s="804">
        <f t="shared" si="258"/>
        <v>0</v>
      </c>
      <c r="O367" s="808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0">
        <f t="shared" si="251"/>
        <v>70</v>
      </c>
      <c r="AF367" s="747">
        <v>162.44</v>
      </c>
      <c r="AG367" s="747">
        <f t="shared" si="266"/>
        <v>11370.8</v>
      </c>
      <c r="AH367" s="747">
        <v>184.6</v>
      </c>
      <c r="AI367" s="747">
        <f t="shared" si="267"/>
        <v>12922</v>
      </c>
      <c r="AJ367" s="748">
        <f t="shared" si="268"/>
        <v>24292.799999999999</v>
      </c>
    </row>
    <row r="368" spans="1:37" s="403" customFormat="1" ht="17.45" hidden="1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2"/>
      <c r="K368" s="803">
        <v>162.44</v>
      </c>
      <c r="L368" s="804">
        <f t="shared" si="257"/>
        <v>0</v>
      </c>
      <c r="M368" s="803">
        <v>166.92000000000002</v>
      </c>
      <c r="N368" s="804">
        <f t="shared" si="258"/>
        <v>0</v>
      </c>
      <c r="O368" s="808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0">
        <f t="shared" si="251"/>
        <v>100</v>
      </c>
      <c r="AF368" s="747">
        <v>162.44</v>
      </c>
      <c r="AG368" s="747">
        <f t="shared" si="266"/>
        <v>16244</v>
      </c>
      <c r="AH368" s="747">
        <v>166.92000000000002</v>
      </c>
      <c r="AI368" s="747">
        <f t="shared" si="267"/>
        <v>16692</v>
      </c>
      <c r="AJ368" s="748">
        <f t="shared" si="268"/>
        <v>32936</v>
      </c>
    </row>
    <row r="369" spans="1:37" s="403" customFormat="1" ht="17.45" hidden="1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7"/>
      <c r="K369" s="803">
        <v>838.40000000000009</v>
      </c>
      <c r="L369" s="804">
        <f t="shared" si="257"/>
        <v>0</v>
      </c>
      <c r="M369" s="803">
        <v>699.4</v>
      </c>
      <c r="N369" s="804">
        <f t="shared" si="258"/>
        <v>0</v>
      </c>
      <c r="O369" s="808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0">
        <f t="shared" si="251"/>
        <v>120</v>
      </c>
      <c r="AF369" s="747">
        <v>838.40000000000009</v>
      </c>
      <c r="AG369" s="747">
        <f t="shared" si="266"/>
        <v>100608.00000000001</v>
      </c>
      <c r="AH369" s="747">
        <v>699.4</v>
      </c>
      <c r="AI369" s="747">
        <f t="shared" si="267"/>
        <v>83928</v>
      </c>
      <c r="AJ369" s="748">
        <f t="shared" si="268"/>
        <v>184536</v>
      </c>
    </row>
    <row r="370" spans="1:37" s="403" customFormat="1" ht="27" hidden="1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2"/>
      <c r="K370" s="803">
        <v>45.85</v>
      </c>
      <c r="L370" s="804">
        <f t="shared" si="257"/>
        <v>0</v>
      </c>
      <c r="M370" s="803">
        <v>58.5</v>
      </c>
      <c r="N370" s="804">
        <f t="shared" si="258"/>
        <v>0</v>
      </c>
      <c r="O370" s="808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0">
        <f t="shared" si="251"/>
        <v>130</v>
      </c>
      <c r="AF370" s="747">
        <v>45.85</v>
      </c>
      <c r="AG370" s="747">
        <f t="shared" si="266"/>
        <v>5960.5</v>
      </c>
      <c r="AH370" s="747">
        <v>58.5</v>
      </c>
      <c r="AI370" s="747">
        <f t="shared" si="267"/>
        <v>7605</v>
      </c>
      <c r="AJ370" s="748">
        <f t="shared" si="268"/>
        <v>13565.5</v>
      </c>
    </row>
    <row r="371" spans="1:37" s="403" customFormat="1" ht="17.45" hidden="1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2"/>
      <c r="K371" s="803">
        <v>262</v>
      </c>
      <c r="L371" s="804">
        <f t="shared" si="257"/>
        <v>0</v>
      </c>
      <c r="M371" s="803">
        <v>681.2</v>
      </c>
      <c r="N371" s="804">
        <f t="shared" si="258"/>
        <v>0</v>
      </c>
      <c r="O371" s="808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0">
        <f t="shared" si="251"/>
        <v>40</v>
      </c>
      <c r="AF371" s="747">
        <v>262</v>
      </c>
      <c r="AG371" s="747">
        <f t="shared" si="266"/>
        <v>10480</v>
      </c>
      <c r="AH371" s="747">
        <v>681.2</v>
      </c>
      <c r="AI371" s="747">
        <f t="shared" si="267"/>
        <v>27248</v>
      </c>
      <c r="AJ371" s="748">
        <f t="shared" si="268"/>
        <v>37728</v>
      </c>
    </row>
    <row r="372" spans="1:37" s="403" customFormat="1" ht="17.45" hidden="1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2"/>
      <c r="K372" s="803">
        <v>65.5</v>
      </c>
      <c r="L372" s="804">
        <f t="shared" si="257"/>
        <v>0</v>
      </c>
      <c r="M372" s="803">
        <v>166.71200000000002</v>
      </c>
      <c r="N372" s="804">
        <f t="shared" si="258"/>
        <v>0</v>
      </c>
      <c r="O372" s="808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0">
        <f t="shared" si="251"/>
        <v>20</v>
      </c>
      <c r="AF372" s="747">
        <v>65.5</v>
      </c>
      <c r="AG372" s="747">
        <f t="shared" si="266"/>
        <v>1310</v>
      </c>
      <c r="AH372" s="747">
        <v>166.71200000000002</v>
      </c>
      <c r="AI372" s="747">
        <f t="shared" si="267"/>
        <v>3334.2400000000002</v>
      </c>
      <c r="AJ372" s="748">
        <f t="shared" si="268"/>
        <v>4644.24</v>
      </c>
    </row>
    <row r="373" spans="1:37" s="403" customFormat="1" ht="17.45" hidden="1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2"/>
      <c r="K373" s="803">
        <v>32.75</v>
      </c>
      <c r="L373" s="804">
        <f t="shared" si="257"/>
        <v>0</v>
      </c>
      <c r="M373" s="803">
        <v>36.816000000000003</v>
      </c>
      <c r="N373" s="804">
        <f t="shared" si="258"/>
        <v>0</v>
      </c>
      <c r="O373" s="808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0">
        <f t="shared" si="251"/>
        <v>150</v>
      </c>
      <c r="AF373" s="747">
        <v>32.75</v>
      </c>
      <c r="AG373" s="747">
        <f t="shared" si="266"/>
        <v>4912.5</v>
      </c>
      <c r="AH373" s="747">
        <v>36.816000000000003</v>
      </c>
      <c r="AI373" s="747">
        <f t="shared" si="267"/>
        <v>5522.4000000000005</v>
      </c>
      <c r="AJ373" s="748">
        <f t="shared" si="268"/>
        <v>10434.900000000001</v>
      </c>
    </row>
    <row r="374" spans="1:37" s="403" customFormat="1" ht="17.45" hidden="1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2"/>
      <c r="K374" s="803">
        <v>2620</v>
      </c>
      <c r="L374" s="804">
        <f t="shared" si="257"/>
        <v>0</v>
      </c>
      <c r="M374" s="803">
        <v>9412</v>
      </c>
      <c r="N374" s="804">
        <f t="shared" si="258"/>
        <v>0</v>
      </c>
      <c r="O374" s="808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0">
        <f t="shared" si="251"/>
        <v>1</v>
      </c>
      <c r="AF374" s="747">
        <v>2620</v>
      </c>
      <c r="AG374" s="747">
        <f t="shared" si="266"/>
        <v>2620</v>
      </c>
      <c r="AH374" s="747">
        <v>9412</v>
      </c>
      <c r="AI374" s="747">
        <f t="shared" si="267"/>
        <v>9412</v>
      </c>
      <c r="AJ374" s="748">
        <f t="shared" si="268"/>
        <v>12032</v>
      </c>
    </row>
    <row r="375" spans="1:37" s="403" customFormat="1" ht="17.45" hidden="1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2"/>
      <c r="K375" s="803">
        <v>262</v>
      </c>
      <c r="L375" s="804">
        <f t="shared" si="257"/>
        <v>0</v>
      </c>
      <c r="M375" s="803">
        <v>109.2</v>
      </c>
      <c r="N375" s="804">
        <f t="shared" si="258"/>
        <v>0</v>
      </c>
      <c r="O375" s="808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0">
        <f t="shared" si="251"/>
        <v>3</v>
      </c>
      <c r="AF375" s="747">
        <v>262</v>
      </c>
      <c r="AG375" s="747">
        <f t="shared" si="266"/>
        <v>786</v>
      </c>
      <c r="AH375" s="747">
        <v>109.2</v>
      </c>
      <c r="AI375" s="747">
        <f t="shared" si="267"/>
        <v>327.60000000000002</v>
      </c>
      <c r="AJ375" s="748">
        <f t="shared" si="268"/>
        <v>1113.5999999999999</v>
      </c>
    </row>
    <row r="376" spans="1:37" s="403" customFormat="1" ht="17.45" hidden="1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2"/>
      <c r="K376" s="803">
        <v>458.5</v>
      </c>
      <c r="L376" s="804">
        <f t="shared" si="257"/>
        <v>0</v>
      </c>
      <c r="M376" s="803">
        <v>369.2</v>
      </c>
      <c r="N376" s="804">
        <f t="shared" si="258"/>
        <v>0</v>
      </c>
      <c r="O376" s="808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0">
        <f t="shared" si="251"/>
        <v>50</v>
      </c>
      <c r="AF376" s="747">
        <v>458.5</v>
      </c>
      <c r="AG376" s="747">
        <f t="shared" si="266"/>
        <v>22925</v>
      </c>
      <c r="AH376" s="747">
        <v>369.2</v>
      </c>
      <c r="AI376" s="747">
        <f t="shared" si="267"/>
        <v>18460</v>
      </c>
      <c r="AJ376" s="748">
        <f t="shared" si="268"/>
        <v>41385</v>
      </c>
    </row>
    <row r="377" spans="1:37" s="403" customFormat="1" ht="17.25" hidden="1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2"/>
      <c r="K377" s="803"/>
      <c r="L377" s="804"/>
      <c r="M377" s="803">
        <v>13000</v>
      </c>
      <c r="N377" s="804">
        <f t="shared" si="258"/>
        <v>0</v>
      </c>
      <c r="O377" s="808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0">
        <f t="shared" si="251"/>
        <v>1</v>
      </c>
      <c r="AF377" s="747"/>
      <c r="AG377" s="747"/>
      <c r="AH377" s="747">
        <v>13000</v>
      </c>
      <c r="AI377" s="747">
        <f t="shared" si="267"/>
        <v>13000</v>
      </c>
      <c r="AJ377" s="748">
        <f t="shared" si="268"/>
        <v>13000</v>
      </c>
    </row>
    <row r="378" spans="1:37" s="403" customFormat="1" ht="17.45" hidden="1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0">
        <f t="shared" si="251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8"/>
        <v>31440</v>
      </c>
    </row>
    <row r="379" spans="1:37" s="242" customFormat="1" ht="16.5" hidden="1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51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</row>
    <row r="380" spans="1:37" s="403" customFormat="1" ht="15.75" hidden="1" x14ac:dyDescent="0.25">
      <c r="A380" s="971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7">
        <v>2</v>
      </c>
      <c r="K380" s="803">
        <v>332000</v>
      </c>
      <c r="L380" s="804">
        <f>K380*J380</f>
        <v>664000</v>
      </c>
      <c r="M380" s="803">
        <v>5812000</v>
      </c>
      <c r="N380" s="804">
        <f>M380*J380</f>
        <v>11624000</v>
      </c>
      <c r="O380" s="808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51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hidden="1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51"/>
        <v>0</v>
      </c>
      <c r="AF381" s="747"/>
      <c r="AG381" s="747"/>
      <c r="AH381" s="747"/>
      <c r="AI381" s="747"/>
      <c r="AJ381" s="748"/>
    </row>
    <row r="382" spans="1:37" s="403" customFormat="1" ht="15.6" hidden="1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51"/>
        <v>0</v>
      </c>
      <c r="AF382" s="747"/>
      <c r="AG382" s="747"/>
      <c r="AH382" s="747"/>
      <c r="AI382" s="747"/>
      <c r="AJ382" s="748"/>
    </row>
    <row r="383" spans="1:37" s="403" customFormat="1" ht="15.6" hidden="1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51"/>
        <v>0</v>
      </c>
      <c r="AF383" s="747"/>
      <c r="AG383" s="747"/>
      <c r="AH383" s="747"/>
      <c r="AI383" s="747"/>
      <c r="AJ383" s="748"/>
    </row>
    <row r="384" spans="1:37" ht="15.6" hidden="1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0">
        <f t="shared" si="251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3">AI384+AG384</f>
        <v>147420</v>
      </c>
      <c r="AK384" s="196"/>
    </row>
    <row r="385" spans="1:37" ht="25.5" hidden="1" x14ac:dyDescent="0.25">
      <c r="A385" s="971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7">
        <v>2</v>
      </c>
      <c r="K385" s="803">
        <v>60324</v>
      </c>
      <c r="L385" s="804">
        <f t="shared" ref="L385:L413" si="275">K385*J385</f>
        <v>120648</v>
      </c>
      <c r="M385" s="803">
        <v>1490068</v>
      </c>
      <c r="N385" s="804">
        <f>M385*J385</f>
        <v>2980136</v>
      </c>
      <c r="O385" s="808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0">
        <f t="shared" si="251"/>
        <v>0</v>
      </c>
      <c r="AF385" s="743">
        <v>60324</v>
      </c>
      <c r="AG385" s="743">
        <f t="shared" ref="AG385:AG413" si="278">AF385*AE385</f>
        <v>0</v>
      </c>
      <c r="AH385" s="743">
        <v>1490068</v>
      </c>
      <c r="AI385" s="743">
        <f>AH385*AE385</f>
        <v>0</v>
      </c>
      <c r="AJ385" s="744">
        <f t="shared" si="273"/>
        <v>0</v>
      </c>
      <c r="AK385" s="196"/>
    </row>
    <row r="386" spans="1:37" ht="26.45" hidden="1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7"/>
      <c r="K386" s="803">
        <v>46374</v>
      </c>
      <c r="L386" s="804">
        <f t="shared" si="275"/>
        <v>0</v>
      </c>
      <c r="M386" s="803"/>
      <c r="N386" s="804"/>
      <c r="O386" s="808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0">
        <f t="shared" si="251"/>
        <v>2</v>
      </c>
      <c r="AF386" s="747">
        <v>46374</v>
      </c>
      <c r="AG386" s="747">
        <f t="shared" si="278"/>
        <v>92748</v>
      </c>
      <c r="AH386" s="747"/>
      <c r="AI386" s="747"/>
      <c r="AJ386" s="748">
        <f t="shared" si="273"/>
        <v>92748</v>
      </c>
      <c r="AK386" s="196"/>
    </row>
    <row r="387" spans="1:37" ht="26.45" hidden="1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7"/>
      <c r="K387" s="803">
        <v>56592</v>
      </c>
      <c r="L387" s="804">
        <f t="shared" si="275"/>
        <v>0</v>
      </c>
      <c r="M387" s="803"/>
      <c r="N387" s="804"/>
      <c r="O387" s="808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0">
        <f t="shared" si="251"/>
        <v>2</v>
      </c>
      <c r="AF387" s="747">
        <v>56592</v>
      </c>
      <c r="AG387" s="747">
        <f t="shared" si="278"/>
        <v>113184</v>
      </c>
      <c r="AH387" s="747"/>
      <c r="AI387" s="747"/>
      <c r="AJ387" s="748">
        <f t="shared" si="273"/>
        <v>113184</v>
      </c>
      <c r="AK387" s="196"/>
    </row>
    <row r="388" spans="1:37" s="403" customFormat="1" ht="26.45" hidden="1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7"/>
      <c r="K388" s="803">
        <v>2373</v>
      </c>
      <c r="L388" s="804">
        <f t="shared" si="275"/>
        <v>0</v>
      </c>
      <c r="M388" s="803">
        <v>4672</v>
      </c>
      <c r="N388" s="804">
        <f t="shared" ref="N388:N401" si="280">M388*J388</f>
        <v>0</v>
      </c>
      <c r="O388" s="808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0">
        <f t="shared" si="251"/>
        <v>86</v>
      </c>
      <c r="AF388" s="747">
        <v>2373</v>
      </c>
      <c r="AG388" s="747">
        <f t="shared" si="278"/>
        <v>204078</v>
      </c>
      <c r="AH388" s="747">
        <v>4672</v>
      </c>
      <c r="AI388" s="747">
        <f t="shared" ref="AI388:AI401" si="283">AH388*AE388</f>
        <v>401792</v>
      </c>
      <c r="AJ388" s="748">
        <f t="shared" si="273"/>
        <v>605870</v>
      </c>
    </row>
    <row r="389" spans="1:37" s="403" customFormat="1" ht="26.45" hidden="1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7"/>
      <c r="K389" s="803">
        <v>1771</v>
      </c>
      <c r="L389" s="804">
        <f t="shared" si="275"/>
        <v>0</v>
      </c>
      <c r="M389" s="803">
        <v>4632</v>
      </c>
      <c r="N389" s="804">
        <f t="shared" si="280"/>
        <v>0</v>
      </c>
      <c r="O389" s="808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0">
        <f t="shared" si="251"/>
        <v>132</v>
      </c>
      <c r="AF389" s="747">
        <v>1771</v>
      </c>
      <c r="AG389" s="747">
        <f t="shared" si="278"/>
        <v>233772</v>
      </c>
      <c r="AH389" s="747">
        <v>4632</v>
      </c>
      <c r="AI389" s="747">
        <f t="shared" si="283"/>
        <v>611424</v>
      </c>
      <c r="AJ389" s="748">
        <f t="shared" si="273"/>
        <v>845196</v>
      </c>
    </row>
    <row r="390" spans="1:37" s="403" customFormat="1" ht="15.6" hidden="1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7"/>
      <c r="K390" s="803">
        <v>5895</v>
      </c>
      <c r="L390" s="804">
        <f t="shared" si="275"/>
        <v>0</v>
      </c>
      <c r="M390" s="803">
        <v>1550.25</v>
      </c>
      <c r="N390" s="804">
        <f t="shared" si="280"/>
        <v>0</v>
      </c>
      <c r="O390" s="808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0">
        <f t="shared" si="251"/>
        <v>141</v>
      </c>
      <c r="AF390" s="747">
        <v>5895</v>
      </c>
      <c r="AG390" s="747">
        <f t="shared" si="278"/>
        <v>831195</v>
      </c>
      <c r="AH390" s="747">
        <v>1550.25</v>
      </c>
      <c r="AI390" s="747">
        <f t="shared" si="283"/>
        <v>218585.25</v>
      </c>
      <c r="AJ390" s="748">
        <f t="shared" si="273"/>
        <v>1049780.25</v>
      </c>
    </row>
    <row r="391" spans="1:37" s="403" customFormat="1" ht="26.45" hidden="1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7"/>
      <c r="K391" s="803">
        <v>9790</v>
      </c>
      <c r="L391" s="804">
        <f t="shared" si="275"/>
        <v>0</v>
      </c>
      <c r="M391" s="803">
        <v>35760</v>
      </c>
      <c r="N391" s="804">
        <f t="shared" si="280"/>
        <v>0</v>
      </c>
      <c r="O391" s="808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0">
        <f t="shared" si="251"/>
        <v>14</v>
      </c>
      <c r="AF391" s="747">
        <v>9790</v>
      </c>
      <c r="AG391" s="747">
        <f t="shared" si="278"/>
        <v>137060</v>
      </c>
      <c r="AH391" s="747">
        <v>35760</v>
      </c>
      <c r="AI391" s="747">
        <f t="shared" si="283"/>
        <v>500640</v>
      </c>
      <c r="AJ391" s="748">
        <f t="shared" si="273"/>
        <v>637700</v>
      </c>
    </row>
    <row r="392" spans="1:37" s="403" customFormat="1" ht="26.45" hidden="1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7"/>
      <c r="K392" s="803">
        <v>4165.8</v>
      </c>
      <c r="L392" s="804">
        <f t="shared" si="275"/>
        <v>0</v>
      </c>
      <c r="M392" s="803">
        <v>201.5</v>
      </c>
      <c r="N392" s="804">
        <f t="shared" si="280"/>
        <v>0</v>
      </c>
      <c r="O392" s="808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0">
        <f t="shared" si="251"/>
        <v>94</v>
      </c>
      <c r="AF392" s="747">
        <v>4165.8</v>
      </c>
      <c r="AG392" s="747">
        <f t="shared" si="278"/>
        <v>391585.2</v>
      </c>
      <c r="AH392" s="747">
        <v>201.5</v>
      </c>
      <c r="AI392" s="747">
        <f t="shared" si="283"/>
        <v>18941</v>
      </c>
      <c r="AJ392" s="748">
        <f t="shared" si="273"/>
        <v>410526.2</v>
      </c>
    </row>
    <row r="393" spans="1:37" s="403" customFormat="1" ht="15.6" hidden="1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7"/>
      <c r="K393" s="803">
        <v>9866</v>
      </c>
      <c r="L393" s="804">
        <f t="shared" si="275"/>
        <v>0</v>
      </c>
      <c r="M393" s="803">
        <v>28674</v>
      </c>
      <c r="N393" s="804">
        <f t="shared" si="280"/>
        <v>0</v>
      </c>
      <c r="O393" s="808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0">
        <f t="shared" si="251"/>
        <v>47</v>
      </c>
      <c r="AF393" s="747">
        <v>9866</v>
      </c>
      <c r="AG393" s="747">
        <f t="shared" si="278"/>
        <v>463702</v>
      </c>
      <c r="AH393" s="747">
        <v>28674</v>
      </c>
      <c r="AI393" s="747">
        <f t="shared" si="283"/>
        <v>1347678</v>
      </c>
      <c r="AJ393" s="748">
        <f t="shared" si="273"/>
        <v>1811380</v>
      </c>
    </row>
    <row r="394" spans="1:37" s="403" customFormat="1" ht="15.6" hidden="1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7"/>
      <c r="K394" s="803">
        <v>393</v>
      </c>
      <c r="L394" s="804">
        <f t="shared" si="275"/>
        <v>0</v>
      </c>
      <c r="M394" s="803">
        <v>390</v>
      </c>
      <c r="N394" s="804">
        <f t="shared" si="280"/>
        <v>0</v>
      </c>
      <c r="O394" s="808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0">
        <f t="shared" si="251"/>
        <v>94</v>
      </c>
      <c r="AF394" s="747">
        <v>393</v>
      </c>
      <c r="AG394" s="747">
        <f t="shared" si="278"/>
        <v>36942</v>
      </c>
      <c r="AH394" s="747">
        <v>390</v>
      </c>
      <c r="AI394" s="747">
        <f t="shared" si="283"/>
        <v>36660</v>
      </c>
      <c r="AJ394" s="748">
        <f t="shared" si="273"/>
        <v>73602</v>
      </c>
    </row>
    <row r="395" spans="1:37" s="403" customFormat="1" ht="15.6" hidden="1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7"/>
      <c r="K395" s="803">
        <v>471.6</v>
      </c>
      <c r="L395" s="804">
        <f t="shared" si="275"/>
        <v>0</v>
      </c>
      <c r="M395" s="803">
        <v>585</v>
      </c>
      <c r="N395" s="804">
        <f t="shared" si="280"/>
        <v>0</v>
      </c>
      <c r="O395" s="808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0">
        <f t="shared" si="251"/>
        <v>40</v>
      </c>
      <c r="AF395" s="747">
        <v>471.6</v>
      </c>
      <c r="AG395" s="747">
        <f t="shared" si="278"/>
        <v>18864</v>
      </c>
      <c r="AH395" s="747">
        <v>585</v>
      </c>
      <c r="AI395" s="747">
        <f t="shared" si="283"/>
        <v>23400</v>
      </c>
      <c r="AJ395" s="748">
        <f t="shared" si="273"/>
        <v>42264</v>
      </c>
    </row>
    <row r="396" spans="1:37" s="403" customFormat="1" ht="26.45" hidden="1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7"/>
      <c r="K396" s="803">
        <v>455.88</v>
      </c>
      <c r="L396" s="804">
        <f t="shared" si="275"/>
        <v>0</v>
      </c>
      <c r="M396" s="803">
        <v>468</v>
      </c>
      <c r="N396" s="804">
        <f t="shared" si="280"/>
        <v>0</v>
      </c>
      <c r="O396" s="808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0">
        <f t="shared" si="251"/>
        <v>94</v>
      </c>
      <c r="AF396" s="747">
        <v>455.88</v>
      </c>
      <c r="AG396" s="747">
        <f t="shared" si="278"/>
        <v>42852.72</v>
      </c>
      <c r="AH396" s="747">
        <v>468</v>
      </c>
      <c r="AI396" s="747">
        <f t="shared" si="283"/>
        <v>43992</v>
      </c>
      <c r="AJ396" s="748">
        <f t="shared" si="273"/>
        <v>86844.72</v>
      </c>
    </row>
    <row r="397" spans="1:37" s="403" customFormat="1" ht="26.45" hidden="1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7"/>
      <c r="K397" s="803">
        <v>605.22</v>
      </c>
      <c r="L397" s="804">
        <f t="shared" si="275"/>
        <v>0</v>
      </c>
      <c r="M397" s="803">
        <v>605.28</v>
      </c>
      <c r="N397" s="804">
        <f t="shared" si="280"/>
        <v>0</v>
      </c>
      <c r="O397" s="808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0">
        <f t="shared" si="251"/>
        <v>7</v>
      </c>
      <c r="AF397" s="747">
        <v>605.22</v>
      </c>
      <c r="AG397" s="747">
        <f t="shared" si="278"/>
        <v>4236.54</v>
      </c>
      <c r="AH397" s="747">
        <v>605.28</v>
      </c>
      <c r="AI397" s="747">
        <f t="shared" si="283"/>
        <v>4236.96</v>
      </c>
      <c r="AJ397" s="748">
        <f t="shared" si="273"/>
        <v>8473.5</v>
      </c>
    </row>
    <row r="398" spans="1:37" s="403" customFormat="1" ht="26.45" hidden="1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7"/>
      <c r="K398" s="803">
        <v>581.64</v>
      </c>
      <c r="L398" s="804">
        <f t="shared" si="275"/>
        <v>0</v>
      </c>
      <c r="M398" s="803">
        <v>1794</v>
      </c>
      <c r="N398" s="804">
        <f t="shared" si="280"/>
        <v>0</v>
      </c>
      <c r="O398" s="808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0">
        <f t="shared" si="251"/>
        <v>32</v>
      </c>
      <c r="AF398" s="747">
        <v>581.64</v>
      </c>
      <c r="AG398" s="747">
        <f t="shared" si="278"/>
        <v>18612.48</v>
      </c>
      <c r="AH398" s="747">
        <v>1794</v>
      </c>
      <c r="AI398" s="747">
        <f t="shared" si="283"/>
        <v>57408</v>
      </c>
      <c r="AJ398" s="748">
        <f t="shared" si="273"/>
        <v>76020.479999999996</v>
      </c>
    </row>
    <row r="399" spans="1:37" s="403" customFormat="1" ht="26.45" hidden="1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7"/>
      <c r="K399" s="803">
        <v>594.21600000000001</v>
      </c>
      <c r="L399" s="804">
        <f t="shared" si="275"/>
        <v>0</v>
      </c>
      <c r="M399" s="803">
        <v>1263.6000000000001</v>
      </c>
      <c r="N399" s="804">
        <f t="shared" si="280"/>
        <v>0</v>
      </c>
      <c r="O399" s="808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0">
        <f t="shared" si="251"/>
        <v>188</v>
      </c>
      <c r="AF399" s="747">
        <v>594.21600000000001</v>
      </c>
      <c r="AG399" s="747">
        <f t="shared" si="278"/>
        <v>111712.60800000001</v>
      </c>
      <c r="AH399" s="747">
        <v>1263.6000000000001</v>
      </c>
      <c r="AI399" s="747">
        <f t="shared" si="283"/>
        <v>237556.80000000002</v>
      </c>
      <c r="AJ399" s="748">
        <f t="shared" si="273"/>
        <v>349269.40800000005</v>
      </c>
    </row>
    <row r="400" spans="1:37" s="403" customFormat="1" ht="26.45" hidden="1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7"/>
      <c r="K400" s="803">
        <v>880.32</v>
      </c>
      <c r="L400" s="804">
        <f t="shared" si="275"/>
        <v>0</v>
      </c>
      <c r="M400" s="803">
        <v>1872</v>
      </c>
      <c r="N400" s="804">
        <f t="shared" si="280"/>
        <v>0</v>
      </c>
      <c r="O400" s="808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0">
        <f t="shared" si="251"/>
        <v>4</v>
      </c>
      <c r="AF400" s="747">
        <v>880.32</v>
      </c>
      <c r="AG400" s="747">
        <f t="shared" si="278"/>
        <v>3521.28</v>
      </c>
      <c r="AH400" s="747">
        <v>1872</v>
      </c>
      <c r="AI400" s="747">
        <f t="shared" si="283"/>
        <v>7488</v>
      </c>
      <c r="AJ400" s="748">
        <f t="shared" si="273"/>
        <v>11009.28</v>
      </c>
    </row>
    <row r="401" spans="1:36" s="403" customFormat="1" ht="15.6" hidden="1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7"/>
      <c r="K401" s="803">
        <v>3144</v>
      </c>
      <c r="L401" s="804">
        <f t="shared" si="275"/>
        <v>0</v>
      </c>
      <c r="M401" s="803">
        <v>20832.5</v>
      </c>
      <c r="N401" s="804">
        <f t="shared" si="280"/>
        <v>0</v>
      </c>
      <c r="O401" s="808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0">
        <f t="shared" si="251"/>
        <v>2</v>
      </c>
      <c r="AF401" s="747">
        <v>3144</v>
      </c>
      <c r="AG401" s="747">
        <f t="shared" si="278"/>
        <v>6288</v>
      </c>
      <c r="AH401" s="747">
        <v>20832.5</v>
      </c>
      <c r="AI401" s="747">
        <f t="shared" si="283"/>
        <v>41665</v>
      </c>
      <c r="AJ401" s="748">
        <f t="shared" si="273"/>
        <v>47953</v>
      </c>
    </row>
    <row r="402" spans="1:36" s="403" customFormat="1" ht="26.45" hidden="1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7"/>
      <c r="K402" s="803">
        <v>308112</v>
      </c>
      <c r="L402" s="804">
        <f t="shared" si="275"/>
        <v>0</v>
      </c>
      <c r="M402" s="803"/>
      <c r="N402" s="804"/>
      <c r="O402" s="808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0">
        <f t="shared" si="251"/>
        <v>0.33</v>
      </c>
      <c r="AF402" s="747">
        <v>308112</v>
      </c>
      <c r="AG402" s="747">
        <f t="shared" si="278"/>
        <v>101676.96</v>
      </c>
      <c r="AH402" s="747"/>
      <c r="AI402" s="747"/>
      <c r="AJ402" s="748">
        <f t="shared" si="273"/>
        <v>101676.96</v>
      </c>
    </row>
    <row r="403" spans="1:36" s="403" customFormat="1" ht="15.6" hidden="1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7"/>
      <c r="K403" s="803">
        <v>7860</v>
      </c>
      <c r="L403" s="804">
        <f t="shared" si="275"/>
        <v>0</v>
      </c>
      <c r="M403" s="803"/>
      <c r="N403" s="804"/>
      <c r="O403" s="808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0">
        <f t="shared" si="251"/>
        <v>0.6</v>
      </c>
      <c r="AF403" s="747">
        <v>7860</v>
      </c>
      <c r="AG403" s="747">
        <f t="shared" si="278"/>
        <v>4716</v>
      </c>
      <c r="AH403" s="747"/>
      <c r="AI403" s="747"/>
      <c r="AJ403" s="748">
        <f t="shared" si="273"/>
        <v>4716</v>
      </c>
    </row>
    <row r="404" spans="1:36" s="403" customFormat="1" ht="15.6" hidden="1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7"/>
      <c r="K404" s="803">
        <v>19650</v>
      </c>
      <c r="L404" s="804">
        <f t="shared" si="275"/>
        <v>0</v>
      </c>
      <c r="M404" s="803">
        <v>21242</v>
      </c>
      <c r="N404" s="804">
        <f>M404*J404</f>
        <v>0</v>
      </c>
      <c r="O404" s="808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0">
        <f t="shared" si="251"/>
        <v>2</v>
      </c>
      <c r="AF404" s="747">
        <v>19650</v>
      </c>
      <c r="AG404" s="747">
        <f t="shared" si="278"/>
        <v>39300</v>
      </c>
      <c r="AH404" s="747">
        <v>21242</v>
      </c>
      <c r="AI404" s="747">
        <f>AH404*AE404</f>
        <v>42484</v>
      </c>
      <c r="AJ404" s="748">
        <f t="shared" si="273"/>
        <v>81784</v>
      </c>
    </row>
    <row r="405" spans="1:36" s="403" customFormat="1" ht="15.6" hidden="1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7"/>
      <c r="K405" s="803">
        <v>56592</v>
      </c>
      <c r="L405" s="804">
        <f t="shared" si="275"/>
        <v>0</v>
      </c>
      <c r="M405" s="803">
        <v>50414</v>
      </c>
      <c r="N405" s="804">
        <f>M405*J405</f>
        <v>0</v>
      </c>
      <c r="O405" s="808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0">
        <f t="shared" si="251"/>
        <v>2</v>
      </c>
      <c r="AF405" s="747">
        <v>56592</v>
      </c>
      <c r="AG405" s="747">
        <f t="shared" si="278"/>
        <v>113184</v>
      </c>
      <c r="AH405" s="747">
        <v>50414</v>
      </c>
      <c r="AI405" s="747">
        <f>AH405*AE405</f>
        <v>100828</v>
      </c>
      <c r="AJ405" s="748">
        <f t="shared" si="273"/>
        <v>214012</v>
      </c>
    </row>
    <row r="406" spans="1:36" s="403" customFormat="1" ht="15.6" hidden="1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7"/>
      <c r="K406" s="803">
        <v>149340</v>
      </c>
      <c r="L406" s="804">
        <f t="shared" si="275"/>
        <v>0</v>
      </c>
      <c r="M406" s="803"/>
      <c r="N406" s="804"/>
      <c r="O406" s="808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0">
        <f t="shared" si="251"/>
        <v>1</v>
      </c>
      <c r="AF406" s="747">
        <v>149340</v>
      </c>
      <c r="AG406" s="747">
        <f t="shared" si="278"/>
        <v>149340</v>
      </c>
      <c r="AH406" s="747"/>
      <c r="AI406" s="747"/>
      <c r="AJ406" s="748">
        <f t="shared" si="273"/>
        <v>149340</v>
      </c>
    </row>
    <row r="407" spans="1:36" s="403" customFormat="1" ht="26.45" hidden="1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7"/>
      <c r="K407" s="803">
        <v>2358</v>
      </c>
      <c r="L407" s="804">
        <f t="shared" si="275"/>
        <v>0</v>
      </c>
      <c r="M407" s="803"/>
      <c r="N407" s="804"/>
      <c r="O407" s="808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0">
        <f t="shared" si="251"/>
        <v>6.5</v>
      </c>
      <c r="AF407" s="747">
        <v>2358</v>
      </c>
      <c r="AG407" s="747">
        <f t="shared" si="278"/>
        <v>15327</v>
      </c>
      <c r="AH407" s="747"/>
      <c r="AI407" s="747"/>
      <c r="AJ407" s="748">
        <f t="shared" si="273"/>
        <v>15327</v>
      </c>
    </row>
    <row r="408" spans="1:36" s="403" customFormat="1" ht="15.6" hidden="1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7"/>
      <c r="K408" s="803">
        <v>39300</v>
      </c>
      <c r="L408" s="804">
        <f t="shared" si="275"/>
        <v>0</v>
      </c>
      <c r="M408" s="803"/>
      <c r="N408" s="804"/>
      <c r="O408" s="808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0">
        <f t="shared" si="251"/>
        <v>0.06</v>
      </c>
      <c r="AF408" s="747">
        <v>39300</v>
      </c>
      <c r="AG408" s="747">
        <f t="shared" si="278"/>
        <v>2358</v>
      </c>
      <c r="AH408" s="747"/>
      <c r="AI408" s="747"/>
      <c r="AJ408" s="748">
        <f t="shared" si="273"/>
        <v>2358</v>
      </c>
    </row>
    <row r="409" spans="1:36" s="403" customFormat="1" ht="15.6" hidden="1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7"/>
      <c r="K409" s="803">
        <v>786</v>
      </c>
      <c r="L409" s="804">
        <f t="shared" si="275"/>
        <v>0</v>
      </c>
      <c r="M409" s="803"/>
      <c r="N409" s="804"/>
      <c r="O409" s="808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0">
        <f t="shared" si="251"/>
        <v>12</v>
      </c>
      <c r="AF409" s="747">
        <v>786</v>
      </c>
      <c r="AG409" s="747">
        <f t="shared" si="278"/>
        <v>9432</v>
      </c>
      <c r="AH409" s="747"/>
      <c r="AI409" s="747"/>
      <c r="AJ409" s="748">
        <f t="shared" si="273"/>
        <v>9432</v>
      </c>
    </row>
    <row r="410" spans="1:36" s="403" customFormat="1" ht="15.6" hidden="1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7"/>
      <c r="K410" s="803">
        <v>628.80000000000007</v>
      </c>
      <c r="L410" s="804">
        <f t="shared" si="275"/>
        <v>0</v>
      </c>
      <c r="M410" s="803"/>
      <c r="N410" s="804"/>
      <c r="O410" s="808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0">
        <f t="shared" si="251"/>
        <v>6</v>
      </c>
      <c r="AF410" s="747">
        <v>628.80000000000007</v>
      </c>
      <c r="AG410" s="747">
        <f t="shared" si="278"/>
        <v>3772.8</v>
      </c>
      <c r="AH410" s="747"/>
      <c r="AI410" s="747"/>
      <c r="AJ410" s="748">
        <f t="shared" si="273"/>
        <v>3772.8</v>
      </c>
    </row>
    <row r="411" spans="1:36" s="403" customFormat="1" ht="15.6" hidden="1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7"/>
      <c r="K411" s="803">
        <v>39300</v>
      </c>
      <c r="L411" s="804">
        <f t="shared" si="275"/>
        <v>0</v>
      </c>
      <c r="M411" s="803"/>
      <c r="N411" s="804"/>
      <c r="O411" s="808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0">
        <f t="shared" si="251"/>
        <v>0.05</v>
      </c>
      <c r="AF411" s="747">
        <v>39300</v>
      </c>
      <c r="AG411" s="747">
        <f t="shared" si="278"/>
        <v>1965</v>
      </c>
      <c r="AH411" s="747"/>
      <c r="AI411" s="747"/>
      <c r="AJ411" s="748">
        <f t="shared" si="273"/>
        <v>1965</v>
      </c>
    </row>
    <row r="412" spans="1:36" s="403" customFormat="1" ht="26.45" hidden="1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7"/>
      <c r="K412" s="803">
        <v>7860</v>
      </c>
      <c r="L412" s="804">
        <f t="shared" si="275"/>
        <v>0</v>
      </c>
      <c r="M412" s="803"/>
      <c r="N412" s="804"/>
      <c r="O412" s="808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0">
        <f t="shared" si="251"/>
        <v>0.18</v>
      </c>
      <c r="AF412" s="747">
        <v>7860</v>
      </c>
      <c r="AG412" s="747">
        <f t="shared" si="278"/>
        <v>1414.8</v>
      </c>
      <c r="AH412" s="747"/>
      <c r="AI412" s="747"/>
      <c r="AJ412" s="748">
        <f t="shared" si="273"/>
        <v>1414.8</v>
      </c>
    </row>
    <row r="413" spans="1:36" s="403" customFormat="1" ht="15.6" hidden="1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7"/>
      <c r="K413" s="803">
        <v>301300</v>
      </c>
      <c r="L413" s="804">
        <f t="shared" si="275"/>
        <v>0</v>
      </c>
      <c r="M413" s="803"/>
      <c r="N413" s="804"/>
      <c r="O413" s="808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0">
        <f t="shared" si="251"/>
        <v>1</v>
      </c>
      <c r="AF413" s="747">
        <v>301300</v>
      </c>
      <c r="AG413" s="747">
        <f t="shared" si="278"/>
        <v>301300</v>
      </c>
      <c r="AH413" s="747"/>
      <c r="AI413" s="747"/>
      <c r="AJ413" s="748">
        <f t="shared" si="273"/>
        <v>301300</v>
      </c>
    </row>
    <row r="414" spans="1:36" s="404" customFormat="1" ht="17.45" hidden="1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51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hidden="1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19"/>
      <c r="K415" s="820">
        <v>1310</v>
      </c>
      <c r="L415" s="821">
        <f t="shared" ref="L415:L426" si="288">K415*J415</f>
        <v>0</v>
      </c>
      <c r="M415" s="820">
        <v>619.45000000000005</v>
      </c>
      <c r="N415" s="821">
        <f t="shared" ref="N415:N425" si="289">M415*J415</f>
        <v>0</v>
      </c>
      <c r="O415" s="814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0">
        <f t="shared" si="251"/>
        <v>40</v>
      </c>
      <c r="AF415" s="753">
        <v>1310</v>
      </c>
      <c r="AG415" s="753">
        <f t="shared" ref="AG415:AG426" si="297">AF415*AE415</f>
        <v>52400</v>
      </c>
      <c r="AH415" s="753">
        <v>619.45000000000005</v>
      </c>
      <c r="AI415" s="753">
        <f t="shared" ref="AI415:AI425" si="298">AH415*AE415</f>
        <v>24778</v>
      </c>
      <c r="AJ415" s="750">
        <f t="shared" ref="AJ415:AJ426" si="299">AI415+AG415</f>
        <v>77178</v>
      </c>
    </row>
    <row r="416" spans="1:36" s="403" customFormat="1" ht="17.45" hidden="1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19"/>
      <c r="K416" s="820">
        <v>125495.90400000001</v>
      </c>
      <c r="L416" s="821">
        <f t="shared" si="288"/>
        <v>0</v>
      </c>
      <c r="M416" s="820">
        <v>181087.88880000004</v>
      </c>
      <c r="N416" s="821">
        <f t="shared" si="289"/>
        <v>0</v>
      </c>
      <c r="O416" s="814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0">
        <f t="shared" si="251"/>
        <v>1</v>
      </c>
      <c r="AF416" s="753">
        <v>125495.90400000001</v>
      </c>
      <c r="AG416" s="753">
        <f t="shared" si="297"/>
        <v>125495.90400000001</v>
      </c>
      <c r="AH416" s="753">
        <v>181087.88880000004</v>
      </c>
      <c r="AI416" s="753">
        <f t="shared" si="298"/>
        <v>181087.88880000004</v>
      </c>
      <c r="AJ416" s="750">
        <f t="shared" si="299"/>
        <v>306583.79280000005</v>
      </c>
    </row>
    <row r="417" spans="1:37" s="403" customFormat="1" ht="17.45" hidden="1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19"/>
      <c r="K417" s="820">
        <v>52630.560000000005</v>
      </c>
      <c r="L417" s="821">
        <f t="shared" si="288"/>
        <v>0</v>
      </c>
      <c r="M417" s="820">
        <v>128976.12</v>
      </c>
      <c r="N417" s="821">
        <f t="shared" si="289"/>
        <v>0</v>
      </c>
      <c r="O417" s="814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0">
        <f t="shared" ref="AE417:AE480" si="300">D417-S417-Y417</f>
        <v>1</v>
      </c>
      <c r="AF417" s="753">
        <v>52630.560000000005</v>
      </c>
      <c r="AG417" s="753">
        <f t="shared" si="297"/>
        <v>52630.560000000005</v>
      </c>
      <c r="AH417" s="753">
        <v>128976.12</v>
      </c>
      <c r="AI417" s="753">
        <f t="shared" si="298"/>
        <v>128976.12</v>
      </c>
      <c r="AJ417" s="750">
        <f t="shared" si="299"/>
        <v>181606.68</v>
      </c>
    </row>
    <row r="418" spans="1:37" s="403" customFormat="1" ht="17.45" hidden="1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19"/>
      <c r="K418" s="820">
        <v>63240.381000000008</v>
      </c>
      <c r="L418" s="821">
        <f t="shared" si="288"/>
        <v>0</v>
      </c>
      <c r="M418" s="820">
        <v>93837.744000000006</v>
      </c>
      <c r="N418" s="821">
        <f t="shared" si="289"/>
        <v>0</v>
      </c>
      <c r="O418" s="814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0">
        <f t="shared" si="300"/>
        <v>2</v>
      </c>
      <c r="AF418" s="753">
        <v>63240.381000000008</v>
      </c>
      <c r="AG418" s="753">
        <f t="shared" si="297"/>
        <v>126480.76200000002</v>
      </c>
      <c r="AH418" s="753">
        <v>93837.744000000006</v>
      </c>
      <c r="AI418" s="753">
        <f t="shared" si="298"/>
        <v>187675.48800000001</v>
      </c>
      <c r="AJ418" s="750">
        <f t="shared" si="299"/>
        <v>314156.25</v>
      </c>
    </row>
    <row r="419" spans="1:37" s="403" customFormat="1" ht="25.5" hidden="1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19"/>
      <c r="K419" s="820">
        <v>1050.6026490066224</v>
      </c>
      <c r="L419" s="821">
        <f t="shared" si="288"/>
        <v>0</v>
      </c>
      <c r="M419" s="820">
        <v>1168.9496688741722</v>
      </c>
      <c r="N419" s="821">
        <f t="shared" si="289"/>
        <v>0</v>
      </c>
      <c r="O419" s="814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0">
        <f t="shared" si="300"/>
        <v>151</v>
      </c>
      <c r="AF419" s="753">
        <v>1050.6026490066224</v>
      </c>
      <c r="AG419" s="753">
        <f t="shared" si="297"/>
        <v>158640.99999999997</v>
      </c>
      <c r="AH419" s="753">
        <v>1168.9496688741722</v>
      </c>
      <c r="AI419" s="753">
        <f t="shared" si="298"/>
        <v>176511.4</v>
      </c>
      <c r="AJ419" s="750">
        <f t="shared" si="299"/>
        <v>335152.39999999997</v>
      </c>
    </row>
    <row r="420" spans="1:37" s="403" customFormat="1" ht="17.45" hidden="1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19"/>
      <c r="K420" s="820">
        <v>2358</v>
      </c>
      <c r="L420" s="821">
        <f t="shared" si="288"/>
        <v>0</v>
      </c>
      <c r="M420" s="820">
        <v>2044.0242582897035</v>
      </c>
      <c r="N420" s="821">
        <f t="shared" si="289"/>
        <v>0</v>
      </c>
      <c r="O420" s="814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0">
        <f t="shared" si="300"/>
        <v>1146</v>
      </c>
      <c r="AF420" s="753">
        <v>2358</v>
      </c>
      <c r="AG420" s="753">
        <f t="shared" si="297"/>
        <v>2702268</v>
      </c>
      <c r="AH420" s="753">
        <v>2044.0242582897035</v>
      </c>
      <c r="AI420" s="753">
        <f t="shared" si="298"/>
        <v>2342451.8000000003</v>
      </c>
      <c r="AJ420" s="750">
        <f t="shared" si="299"/>
        <v>5044719.8000000007</v>
      </c>
    </row>
    <row r="421" spans="1:37" s="403" customFormat="1" ht="26.25" hidden="1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19"/>
      <c r="K421" s="820">
        <v>61132.46</v>
      </c>
      <c r="L421" s="821">
        <f t="shared" si="288"/>
        <v>0</v>
      </c>
      <c r="M421" s="820">
        <v>362404.12000000005</v>
      </c>
      <c r="N421" s="821">
        <f t="shared" si="289"/>
        <v>0</v>
      </c>
      <c r="O421" s="814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0">
        <f t="shared" si="300"/>
        <v>5</v>
      </c>
      <c r="AF421" s="753">
        <v>61132.46</v>
      </c>
      <c r="AG421" s="753">
        <f t="shared" si="297"/>
        <v>305662.3</v>
      </c>
      <c r="AH421" s="753">
        <v>362404.12000000005</v>
      </c>
      <c r="AI421" s="753">
        <f t="shared" si="298"/>
        <v>1812020.6000000003</v>
      </c>
      <c r="AJ421" s="750">
        <f t="shared" si="299"/>
        <v>2117682.9000000004</v>
      </c>
    </row>
    <row r="422" spans="1:37" s="403" customFormat="1" ht="24" hidden="1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19"/>
      <c r="K422" s="820">
        <v>18340</v>
      </c>
      <c r="L422" s="821">
        <f t="shared" si="288"/>
        <v>0</v>
      </c>
      <c r="M422" s="820">
        <v>50744.931250000001</v>
      </c>
      <c r="N422" s="821">
        <f t="shared" si="289"/>
        <v>0</v>
      </c>
      <c r="O422" s="814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0">
        <f t="shared" si="300"/>
        <v>16</v>
      </c>
      <c r="AF422" s="753">
        <v>18340</v>
      </c>
      <c r="AG422" s="753">
        <f t="shared" si="297"/>
        <v>293440</v>
      </c>
      <c r="AH422" s="753">
        <v>50744.931250000001</v>
      </c>
      <c r="AI422" s="753">
        <f t="shared" si="298"/>
        <v>811918.9</v>
      </c>
      <c r="AJ422" s="750">
        <f t="shared" si="299"/>
        <v>1105358.8999999999</v>
      </c>
    </row>
    <row r="423" spans="1:37" s="403" customFormat="1" ht="17.45" hidden="1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19"/>
      <c r="K423" s="820">
        <v>635</v>
      </c>
      <c r="L423" s="821">
        <f t="shared" si="288"/>
        <v>0</v>
      </c>
      <c r="M423" s="820">
        <v>889</v>
      </c>
      <c r="N423" s="821">
        <f t="shared" si="289"/>
        <v>0</v>
      </c>
      <c r="O423" s="814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0">
        <f t="shared" si="300"/>
        <v>348</v>
      </c>
      <c r="AF423" s="753">
        <v>635</v>
      </c>
      <c r="AG423" s="753">
        <f t="shared" si="297"/>
        <v>220980</v>
      </c>
      <c r="AH423" s="753">
        <v>889</v>
      </c>
      <c r="AI423" s="753">
        <f t="shared" si="298"/>
        <v>309372</v>
      </c>
      <c r="AJ423" s="750">
        <f t="shared" si="299"/>
        <v>530352</v>
      </c>
    </row>
    <row r="424" spans="1:37" s="403" customFormat="1" ht="17.45" hidden="1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19"/>
      <c r="K424" s="820">
        <v>1310</v>
      </c>
      <c r="L424" s="821">
        <f t="shared" si="288"/>
        <v>0</v>
      </c>
      <c r="M424" s="820">
        <v>1477.7774436090226</v>
      </c>
      <c r="N424" s="821">
        <f t="shared" si="289"/>
        <v>0</v>
      </c>
      <c r="O424" s="814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0">
        <f t="shared" si="300"/>
        <v>133</v>
      </c>
      <c r="AF424" s="753">
        <v>1310</v>
      </c>
      <c r="AG424" s="753">
        <f t="shared" si="297"/>
        <v>174230</v>
      </c>
      <c r="AH424" s="753">
        <v>1477.7774436090226</v>
      </c>
      <c r="AI424" s="753">
        <f t="shared" si="298"/>
        <v>196544.4</v>
      </c>
      <c r="AJ424" s="750">
        <f t="shared" si="299"/>
        <v>370774.4</v>
      </c>
    </row>
    <row r="425" spans="1:37" s="403" customFormat="1" ht="17.45" hidden="1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19"/>
      <c r="K425" s="820">
        <v>3275</v>
      </c>
      <c r="L425" s="821">
        <f t="shared" si="288"/>
        <v>0</v>
      </c>
      <c r="M425" s="820">
        <v>10674.300000000001</v>
      </c>
      <c r="N425" s="821">
        <f t="shared" si="289"/>
        <v>0</v>
      </c>
      <c r="O425" s="814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0">
        <f t="shared" si="300"/>
        <v>16</v>
      </c>
      <c r="AF425" s="753">
        <v>3275</v>
      </c>
      <c r="AG425" s="753">
        <f t="shared" si="297"/>
        <v>52400</v>
      </c>
      <c r="AH425" s="753">
        <v>10674.300000000001</v>
      </c>
      <c r="AI425" s="753">
        <f t="shared" si="298"/>
        <v>170788.80000000002</v>
      </c>
      <c r="AJ425" s="750">
        <f t="shared" si="299"/>
        <v>223188.80000000002</v>
      </c>
    </row>
    <row r="426" spans="1:37" s="403" customFormat="1" ht="17.45" hidden="1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19"/>
      <c r="K426" s="820">
        <v>738840</v>
      </c>
      <c r="L426" s="821">
        <f t="shared" si="288"/>
        <v>0</v>
      </c>
      <c r="M426" s="820"/>
      <c r="N426" s="821"/>
      <c r="O426" s="814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0">
        <f t="shared" si="300"/>
        <v>1</v>
      </c>
      <c r="AF426" s="753">
        <v>738840</v>
      </c>
      <c r="AG426" s="753">
        <f t="shared" si="297"/>
        <v>738840</v>
      </c>
      <c r="AH426" s="753"/>
      <c r="AI426" s="753"/>
      <c r="AJ426" s="750">
        <f t="shared" si="299"/>
        <v>738840</v>
      </c>
    </row>
    <row r="427" spans="1:37" s="242" customFormat="1" ht="17.45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300"/>
        <v>0</v>
      </c>
      <c r="AF427" s="741"/>
      <c r="AG427" s="741">
        <f>SUM(AG428:AG465)</f>
        <v>3611043.4719999996</v>
      </c>
      <c r="AH427" s="741"/>
      <c r="AI427" s="741">
        <f>SUM(AI428:AI465)</f>
        <v>10095881.140000002</v>
      </c>
      <c r="AJ427" s="742">
        <f>SUM(AJ428:AJ465)</f>
        <v>13706924.612000002</v>
      </c>
    </row>
    <row r="428" spans="1:37" ht="17.45" hidden="1" customHeight="1" x14ac:dyDescent="0.25">
      <c r="A428" s="967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2">
        <v>17</v>
      </c>
      <c r="K428" s="803">
        <v>6288</v>
      </c>
      <c r="L428" s="804">
        <f t="shared" ref="L428:L463" si="306">K428*J428</f>
        <v>106896</v>
      </c>
      <c r="M428" s="803">
        <v>39720</v>
      </c>
      <c r="N428" s="804">
        <f t="shared" ref="N428:N459" si="307">M428*J428</f>
        <v>675240</v>
      </c>
      <c r="O428" s="808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0">
        <f t="shared" si="300"/>
        <v>2</v>
      </c>
      <c r="AF428" s="743">
        <v>6288</v>
      </c>
      <c r="AG428" s="743">
        <f t="shared" ref="AG428:AG463" si="315">AF428*AE428</f>
        <v>12576</v>
      </c>
      <c r="AH428" s="743">
        <v>39720</v>
      </c>
      <c r="AI428" s="743">
        <f t="shared" ref="AI428:AI459" si="316">AH428*AE428</f>
        <v>79440</v>
      </c>
      <c r="AJ428" s="744">
        <f t="shared" ref="AJ428:AJ465" si="317">AI428+AG428</f>
        <v>92016</v>
      </c>
      <c r="AK428" s="196"/>
    </row>
    <row r="429" spans="1:37" ht="17.45" customHeight="1" x14ac:dyDescent="0.25">
      <c r="A429" s="967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2">
        <v>11</v>
      </c>
      <c r="K429" s="803">
        <v>3144</v>
      </c>
      <c r="L429" s="804">
        <f t="shared" si="306"/>
        <v>34584</v>
      </c>
      <c r="M429" s="803">
        <v>11432.2</v>
      </c>
      <c r="N429" s="804">
        <f t="shared" si="307"/>
        <v>125754.20000000001</v>
      </c>
      <c r="O429" s="808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0">
        <f t="shared" si="300"/>
        <v>4</v>
      </c>
      <c r="AF429" s="743">
        <v>3144</v>
      </c>
      <c r="AG429" s="743">
        <f t="shared" si="315"/>
        <v>12576</v>
      </c>
      <c r="AH429" s="743">
        <v>11432</v>
      </c>
      <c r="AI429" s="743">
        <f t="shared" si="316"/>
        <v>45728</v>
      </c>
      <c r="AJ429" s="744">
        <f t="shared" si="317"/>
        <v>58304</v>
      </c>
      <c r="AK429" s="196"/>
    </row>
    <row r="430" spans="1:37" s="403" customFormat="1" ht="22.5" hidden="1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2"/>
      <c r="K430" s="803">
        <v>6288</v>
      </c>
      <c r="L430" s="804">
        <f t="shared" si="306"/>
        <v>0</v>
      </c>
      <c r="M430" s="803">
        <v>48332.700000000004</v>
      </c>
      <c r="N430" s="804">
        <f t="shared" si="307"/>
        <v>0</v>
      </c>
      <c r="O430" s="808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/>
      <c r="Z430" s="512">
        <v>6288</v>
      </c>
      <c r="AA430" s="512">
        <f t="shared" si="312"/>
        <v>0</v>
      </c>
      <c r="AB430" s="512">
        <v>48332.700000000004</v>
      </c>
      <c r="AC430" s="512">
        <f t="shared" si="313"/>
        <v>0</v>
      </c>
      <c r="AD430" s="668">
        <f t="shared" si="314"/>
        <v>0</v>
      </c>
      <c r="AE430" s="740">
        <f t="shared" si="300"/>
        <v>1</v>
      </c>
      <c r="AF430" s="747">
        <v>6288</v>
      </c>
      <c r="AG430" s="747">
        <f t="shared" si="315"/>
        <v>6288</v>
      </c>
      <c r="AH430" s="747">
        <v>48332.700000000004</v>
      </c>
      <c r="AI430" s="747">
        <f t="shared" si="316"/>
        <v>48332.700000000004</v>
      </c>
      <c r="AJ430" s="748">
        <f t="shared" si="317"/>
        <v>54620.700000000004</v>
      </c>
    </row>
    <row r="431" spans="1:37" s="403" customFormat="1" ht="22.5" hidden="1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2"/>
      <c r="K431" s="803">
        <v>6288</v>
      </c>
      <c r="L431" s="804">
        <f t="shared" si="306"/>
        <v>0</v>
      </c>
      <c r="M431" s="803">
        <v>51976.6</v>
      </c>
      <c r="N431" s="804">
        <f t="shared" si="307"/>
        <v>0</v>
      </c>
      <c r="O431" s="808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51976.6</v>
      </c>
      <c r="AC431" s="512">
        <f t="shared" si="313"/>
        <v>0</v>
      </c>
      <c r="AD431" s="668">
        <f t="shared" si="314"/>
        <v>0</v>
      </c>
      <c r="AE431" s="740">
        <f t="shared" si="300"/>
        <v>1</v>
      </c>
      <c r="AF431" s="747">
        <v>6288</v>
      </c>
      <c r="AG431" s="747">
        <f t="shared" si="315"/>
        <v>6288</v>
      </c>
      <c r="AH431" s="747">
        <v>51976.6</v>
      </c>
      <c r="AI431" s="747">
        <f t="shared" si="316"/>
        <v>51976.6</v>
      </c>
      <c r="AJ431" s="748">
        <f t="shared" si="317"/>
        <v>58264.6</v>
      </c>
    </row>
    <row r="432" spans="1:37" s="403" customFormat="1" ht="22.5" hidden="1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2"/>
      <c r="K432" s="803">
        <v>6288</v>
      </c>
      <c r="L432" s="804">
        <f t="shared" si="306"/>
        <v>0</v>
      </c>
      <c r="M432" s="803">
        <v>51976.6</v>
      </c>
      <c r="N432" s="804">
        <f t="shared" si="307"/>
        <v>0</v>
      </c>
      <c r="O432" s="808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0">
        <f t="shared" si="300"/>
        <v>1</v>
      </c>
      <c r="AF432" s="747">
        <v>6288</v>
      </c>
      <c r="AG432" s="747">
        <f t="shared" si="315"/>
        <v>6288</v>
      </c>
      <c r="AH432" s="747">
        <v>51976.6</v>
      </c>
      <c r="AI432" s="747">
        <f t="shared" si="316"/>
        <v>51976.6</v>
      </c>
      <c r="AJ432" s="748">
        <f t="shared" si="317"/>
        <v>58264.6</v>
      </c>
    </row>
    <row r="433" spans="1:36" s="403" customFormat="1" ht="17.45" hidden="1" customHeight="1" x14ac:dyDescent="0.25">
      <c r="A433" s="967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2">
        <v>2</v>
      </c>
      <c r="K433" s="803">
        <v>6288</v>
      </c>
      <c r="L433" s="804">
        <f t="shared" si="306"/>
        <v>12576</v>
      </c>
      <c r="M433" s="803">
        <v>76653.2</v>
      </c>
      <c r="N433" s="804">
        <f t="shared" si="307"/>
        <v>153306.4</v>
      </c>
      <c r="O433" s="808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0">
        <f t="shared" si="300"/>
        <v>0</v>
      </c>
      <c r="AF433" s="743">
        <v>6288</v>
      </c>
      <c r="AG433" s="743">
        <f t="shared" si="315"/>
        <v>0</v>
      </c>
      <c r="AH433" s="743">
        <v>76653</v>
      </c>
      <c r="AI433" s="743">
        <f t="shared" si="316"/>
        <v>0</v>
      </c>
      <c r="AJ433" s="744">
        <f t="shared" si="317"/>
        <v>0</v>
      </c>
    </row>
    <row r="434" spans="1:36" s="403" customFormat="1" ht="17.45" hidden="1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2"/>
      <c r="K434" s="803">
        <v>6288</v>
      </c>
      <c r="L434" s="804">
        <f t="shared" si="306"/>
        <v>0</v>
      </c>
      <c r="M434" s="803">
        <v>73866</v>
      </c>
      <c r="N434" s="804">
        <f t="shared" si="307"/>
        <v>0</v>
      </c>
      <c r="O434" s="808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/>
      <c r="Z434" s="512">
        <v>6288</v>
      </c>
      <c r="AA434" s="512">
        <f t="shared" si="312"/>
        <v>0</v>
      </c>
      <c r="AB434" s="512">
        <v>73866</v>
      </c>
      <c r="AC434" s="512">
        <f t="shared" si="313"/>
        <v>0</v>
      </c>
      <c r="AD434" s="668">
        <f t="shared" si="314"/>
        <v>0</v>
      </c>
      <c r="AE434" s="740">
        <f t="shared" si="300"/>
        <v>1</v>
      </c>
      <c r="AF434" s="747">
        <v>6288</v>
      </c>
      <c r="AG434" s="747">
        <f t="shared" si="315"/>
        <v>6288</v>
      </c>
      <c r="AH434" s="747">
        <v>73866</v>
      </c>
      <c r="AI434" s="747">
        <f t="shared" si="316"/>
        <v>73866</v>
      </c>
      <c r="AJ434" s="748">
        <f t="shared" si="317"/>
        <v>80154</v>
      </c>
    </row>
    <row r="435" spans="1:36" s="403" customFormat="1" ht="24" hidden="1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2"/>
      <c r="K435" s="803">
        <v>6288</v>
      </c>
      <c r="L435" s="804">
        <f t="shared" si="306"/>
        <v>0</v>
      </c>
      <c r="M435" s="803">
        <v>55684.200000000004</v>
      </c>
      <c r="N435" s="804">
        <f t="shared" si="307"/>
        <v>0</v>
      </c>
      <c r="O435" s="808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55684.200000000004</v>
      </c>
      <c r="AC435" s="512">
        <f t="shared" si="313"/>
        <v>0</v>
      </c>
      <c r="AD435" s="668">
        <f t="shared" si="314"/>
        <v>0</v>
      </c>
      <c r="AE435" s="740">
        <f t="shared" si="300"/>
        <v>1</v>
      </c>
      <c r="AF435" s="747">
        <v>6288</v>
      </c>
      <c r="AG435" s="747">
        <f t="shared" si="315"/>
        <v>6288</v>
      </c>
      <c r="AH435" s="747">
        <v>55684.200000000004</v>
      </c>
      <c r="AI435" s="747">
        <f t="shared" si="316"/>
        <v>55684.200000000004</v>
      </c>
      <c r="AJ435" s="748">
        <f t="shared" si="317"/>
        <v>61972.200000000004</v>
      </c>
    </row>
    <row r="436" spans="1:36" s="403" customFormat="1" ht="17.45" hidden="1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2"/>
      <c r="K436" s="803">
        <v>2615</v>
      </c>
      <c r="L436" s="804">
        <f t="shared" si="306"/>
        <v>0</v>
      </c>
      <c r="M436" s="803">
        <v>5902</v>
      </c>
      <c r="N436" s="804">
        <f t="shared" si="307"/>
        <v>0</v>
      </c>
      <c r="O436" s="808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0">
        <f t="shared" si="300"/>
        <v>32</v>
      </c>
      <c r="AF436" s="747">
        <v>2615</v>
      </c>
      <c r="AG436" s="747">
        <f t="shared" si="315"/>
        <v>83680</v>
      </c>
      <c r="AH436" s="747">
        <v>5902</v>
      </c>
      <c r="AI436" s="747">
        <f t="shared" si="316"/>
        <v>188864</v>
      </c>
      <c r="AJ436" s="748">
        <f t="shared" si="317"/>
        <v>272544</v>
      </c>
    </row>
    <row r="437" spans="1:36" s="403" customFormat="1" ht="17.45" hidden="1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2"/>
      <c r="K437" s="803">
        <v>354</v>
      </c>
      <c r="L437" s="804">
        <f t="shared" si="306"/>
        <v>0</v>
      </c>
      <c r="M437" s="803">
        <v>9430.2000000000007</v>
      </c>
      <c r="N437" s="804">
        <f t="shared" si="307"/>
        <v>0</v>
      </c>
      <c r="O437" s="808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0">
        <f t="shared" si="300"/>
        <v>100</v>
      </c>
      <c r="AF437" s="747">
        <v>354</v>
      </c>
      <c r="AG437" s="747">
        <f t="shared" si="315"/>
        <v>35400</v>
      </c>
      <c r="AH437" s="747">
        <v>9430.2000000000007</v>
      </c>
      <c r="AI437" s="747">
        <f t="shared" si="316"/>
        <v>943020.00000000012</v>
      </c>
      <c r="AJ437" s="748">
        <f t="shared" si="317"/>
        <v>978420.00000000012</v>
      </c>
    </row>
    <row r="438" spans="1:36" s="403" customFormat="1" ht="17.45" hidden="1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2"/>
      <c r="K438" s="803">
        <v>244</v>
      </c>
      <c r="L438" s="804">
        <f t="shared" si="306"/>
        <v>0</v>
      </c>
      <c r="M438" s="803">
        <v>3762.2000000000003</v>
      </c>
      <c r="N438" s="804">
        <f t="shared" si="307"/>
        <v>0</v>
      </c>
      <c r="O438" s="808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0">
        <f t="shared" si="300"/>
        <v>610</v>
      </c>
      <c r="AF438" s="747">
        <v>244</v>
      </c>
      <c r="AG438" s="747">
        <f t="shared" si="315"/>
        <v>148840</v>
      </c>
      <c r="AH438" s="747">
        <v>3762.2000000000003</v>
      </c>
      <c r="AI438" s="747">
        <f t="shared" si="316"/>
        <v>2294942</v>
      </c>
      <c r="AJ438" s="748">
        <f t="shared" si="317"/>
        <v>2443782</v>
      </c>
    </row>
    <row r="439" spans="1:36" s="403" customFormat="1" ht="17.45" hidden="1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2"/>
      <c r="K439" s="803">
        <v>186.02</v>
      </c>
      <c r="L439" s="804">
        <f t="shared" si="306"/>
        <v>0</v>
      </c>
      <c r="M439" s="803">
        <v>1500</v>
      </c>
      <c r="N439" s="804">
        <f t="shared" si="307"/>
        <v>0</v>
      </c>
      <c r="O439" s="808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0">
        <f t="shared" si="300"/>
        <v>260</v>
      </c>
      <c r="AF439" s="747">
        <v>186.02</v>
      </c>
      <c r="AG439" s="747">
        <f t="shared" si="315"/>
        <v>48365.200000000004</v>
      </c>
      <c r="AH439" s="747">
        <v>1500</v>
      </c>
      <c r="AI439" s="747">
        <f t="shared" si="316"/>
        <v>390000</v>
      </c>
      <c r="AJ439" s="748">
        <f t="shared" si="317"/>
        <v>438365.2</v>
      </c>
    </row>
    <row r="440" spans="1:36" s="403" customFormat="1" ht="17.45" hidden="1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2"/>
      <c r="K440" s="803">
        <v>182</v>
      </c>
      <c r="L440" s="804">
        <f t="shared" si="306"/>
        <v>0</v>
      </c>
      <c r="M440" s="803">
        <v>1086</v>
      </c>
      <c r="N440" s="804">
        <f t="shared" si="307"/>
        <v>0</v>
      </c>
      <c r="O440" s="808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0">
        <f t="shared" si="300"/>
        <v>1610</v>
      </c>
      <c r="AF440" s="747">
        <v>182</v>
      </c>
      <c r="AG440" s="747">
        <f t="shared" si="315"/>
        <v>293020</v>
      </c>
      <c r="AH440" s="747">
        <v>1086</v>
      </c>
      <c r="AI440" s="747">
        <f t="shared" si="316"/>
        <v>1748460</v>
      </c>
      <c r="AJ440" s="748">
        <f t="shared" si="317"/>
        <v>2041480</v>
      </c>
    </row>
    <row r="441" spans="1:36" s="403" customFormat="1" ht="17.45" hidden="1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2"/>
      <c r="K441" s="803">
        <v>182</v>
      </c>
      <c r="L441" s="804">
        <f t="shared" si="306"/>
        <v>0</v>
      </c>
      <c r="M441" s="803">
        <v>611</v>
      </c>
      <c r="N441" s="804">
        <f t="shared" si="307"/>
        <v>0</v>
      </c>
      <c r="O441" s="808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0">
        <f t="shared" si="300"/>
        <v>40</v>
      </c>
      <c r="AF441" s="747">
        <v>182</v>
      </c>
      <c r="AG441" s="747">
        <f t="shared" si="315"/>
        <v>7280</v>
      </c>
      <c r="AH441" s="747">
        <v>611</v>
      </c>
      <c r="AI441" s="747">
        <f t="shared" si="316"/>
        <v>24440</v>
      </c>
      <c r="AJ441" s="748">
        <f t="shared" si="317"/>
        <v>31720</v>
      </c>
    </row>
    <row r="442" spans="1:36" s="403" customFormat="1" ht="17.45" hidden="1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2"/>
      <c r="K442" s="803">
        <v>182</v>
      </c>
      <c r="L442" s="804">
        <f t="shared" si="306"/>
        <v>0</v>
      </c>
      <c r="M442" s="803">
        <v>496.6</v>
      </c>
      <c r="N442" s="804">
        <f t="shared" si="307"/>
        <v>0</v>
      </c>
      <c r="O442" s="808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0">
        <f t="shared" si="300"/>
        <v>760</v>
      </c>
      <c r="AF442" s="747">
        <v>182</v>
      </c>
      <c r="AG442" s="747">
        <f t="shared" si="315"/>
        <v>138320</v>
      </c>
      <c r="AH442" s="747">
        <v>496.6</v>
      </c>
      <c r="AI442" s="747">
        <f t="shared" si="316"/>
        <v>377416</v>
      </c>
      <c r="AJ442" s="748">
        <f t="shared" si="317"/>
        <v>515736</v>
      </c>
    </row>
    <row r="443" spans="1:36" s="403" customFormat="1" ht="17.45" hidden="1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2"/>
      <c r="K443" s="803">
        <v>182</v>
      </c>
      <c r="L443" s="804">
        <f t="shared" si="306"/>
        <v>0</v>
      </c>
      <c r="M443" s="803">
        <v>322.40000000000003</v>
      </c>
      <c r="N443" s="804">
        <f t="shared" si="307"/>
        <v>0</v>
      </c>
      <c r="O443" s="808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0">
        <f t="shared" si="300"/>
        <v>210</v>
      </c>
      <c r="AF443" s="747">
        <v>182</v>
      </c>
      <c r="AG443" s="747">
        <f t="shared" si="315"/>
        <v>38220</v>
      </c>
      <c r="AH443" s="747">
        <v>322.40000000000003</v>
      </c>
      <c r="AI443" s="747">
        <f t="shared" si="316"/>
        <v>67704</v>
      </c>
      <c r="AJ443" s="748">
        <f t="shared" si="317"/>
        <v>105924</v>
      </c>
    </row>
    <row r="444" spans="1:36" s="403" customFormat="1" ht="17.45" hidden="1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2"/>
      <c r="K444" s="803">
        <v>182</v>
      </c>
      <c r="L444" s="804">
        <f t="shared" si="306"/>
        <v>0</v>
      </c>
      <c r="M444" s="803">
        <v>184.6</v>
      </c>
      <c r="N444" s="804">
        <f t="shared" si="307"/>
        <v>0</v>
      </c>
      <c r="O444" s="808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0">
        <f t="shared" si="300"/>
        <v>1320</v>
      </c>
      <c r="AF444" s="747">
        <v>182</v>
      </c>
      <c r="AG444" s="747">
        <f t="shared" si="315"/>
        <v>240240</v>
      </c>
      <c r="AH444" s="747">
        <v>184.6</v>
      </c>
      <c r="AI444" s="747">
        <f t="shared" si="316"/>
        <v>243672</v>
      </c>
      <c r="AJ444" s="748">
        <f t="shared" si="317"/>
        <v>483912</v>
      </c>
    </row>
    <row r="445" spans="1:36" s="403" customFormat="1" ht="17.45" hidden="1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2"/>
      <c r="K445" s="803">
        <v>262</v>
      </c>
      <c r="L445" s="804">
        <f t="shared" si="306"/>
        <v>0</v>
      </c>
      <c r="M445" s="803">
        <v>200.20000000000002</v>
      </c>
      <c r="N445" s="804">
        <f t="shared" si="307"/>
        <v>0</v>
      </c>
      <c r="O445" s="808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0">
        <f t="shared" si="300"/>
        <v>20</v>
      </c>
      <c r="AF445" s="747">
        <v>262</v>
      </c>
      <c r="AG445" s="747">
        <f t="shared" si="315"/>
        <v>5240</v>
      </c>
      <c r="AH445" s="747">
        <v>200.20000000000002</v>
      </c>
      <c r="AI445" s="747">
        <f t="shared" si="316"/>
        <v>4004.0000000000005</v>
      </c>
      <c r="AJ445" s="748">
        <f t="shared" si="317"/>
        <v>9244</v>
      </c>
    </row>
    <row r="446" spans="1:36" s="403" customFormat="1" ht="17.45" hidden="1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2"/>
      <c r="K446" s="803">
        <v>262</v>
      </c>
      <c r="L446" s="804">
        <f t="shared" si="306"/>
        <v>0</v>
      </c>
      <c r="M446" s="803">
        <v>80.600000000000009</v>
      </c>
      <c r="N446" s="804">
        <f t="shared" si="307"/>
        <v>0</v>
      </c>
      <c r="O446" s="808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0">
        <f t="shared" si="300"/>
        <v>250</v>
      </c>
      <c r="AF446" s="747">
        <v>262</v>
      </c>
      <c r="AG446" s="747">
        <f t="shared" si="315"/>
        <v>65500</v>
      </c>
      <c r="AH446" s="747">
        <v>80.600000000000009</v>
      </c>
      <c r="AI446" s="747">
        <f t="shared" si="316"/>
        <v>20150.000000000004</v>
      </c>
      <c r="AJ446" s="748">
        <f t="shared" si="317"/>
        <v>85650</v>
      </c>
    </row>
    <row r="447" spans="1:36" s="403" customFormat="1" ht="17.45" hidden="1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2"/>
      <c r="K447" s="803">
        <v>131</v>
      </c>
      <c r="L447" s="804">
        <f t="shared" si="306"/>
        <v>0</v>
      </c>
      <c r="M447" s="803">
        <v>3434.6</v>
      </c>
      <c r="N447" s="804">
        <f t="shared" si="307"/>
        <v>0</v>
      </c>
      <c r="O447" s="808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0">
        <f t="shared" si="300"/>
        <v>32</v>
      </c>
      <c r="AF447" s="747">
        <v>131</v>
      </c>
      <c r="AG447" s="747">
        <f t="shared" si="315"/>
        <v>4192</v>
      </c>
      <c r="AH447" s="747">
        <v>3434.6</v>
      </c>
      <c r="AI447" s="747">
        <f t="shared" si="316"/>
        <v>109907.2</v>
      </c>
      <c r="AJ447" s="748">
        <f t="shared" si="317"/>
        <v>114099.2</v>
      </c>
    </row>
    <row r="448" spans="1:36" s="403" customFormat="1" ht="17.45" hidden="1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2"/>
      <c r="K448" s="803">
        <v>838.40000000000009</v>
      </c>
      <c r="L448" s="804">
        <f t="shared" si="306"/>
        <v>0</v>
      </c>
      <c r="M448" s="803">
        <v>1759</v>
      </c>
      <c r="N448" s="804">
        <f t="shared" si="307"/>
        <v>0</v>
      </c>
      <c r="O448" s="808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0">
        <f t="shared" si="300"/>
        <v>636</v>
      </c>
      <c r="AF448" s="747">
        <v>838.40000000000009</v>
      </c>
      <c r="AG448" s="747">
        <f t="shared" si="315"/>
        <v>533222.40000000002</v>
      </c>
      <c r="AH448" s="747">
        <v>1759</v>
      </c>
      <c r="AI448" s="747">
        <f t="shared" si="316"/>
        <v>1118724</v>
      </c>
      <c r="AJ448" s="748">
        <f t="shared" si="317"/>
        <v>1651946.4</v>
      </c>
    </row>
    <row r="449" spans="1:36" s="403" customFormat="1" ht="17.45" hidden="1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2"/>
      <c r="K449" s="803">
        <v>1965</v>
      </c>
      <c r="L449" s="804">
        <f t="shared" si="306"/>
        <v>0</v>
      </c>
      <c r="M449" s="803">
        <v>20594.600000000002</v>
      </c>
      <c r="N449" s="804">
        <f t="shared" si="307"/>
        <v>0</v>
      </c>
      <c r="O449" s="808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0">
        <f t="shared" si="300"/>
        <v>20</v>
      </c>
      <c r="AF449" s="747">
        <v>1965</v>
      </c>
      <c r="AG449" s="747">
        <f t="shared" si="315"/>
        <v>39300</v>
      </c>
      <c r="AH449" s="747">
        <v>20594.600000000002</v>
      </c>
      <c r="AI449" s="747">
        <f t="shared" si="316"/>
        <v>411892.00000000006</v>
      </c>
      <c r="AJ449" s="748">
        <f t="shared" si="317"/>
        <v>451192.00000000006</v>
      </c>
    </row>
    <row r="450" spans="1:36" s="403" customFormat="1" ht="27" hidden="1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2"/>
      <c r="K450" s="803">
        <v>246</v>
      </c>
      <c r="L450" s="804">
        <f t="shared" si="306"/>
        <v>0</v>
      </c>
      <c r="M450" s="803">
        <v>101</v>
      </c>
      <c r="N450" s="804">
        <f t="shared" si="307"/>
        <v>0</v>
      </c>
      <c r="O450" s="808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0">
        <f t="shared" si="300"/>
        <v>860</v>
      </c>
      <c r="AF450" s="747">
        <v>246</v>
      </c>
      <c r="AG450" s="747">
        <f t="shared" si="315"/>
        <v>211560</v>
      </c>
      <c r="AH450" s="747">
        <v>101</v>
      </c>
      <c r="AI450" s="747">
        <f t="shared" si="316"/>
        <v>86860</v>
      </c>
      <c r="AJ450" s="748">
        <f t="shared" si="317"/>
        <v>298420</v>
      </c>
    </row>
    <row r="451" spans="1:36" s="403" customFormat="1" ht="17.45" hidden="1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2"/>
      <c r="K451" s="803">
        <v>131</v>
      </c>
      <c r="L451" s="804">
        <f t="shared" si="306"/>
        <v>0</v>
      </c>
      <c r="M451" s="803">
        <v>408.2</v>
      </c>
      <c r="N451" s="804">
        <f t="shared" si="307"/>
        <v>0</v>
      </c>
      <c r="O451" s="808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0">
        <f t="shared" si="300"/>
        <v>64</v>
      </c>
      <c r="AF451" s="747">
        <v>131</v>
      </c>
      <c r="AG451" s="747">
        <f t="shared" si="315"/>
        <v>8384</v>
      </c>
      <c r="AH451" s="747">
        <v>408.2</v>
      </c>
      <c r="AI451" s="747">
        <f t="shared" si="316"/>
        <v>26124.799999999999</v>
      </c>
      <c r="AJ451" s="748">
        <f t="shared" si="317"/>
        <v>34508.800000000003</v>
      </c>
    </row>
    <row r="452" spans="1:36" s="403" customFormat="1" ht="17.45" hidden="1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2"/>
      <c r="K452" s="803">
        <v>65.5</v>
      </c>
      <c r="L452" s="804">
        <f t="shared" si="306"/>
        <v>0</v>
      </c>
      <c r="M452" s="803">
        <v>166.71200000000002</v>
      </c>
      <c r="N452" s="804">
        <f t="shared" si="307"/>
        <v>0</v>
      </c>
      <c r="O452" s="808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0">
        <f t="shared" si="300"/>
        <v>400</v>
      </c>
      <c r="AF452" s="747">
        <v>65.5</v>
      </c>
      <c r="AG452" s="747">
        <f t="shared" si="315"/>
        <v>26200</v>
      </c>
      <c r="AH452" s="747">
        <v>166.71200000000002</v>
      </c>
      <c r="AI452" s="747">
        <f t="shared" si="316"/>
        <v>66684.800000000003</v>
      </c>
      <c r="AJ452" s="748">
        <f t="shared" si="317"/>
        <v>92884.800000000003</v>
      </c>
    </row>
    <row r="453" spans="1:36" s="403" customFormat="1" ht="17.45" hidden="1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2"/>
      <c r="K453" s="803">
        <v>32.75</v>
      </c>
      <c r="L453" s="804">
        <f t="shared" si="306"/>
        <v>0</v>
      </c>
      <c r="M453" s="803">
        <v>36.816000000000003</v>
      </c>
      <c r="N453" s="804">
        <f t="shared" si="307"/>
        <v>0</v>
      </c>
      <c r="O453" s="808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0">
        <f t="shared" si="300"/>
        <v>1240</v>
      </c>
      <c r="AF453" s="747">
        <v>32.75</v>
      </c>
      <c r="AG453" s="747">
        <f t="shared" si="315"/>
        <v>40610</v>
      </c>
      <c r="AH453" s="747">
        <v>36.816000000000003</v>
      </c>
      <c r="AI453" s="747">
        <f t="shared" si="316"/>
        <v>45651.840000000004</v>
      </c>
      <c r="AJ453" s="748">
        <f t="shared" si="317"/>
        <v>86261.84</v>
      </c>
    </row>
    <row r="454" spans="1:36" s="403" customFormat="1" ht="17.45" hidden="1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2"/>
      <c r="K454" s="803">
        <v>262</v>
      </c>
      <c r="L454" s="804">
        <f t="shared" si="306"/>
        <v>0</v>
      </c>
      <c r="M454" s="803">
        <v>681.2</v>
      </c>
      <c r="N454" s="804">
        <f t="shared" si="307"/>
        <v>0</v>
      </c>
      <c r="O454" s="808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0">
        <f t="shared" si="300"/>
        <v>120</v>
      </c>
      <c r="AF454" s="747">
        <v>262</v>
      </c>
      <c r="AG454" s="747">
        <f t="shared" si="315"/>
        <v>31440</v>
      </c>
      <c r="AH454" s="747">
        <v>681.2</v>
      </c>
      <c r="AI454" s="747">
        <f t="shared" si="316"/>
        <v>81744</v>
      </c>
      <c r="AJ454" s="748">
        <f t="shared" si="317"/>
        <v>113184</v>
      </c>
    </row>
    <row r="455" spans="1:36" s="403" customFormat="1" ht="26.25" hidden="1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2"/>
      <c r="K455" s="803">
        <v>65.5</v>
      </c>
      <c r="L455" s="804">
        <f t="shared" si="306"/>
        <v>0</v>
      </c>
      <c r="M455" s="803">
        <v>348.40000000000003</v>
      </c>
      <c r="N455" s="804">
        <f t="shared" si="307"/>
        <v>0</v>
      </c>
      <c r="O455" s="808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0">
        <f t="shared" si="300"/>
        <v>10</v>
      </c>
      <c r="AF455" s="747">
        <v>65.5</v>
      </c>
      <c r="AG455" s="747">
        <f t="shared" si="315"/>
        <v>655</v>
      </c>
      <c r="AH455" s="747">
        <v>348.40000000000003</v>
      </c>
      <c r="AI455" s="747">
        <f t="shared" si="316"/>
        <v>3484.0000000000005</v>
      </c>
      <c r="AJ455" s="748">
        <f t="shared" si="317"/>
        <v>4139</v>
      </c>
    </row>
    <row r="456" spans="1:36" s="403" customFormat="1" ht="19.5" customHeight="1" x14ac:dyDescent="0.25">
      <c r="A456" s="967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2"/>
      <c r="K456" s="803">
        <v>458.5</v>
      </c>
      <c r="L456" s="804">
        <f t="shared" si="306"/>
        <v>0</v>
      </c>
      <c r="M456" s="803">
        <v>369.2</v>
      </c>
      <c r="N456" s="804">
        <f t="shared" si="307"/>
        <v>0</v>
      </c>
      <c r="O456" s="808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</v>
      </c>
      <c r="AC456" s="512">
        <f t="shared" si="313"/>
        <v>110700</v>
      </c>
      <c r="AD456" s="668">
        <f t="shared" si="314"/>
        <v>248250</v>
      </c>
      <c r="AE456" s="740">
        <f t="shared" si="300"/>
        <v>1200</v>
      </c>
      <c r="AF456" s="747">
        <v>458.5</v>
      </c>
      <c r="AG456" s="747">
        <f t="shared" si="315"/>
        <v>550200</v>
      </c>
      <c r="AH456" s="747">
        <v>369.2</v>
      </c>
      <c r="AI456" s="747">
        <f t="shared" si="316"/>
        <v>443040</v>
      </c>
      <c r="AJ456" s="748">
        <f t="shared" si="317"/>
        <v>993240</v>
      </c>
    </row>
    <row r="457" spans="1:36" s="403" customFormat="1" ht="15" hidden="1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2"/>
      <c r="K457" s="803">
        <v>458.5</v>
      </c>
      <c r="L457" s="804">
        <f t="shared" si="306"/>
        <v>0</v>
      </c>
      <c r="M457" s="803">
        <v>254.8</v>
      </c>
      <c r="N457" s="804">
        <f t="shared" si="307"/>
        <v>0</v>
      </c>
      <c r="O457" s="808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0">
        <f t="shared" si="300"/>
        <v>105</v>
      </c>
      <c r="AF457" s="747">
        <v>458.5</v>
      </c>
      <c r="AG457" s="747">
        <f t="shared" si="315"/>
        <v>48142.5</v>
      </c>
      <c r="AH457" s="747">
        <v>254.8</v>
      </c>
      <c r="AI457" s="747">
        <f t="shared" si="316"/>
        <v>26754</v>
      </c>
      <c r="AJ457" s="748">
        <f t="shared" si="317"/>
        <v>74896.5</v>
      </c>
    </row>
    <row r="458" spans="1:36" s="403" customFormat="1" ht="15" hidden="1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2"/>
      <c r="K458" s="803">
        <v>1283.8</v>
      </c>
      <c r="L458" s="804">
        <f t="shared" si="306"/>
        <v>0</v>
      </c>
      <c r="M458" s="803">
        <v>2241.2000000000003</v>
      </c>
      <c r="N458" s="804">
        <f t="shared" si="307"/>
        <v>0</v>
      </c>
      <c r="O458" s="808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0">
        <f t="shared" si="300"/>
        <v>40</v>
      </c>
      <c r="AF458" s="747">
        <v>1283.8</v>
      </c>
      <c r="AG458" s="747">
        <f t="shared" si="315"/>
        <v>51352</v>
      </c>
      <c r="AH458" s="747">
        <v>2241.2000000000003</v>
      </c>
      <c r="AI458" s="747">
        <f t="shared" si="316"/>
        <v>89648.000000000015</v>
      </c>
      <c r="AJ458" s="748">
        <f t="shared" si="317"/>
        <v>141000</v>
      </c>
    </row>
    <row r="459" spans="1:36" s="403" customFormat="1" ht="15" hidden="1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2"/>
      <c r="K459" s="803">
        <v>1048</v>
      </c>
      <c r="L459" s="804">
        <f t="shared" si="306"/>
        <v>0</v>
      </c>
      <c r="M459" s="803">
        <v>1084.2</v>
      </c>
      <c r="N459" s="804">
        <f t="shared" si="307"/>
        <v>0</v>
      </c>
      <c r="O459" s="808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0">
        <f t="shared" si="300"/>
        <v>780</v>
      </c>
      <c r="AF459" s="747">
        <v>1048</v>
      </c>
      <c r="AG459" s="747">
        <f t="shared" si="315"/>
        <v>817440</v>
      </c>
      <c r="AH459" s="747">
        <v>1084.2</v>
      </c>
      <c r="AI459" s="747">
        <f t="shared" si="316"/>
        <v>845676</v>
      </c>
      <c r="AJ459" s="748">
        <f t="shared" si="317"/>
        <v>1663116</v>
      </c>
    </row>
    <row r="460" spans="1:36" s="403" customFormat="1" ht="15" hidden="1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2"/>
      <c r="K460" s="803">
        <v>1249.74</v>
      </c>
      <c r="L460" s="804">
        <f t="shared" si="306"/>
        <v>0</v>
      </c>
      <c r="M460" s="803"/>
      <c r="N460" s="804"/>
      <c r="O460" s="808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0">
        <f t="shared" si="300"/>
        <v>2.7</v>
      </c>
      <c r="AF460" s="747">
        <v>1249.74</v>
      </c>
      <c r="AG460" s="747">
        <f t="shared" si="315"/>
        <v>3374.2980000000002</v>
      </c>
      <c r="AH460" s="747"/>
      <c r="AI460" s="747"/>
      <c r="AJ460" s="748">
        <f t="shared" si="317"/>
        <v>3374.2980000000002</v>
      </c>
    </row>
    <row r="461" spans="1:36" s="403" customFormat="1" ht="15" hidden="1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7"/>
      <c r="K461" s="803">
        <v>1522.22</v>
      </c>
      <c r="L461" s="804">
        <f t="shared" si="306"/>
        <v>0</v>
      </c>
      <c r="M461" s="803">
        <v>1092</v>
      </c>
      <c r="N461" s="804">
        <f>M461*J461</f>
        <v>0</v>
      </c>
      <c r="O461" s="808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0">
        <f t="shared" si="300"/>
        <v>1.2</v>
      </c>
      <c r="AF461" s="747">
        <v>1522.22</v>
      </c>
      <c r="AG461" s="747">
        <f t="shared" si="315"/>
        <v>1826.664</v>
      </c>
      <c r="AH461" s="747">
        <v>1092</v>
      </c>
      <c r="AI461" s="747">
        <f>AH461*AE461</f>
        <v>1310.3999999999999</v>
      </c>
      <c r="AJ461" s="748">
        <f t="shared" si="317"/>
        <v>3137.0639999999999</v>
      </c>
    </row>
    <row r="462" spans="1:36" s="403" customFormat="1" ht="15" hidden="1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2"/>
      <c r="K462" s="803">
        <v>1249.74</v>
      </c>
      <c r="L462" s="804">
        <f t="shared" si="306"/>
        <v>0</v>
      </c>
      <c r="M462" s="803"/>
      <c r="N462" s="804"/>
      <c r="O462" s="808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0">
        <f t="shared" si="300"/>
        <v>1.5</v>
      </c>
      <c r="AF462" s="747">
        <v>1249.74</v>
      </c>
      <c r="AG462" s="747">
        <f t="shared" si="315"/>
        <v>1874.6100000000001</v>
      </c>
      <c r="AH462" s="747"/>
      <c r="AI462" s="747"/>
      <c r="AJ462" s="748">
        <f t="shared" si="317"/>
        <v>1874.6100000000001</v>
      </c>
    </row>
    <row r="463" spans="1:36" s="403" customFormat="1" ht="15" hidden="1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2"/>
      <c r="K463" s="803">
        <v>3144</v>
      </c>
      <c r="L463" s="804">
        <f t="shared" si="306"/>
        <v>0</v>
      </c>
      <c r="M463" s="803"/>
      <c r="N463" s="804"/>
      <c r="O463" s="808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0">
        <f t="shared" si="300"/>
        <v>1.2</v>
      </c>
      <c r="AF463" s="747">
        <v>3144</v>
      </c>
      <c r="AG463" s="747">
        <f t="shared" si="315"/>
        <v>3772.7999999999997</v>
      </c>
      <c r="AH463" s="747"/>
      <c r="AI463" s="747"/>
      <c r="AJ463" s="748">
        <f t="shared" si="317"/>
        <v>3772.7999999999997</v>
      </c>
    </row>
    <row r="464" spans="1:36" s="403" customFormat="1" ht="15" hidden="1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0">
        <f t="shared" si="300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7"/>
        <v>28704</v>
      </c>
    </row>
    <row r="465" spans="1:36" s="403" customFormat="1" ht="15" hidden="1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0">
        <f t="shared" si="300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7"/>
        <v>76800</v>
      </c>
    </row>
    <row r="466" spans="1:36" s="404" customFormat="1" ht="15" hidden="1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300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hidden="1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2"/>
      <c r="K467" s="803">
        <v>5502</v>
      </c>
      <c r="L467" s="804">
        <f t="shared" ref="L467:L482" si="321">K467*J467</f>
        <v>0</v>
      </c>
      <c r="M467" s="803">
        <v>87964</v>
      </c>
      <c r="N467" s="804">
        <f t="shared" ref="N467:N483" si="322">M467*J467</f>
        <v>0</v>
      </c>
      <c r="O467" s="808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0">
        <f t="shared" si="300"/>
        <v>1</v>
      </c>
      <c r="AF467" s="747">
        <v>5502</v>
      </c>
      <c r="AG467" s="747">
        <f t="shared" ref="AG467:AG482" si="330">AF467*AE467</f>
        <v>5502</v>
      </c>
      <c r="AH467" s="747">
        <v>87964</v>
      </c>
      <c r="AI467" s="747">
        <f t="shared" ref="AI467:AI483" si="331">AH467*AE467</f>
        <v>87964</v>
      </c>
      <c r="AJ467" s="748">
        <f t="shared" ref="AJ467:AJ484" si="332">AI467+AG467</f>
        <v>93466</v>
      </c>
    </row>
    <row r="468" spans="1:36" s="403" customFormat="1" ht="15" hidden="1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2"/>
      <c r="K468" s="803">
        <v>314.40000000000003</v>
      </c>
      <c r="L468" s="804">
        <f t="shared" si="321"/>
        <v>0</v>
      </c>
      <c r="M468" s="803">
        <v>2857.4</v>
      </c>
      <c r="N468" s="804">
        <f t="shared" si="322"/>
        <v>0</v>
      </c>
      <c r="O468" s="808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0">
        <f t="shared" si="300"/>
        <v>70</v>
      </c>
      <c r="AF468" s="747">
        <v>314.40000000000003</v>
      </c>
      <c r="AG468" s="747">
        <f t="shared" si="330"/>
        <v>22008.000000000004</v>
      </c>
      <c r="AH468" s="747">
        <v>2857.4</v>
      </c>
      <c r="AI468" s="747">
        <f t="shared" si="331"/>
        <v>200018</v>
      </c>
      <c r="AJ468" s="748">
        <f t="shared" si="332"/>
        <v>222026</v>
      </c>
    </row>
    <row r="469" spans="1:36" s="403" customFormat="1" ht="15" hidden="1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2"/>
      <c r="K469" s="803">
        <v>162.44</v>
      </c>
      <c r="L469" s="804">
        <f t="shared" si="321"/>
        <v>0</v>
      </c>
      <c r="M469" s="803">
        <v>496.6</v>
      </c>
      <c r="N469" s="804">
        <f t="shared" si="322"/>
        <v>0</v>
      </c>
      <c r="O469" s="808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0">
        <f t="shared" si="300"/>
        <v>15</v>
      </c>
      <c r="AF469" s="747">
        <v>162.44</v>
      </c>
      <c r="AG469" s="747">
        <f t="shared" si="330"/>
        <v>2436.6</v>
      </c>
      <c r="AH469" s="747">
        <v>496.6</v>
      </c>
      <c r="AI469" s="747">
        <f t="shared" si="331"/>
        <v>7449</v>
      </c>
      <c r="AJ469" s="748">
        <f t="shared" si="332"/>
        <v>9885.6</v>
      </c>
    </row>
    <row r="470" spans="1:36" s="403" customFormat="1" ht="15" hidden="1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2"/>
      <c r="K470" s="803">
        <v>162.44</v>
      </c>
      <c r="L470" s="804">
        <f t="shared" si="321"/>
        <v>0</v>
      </c>
      <c r="M470" s="803">
        <v>434.2</v>
      </c>
      <c r="N470" s="804">
        <f t="shared" si="322"/>
        <v>0</v>
      </c>
      <c r="O470" s="808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0">
        <f t="shared" si="300"/>
        <v>350</v>
      </c>
      <c r="AF470" s="747">
        <v>162.44</v>
      </c>
      <c r="AG470" s="747">
        <f t="shared" si="330"/>
        <v>56854</v>
      </c>
      <c r="AH470" s="747">
        <v>434.2</v>
      </c>
      <c r="AI470" s="747">
        <f t="shared" si="331"/>
        <v>151970</v>
      </c>
      <c r="AJ470" s="748">
        <f t="shared" si="332"/>
        <v>208824</v>
      </c>
    </row>
    <row r="471" spans="1:36" s="403" customFormat="1" ht="15" hidden="1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2"/>
      <c r="K471" s="803">
        <v>162.44</v>
      </c>
      <c r="L471" s="804">
        <f t="shared" si="321"/>
        <v>0</v>
      </c>
      <c r="M471" s="803">
        <v>184.6</v>
      </c>
      <c r="N471" s="804">
        <f t="shared" si="322"/>
        <v>0</v>
      </c>
      <c r="O471" s="808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0">
        <f t="shared" si="300"/>
        <v>210</v>
      </c>
      <c r="AF471" s="747">
        <v>162.44</v>
      </c>
      <c r="AG471" s="747">
        <f t="shared" si="330"/>
        <v>34112.400000000001</v>
      </c>
      <c r="AH471" s="747">
        <v>184.6</v>
      </c>
      <c r="AI471" s="747">
        <f t="shared" si="331"/>
        <v>38766</v>
      </c>
      <c r="AJ471" s="748">
        <f t="shared" si="332"/>
        <v>72878.399999999994</v>
      </c>
    </row>
    <row r="472" spans="1:36" s="403" customFormat="1" ht="15" hidden="1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2"/>
      <c r="K472" s="803">
        <v>162.44</v>
      </c>
      <c r="L472" s="804">
        <f t="shared" si="321"/>
        <v>0</v>
      </c>
      <c r="M472" s="803">
        <v>166.92000000000002</v>
      </c>
      <c r="N472" s="804">
        <f t="shared" si="322"/>
        <v>0</v>
      </c>
      <c r="O472" s="808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0">
        <f t="shared" si="300"/>
        <v>270</v>
      </c>
      <c r="AF472" s="747">
        <v>162.44</v>
      </c>
      <c r="AG472" s="747">
        <f t="shared" si="330"/>
        <v>43858.8</v>
      </c>
      <c r="AH472" s="747">
        <v>166.92000000000002</v>
      </c>
      <c r="AI472" s="747">
        <f t="shared" si="331"/>
        <v>45068.4</v>
      </c>
      <c r="AJ472" s="748">
        <f t="shared" si="332"/>
        <v>88927.200000000012</v>
      </c>
    </row>
    <row r="473" spans="1:36" s="403" customFormat="1" ht="15" hidden="1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2"/>
      <c r="K473" s="803">
        <v>838.40000000000009</v>
      </c>
      <c r="L473" s="804">
        <f t="shared" si="321"/>
        <v>0</v>
      </c>
      <c r="M473" s="803">
        <v>1759</v>
      </c>
      <c r="N473" s="804">
        <f t="shared" si="322"/>
        <v>0</v>
      </c>
      <c r="O473" s="808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0">
        <f t="shared" si="300"/>
        <v>300</v>
      </c>
      <c r="AF473" s="747">
        <v>838.40000000000009</v>
      </c>
      <c r="AG473" s="747">
        <f t="shared" si="330"/>
        <v>251520.00000000003</v>
      </c>
      <c r="AH473" s="747">
        <v>1759</v>
      </c>
      <c r="AI473" s="747">
        <f t="shared" si="331"/>
        <v>527700</v>
      </c>
      <c r="AJ473" s="748">
        <f t="shared" si="332"/>
        <v>779220</v>
      </c>
    </row>
    <row r="474" spans="1:36" s="403" customFormat="1" ht="15" hidden="1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2"/>
      <c r="K474" s="803">
        <v>262</v>
      </c>
      <c r="L474" s="804">
        <f t="shared" si="321"/>
        <v>0</v>
      </c>
      <c r="M474" s="803">
        <v>681.2</v>
      </c>
      <c r="N474" s="804">
        <f t="shared" si="322"/>
        <v>0</v>
      </c>
      <c r="O474" s="808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0">
        <f t="shared" si="300"/>
        <v>110</v>
      </c>
      <c r="AF474" s="747">
        <v>262</v>
      </c>
      <c r="AG474" s="747">
        <f t="shared" si="330"/>
        <v>28820</v>
      </c>
      <c r="AH474" s="747">
        <v>681.2</v>
      </c>
      <c r="AI474" s="747">
        <f t="shared" si="331"/>
        <v>74932</v>
      </c>
      <c r="AJ474" s="748">
        <f t="shared" si="332"/>
        <v>103752</v>
      </c>
    </row>
    <row r="475" spans="1:36" s="403" customFormat="1" ht="15" hidden="1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2"/>
      <c r="K475" s="803">
        <v>52.400000000000006</v>
      </c>
      <c r="L475" s="804">
        <f t="shared" si="321"/>
        <v>0</v>
      </c>
      <c r="M475" s="803">
        <v>130</v>
      </c>
      <c r="N475" s="804">
        <f t="shared" si="322"/>
        <v>0</v>
      </c>
      <c r="O475" s="808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0">
        <f t="shared" si="300"/>
        <v>30</v>
      </c>
      <c r="AF475" s="747">
        <v>52.400000000000006</v>
      </c>
      <c r="AG475" s="747">
        <f t="shared" si="330"/>
        <v>1572.0000000000002</v>
      </c>
      <c r="AH475" s="747">
        <v>130</v>
      </c>
      <c r="AI475" s="747">
        <f t="shared" si="331"/>
        <v>3900</v>
      </c>
      <c r="AJ475" s="748">
        <f t="shared" si="332"/>
        <v>5472</v>
      </c>
    </row>
    <row r="476" spans="1:36" s="403" customFormat="1" ht="15" hidden="1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7"/>
      <c r="K476" s="803">
        <v>45.85</v>
      </c>
      <c r="L476" s="804">
        <f t="shared" si="321"/>
        <v>0</v>
      </c>
      <c r="M476" s="803">
        <v>58.5</v>
      </c>
      <c r="N476" s="804">
        <f t="shared" si="322"/>
        <v>0</v>
      </c>
      <c r="O476" s="808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0">
        <f t="shared" si="300"/>
        <v>320</v>
      </c>
      <c r="AF476" s="747">
        <v>45.85</v>
      </c>
      <c r="AG476" s="747">
        <f t="shared" si="330"/>
        <v>14672</v>
      </c>
      <c r="AH476" s="747">
        <v>58.5</v>
      </c>
      <c r="AI476" s="747">
        <f t="shared" si="331"/>
        <v>18720</v>
      </c>
      <c r="AJ476" s="748">
        <f t="shared" si="332"/>
        <v>33392</v>
      </c>
    </row>
    <row r="477" spans="1:36" s="403" customFormat="1" ht="15" hidden="1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7"/>
      <c r="K477" s="803">
        <v>65.5</v>
      </c>
      <c r="L477" s="804">
        <f t="shared" si="321"/>
        <v>0</v>
      </c>
      <c r="M477" s="803">
        <v>166.71200000000002</v>
      </c>
      <c r="N477" s="804">
        <f t="shared" si="322"/>
        <v>0</v>
      </c>
      <c r="O477" s="808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0">
        <f t="shared" si="300"/>
        <v>100</v>
      </c>
      <c r="AF477" s="747">
        <v>65.5</v>
      </c>
      <c r="AG477" s="747">
        <f t="shared" si="330"/>
        <v>6550</v>
      </c>
      <c r="AH477" s="747">
        <v>166.71200000000002</v>
      </c>
      <c r="AI477" s="747">
        <f t="shared" si="331"/>
        <v>16671.2</v>
      </c>
      <c r="AJ477" s="748">
        <f t="shared" si="332"/>
        <v>23221.200000000001</v>
      </c>
    </row>
    <row r="478" spans="1:36" s="403" customFormat="1" ht="15" hidden="1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7"/>
      <c r="K478" s="803">
        <v>32.75</v>
      </c>
      <c r="L478" s="804">
        <f t="shared" si="321"/>
        <v>0</v>
      </c>
      <c r="M478" s="803">
        <v>43.42</v>
      </c>
      <c r="N478" s="804">
        <f t="shared" si="322"/>
        <v>0</v>
      </c>
      <c r="O478" s="808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0">
        <f t="shared" si="300"/>
        <v>30</v>
      </c>
      <c r="AF478" s="747">
        <v>32.75</v>
      </c>
      <c r="AG478" s="747">
        <f t="shared" si="330"/>
        <v>982.5</v>
      </c>
      <c r="AH478" s="747">
        <v>43.42</v>
      </c>
      <c r="AI478" s="747">
        <f t="shared" si="331"/>
        <v>1302.6000000000001</v>
      </c>
      <c r="AJ478" s="748">
        <f t="shared" si="332"/>
        <v>2285.1000000000004</v>
      </c>
    </row>
    <row r="479" spans="1:36" s="403" customFormat="1" ht="15" hidden="1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7"/>
      <c r="K479" s="803">
        <v>32.75</v>
      </c>
      <c r="L479" s="804">
        <f t="shared" si="321"/>
        <v>0</v>
      </c>
      <c r="M479" s="803">
        <v>36.816000000000003</v>
      </c>
      <c r="N479" s="804">
        <f t="shared" si="322"/>
        <v>0</v>
      </c>
      <c r="O479" s="808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0">
        <f t="shared" si="300"/>
        <v>420</v>
      </c>
      <c r="AF479" s="747">
        <v>32.75</v>
      </c>
      <c r="AG479" s="747">
        <f t="shared" si="330"/>
        <v>13755</v>
      </c>
      <c r="AH479" s="747">
        <v>36.816000000000003</v>
      </c>
      <c r="AI479" s="747">
        <f t="shared" si="331"/>
        <v>15462.720000000001</v>
      </c>
      <c r="AJ479" s="748">
        <f t="shared" si="332"/>
        <v>29217.72</v>
      </c>
    </row>
    <row r="480" spans="1:36" s="403" customFormat="1" ht="15" hidden="1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2"/>
      <c r="K480" s="803">
        <v>1965</v>
      </c>
      <c r="L480" s="804">
        <f t="shared" si="321"/>
        <v>0</v>
      </c>
      <c r="M480" s="803">
        <v>20594.600000000002</v>
      </c>
      <c r="N480" s="804">
        <f t="shared" si="322"/>
        <v>0</v>
      </c>
      <c r="O480" s="808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0">
        <f t="shared" si="300"/>
        <v>1</v>
      </c>
      <c r="AF480" s="747">
        <v>1965</v>
      </c>
      <c r="AG480" s="747">
        <f t="shared" si="330"/>
        <v>1965</v>
      </c>
      <c r="AH480" s="747">
        <v>20594.600000000002</v>
      </c>
      <c r="AI480" s="747">
        <f t="shared" si="331"/>
        <v>20594.600000000002</v>
      </c>
      <c r="AJ480" s="748">
        <f t="shared" si="332"/>
        <v>22559.600000000002</v>
      </c>
    </row>
    <row r="481" spans="1:36" s="403" customFormat="1" ht="15" hidden="1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2"/>
      <c r="K481" s="803">
        <v>262</v>
      </c>
      <c r="L481" s="804">
        <f t="shared" si="321"/>
        <v>0</v>
      </c>
      <c r="M481" s="803">
        <v>109.2</v>
      </c>
      <c r="N481" s="804">
        <f t="shared" si="322"/>
        <v>0</v>
      </c>
      <c r="O481" s="808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0">
        <f t="shared" ref="AE481:AE544" si="334">D481-S481-Y481</f>
        <v>15</v>
      </c>
      <c r="AF481" s="747">
        <v>262</v>
      </c>
      <c r="AG481" s="747">
        <f t="shared" si="330"/>
        <v>3930</v>
      </c>
      <c r="AH481" s="747">
        <v>109.2</v>
      </c>
      <c r="AI481" s="747">
        <f t="shared" si="331"/>
        <v>1638</v>
      </c>
      <c r="AJ481" s="748">
        <f t="shared" si="332"/>
        <v>5568</v>
      </c>
    </row>
    <row r="482" spans="1:36" s="403" customFormat="1" ht="15" hidden="1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2"/>
      <c r="K482" s="803">
        <v>1048</v>
      </c>
      <c r="L482" s="804">
        <f t="shared" si="321"/>
        <v>0</v>
      </c>
      <c r="M482" s="803">
        <v>1084.2</v>
      </c>
      <c r="N482" s="804">
        <f t="shared" si="322"/>
        <v>0</v>
      </c>
      <c r="O482" s="808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0">
        <f t="shared" si="334"/>
        <v>20</v>
      </c>
      <c r="AF482" s="747">
        <v>1048</v>
      </c>
      <c r="AG482" s="747">
        <f t="shared" si="330"/>
        <v>20960</v>
      </c>
      <c r="AH482" s="747">
        <v>1084.2</v>
      </c>
      <c r="AI482" s="747">
        <f t="shared" si="331"/>
        <v>21684</v>
      </c>
      <c r="AJ482" s="748">
        <f t="shared" si="332"/>
        <v>42644</v>
      </c>
    </row>
    <row r="483" spans="1:36" s="403" customFormat="1" ht="15" hidden="1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2"/>
      <c r="K483" s="803"/>
      <c r="L483" s="804"/>
      <c r="M483" s="803">
        <v>15600</v>
      </c>
      <c r="N483" s="804">
        <f t="shared" si="322"/>
        <v>0</v>
      </c>
      <c r="O483" s="808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0">
        <f t="shared" si="334"/>
        <v>1</v>
      </c>
      <c r="AF483" s="747"/>
      <c r="AG483" s="747"/>
      <c r="AH483" s="747">
        <v>15600</v>
      </c>
      <c r="AI483" s="747">
        <f t="shared" si="331"/>
        <v>15600</v>
      </c>
      <c r="AJ483" s="748">
        <f t="shared" si="332"/>
        <v>15600</v>
      </c>
    </row>
    <row r="484" spans="1:36" s="403" customFormat="1" ht="15" hidden="1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0">
        <f t="shared" si="334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32"/>
        <v>48000</v>
      </c>
    </row>
    <row r="485" spans="1:36" s="404" customFormat="1" ht="15" hidden="1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4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hidden="1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4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hidden="1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4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hidden="1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4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hidden="1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4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hidden="1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4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hidden="1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4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hidden="1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4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hidden="1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4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hidden="1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4"/>
        <v>0</v>
      </c>
      <c r="AF494" s="745"/>
      <c r="AG494" s="745"/>
      <c r="AH494" s="745"/>
      <c r="AI494" s="745"/>
      <c r="AJ494" s="746"/>
    </row>
    <row r="495" spans="1:36" s="404" customFormat="1" ht="15" hidden="1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4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hidden="1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2"/>
      <c r="K496" s="803">
        <v>5502</v>
      </c>
      <c r="L496" s="804">
        <f t="shared" ref="L496:L504" si="340">K496*J496</f>
        <v>0</v>
      </c>
      <c r="M496" s="803">
        <v>32487</v>
      </c>
      <c r="N496" s="804">
        <f t="shared" ref="N496:N505" si="341">M496*J496</f>
        <v>0</v>
      </c>
      <c r="O496" s="808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/>
      <c r="Z496" s="512">
        <v>5502</v>
      </c>
      <c r="AA496" s="512">
        <f t="shared" ref="AA496:AA504" si="346">Z496*Y496</f>
        <v>0</v>
      </c>
      <c r="AB496" s="512">
        <v>32487</v>
      </c>
      <c r="AC496" s="512">
        <f t="shared" ref="AC496:AC505" si="347">AB496*Y496</f>
        <v>0</v>
      </c>
      <c r="AD496" s="668">
        <f t="shared" ref="AD496:AD506" si="348">AC496+AA496</f>
        <v>0</v>
      </c>
      <c r="AE496" s="740">
        <f t="shared" si="334"/>
        <v>2</v>
      </c>
      <c r="AF496" s="747">
        <v>5502</v>
      </c>
      <c r="AG496" s="747">
        <f t="shared" ref="AG496:AG504" si="349">AF496*AE496</f>
        <v>11004</v>
      </c>
      <c r="AH496" s="747">
        <v>32487</v>
      </c>
      <c r="AI496" s="747">
        <f t="shared" ref="AI496:AI505" si="350">AH496*AE496</f>
        <v>64974</v>
      </c>
      <c r="AJ496" s="748">
        <f t="shared" ref="AJ496:AJ506" si="351">AI496+AG496</f>
        <v>75978</v>
      </c>
    </row>
    <row r="497" spans="1:36" s="403" customFormat="1" ht="17.45" hidden="1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2"/>
      <c r="K497" s="803">
        <v>214.84</v>
      </c>
      <c r="L497" s="804">
        <f t="shared" si="340"/>
        <v>0</v>
      </c>
      <c r="M497" s="803">
        <v>184.6</v>
      </c>
      <c r="N497" s="804">
        <f t="shared" si="341"/>
        <v>0</v>
      </c>
      <c r="O497" s="808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0">
        <f t="shared" si="334"/>
        <v>350</v>
      </c>
      <c r="AF497" s="747">
        <v>214.84</v>
      </c>
      <c r="AG497" s="747">
        <f t="shared" si="349"/>
        <v>75194</v>
      </c>
      <c r="AH497" s="747">
        <v>184.6</v>
      </c>
      <c r="AI497" s="747">
        <f t="shared" si="350"/>
        <v>64610</v>
      </c>
      <c r="AJ497" s="748">
        <f t="shared" si="351"/>
        <v>139804</v>
      </c>
    </row>
    <row r="498" spans="1:36" s="403" customFormat="1" ht="30.75" hidden="1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2"/>
      <c r="K498" s="803">
        <v>4585</v>
      </c>
      <c r="L498" s="804">
        <f t="shared" si="340"/>
        <v>0</v>
      </c>
      <c r="M498" s="803">
        <v>21362.9</v>
      </c>
      <c r="N498" s="804">
        <f t="shared" si="341"/>
        <v>0</v>
      </c>
      <c r="O498" s="808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0">
        <f t="shared" si="334"/>
        <v>23</v>
      </c>
      <c r="AF498" s="747">
        <v>4585</v>
      </c>
      <c r="AG498" s="747">
        <f t="shared" si="349"/>
        <v>105455</v>
      </c>
      <c r="AH498" s="747">
        <v>21362.9</v>
      </c>
      <c r="AI498" s="747">
        <f t="shared" si="350"/>
        <v>491346.7</v>
      </c>
      <c r="AJ498" s="748">
        <f t="shared" si="351"/>
        <v>596801.69999999995</v>
      </c>
    </row>
    <row r="499" spans="1:36" s="403" customFormat="1" ht="17.45" hidden="1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2"/>
      <c r="K499" s="803">
        <v>104.80000000000001</v>
      </c>
      <c r="L499" s="804">
        <f t="shared" si="340"/>
        <v>0</v>
      </c>
      <c r="M499" s="803">
        <v>119.60000000000001</v>
      </c>
      <c r="N499" s="804">
        <f t="shared" si="341"/>
        <v>0</v>
      </c>
      <c r="O499" s="808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0">
        <f t="shared" si="334"/>
        <v>350</v>
      </c>
      <c r="AF499" s="747">
        <v>104.80000000000001</v>
      </c>
      <c r="AG499" s="747">
        <f t="shared" si="349"/>
        <v>36680.000000000007</v>
      </c>
      <c r="AH499" s="747">
        <v>119.60000000000001</v>
      </c>
      <c r="AI499" s="747">
        <f t="shared" si="350"/>
        <v>41860</v>
      </c>
      <c r="AJ499" s="748">
        <f t="shared" si="351"/>
        <v>78540</v>
      </c>
    </row>
    <row r="500" spans="1:36" s="403" customFormat="1" ht="17.45" hidden="1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2"/>
      <c r="K500" s="803">
        <v>6.5500000000000007</v>
      </c>
      <c r="L500" s="804">
        <f t="shared" si="340"/>
        <v>0</v>
      </c>
      <c r="M500" s="803">
        <v>26.52</v>
      </c>
      <c r="N500" s="804">
        <f t="shared" si="341"/>
        <v>0</v>
      </c>
      <c r="O500" s="808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0">
        <f t="shared" si="334"/>
        <v>350</v>
      </c>
      <c r="AF500" s="747">
        <v>6.5500000000000007</v>
      </c>
      <c r="AG500" s="747">
        <f t="shared" si="349"/>
        <v>2292.5000000000005</v>
      </c>
      <c r="AH500" s="747">
        <v>26.52</v>
      </c>
      <c r="AI500" s="747">
        <f t="shared" si="350"/>
        <v>9282</v>
      </c>
      <c r="AJ500" s="748">
        <f t="shared" si="351"/>
        <v>11574.5</v>
      </c>
    </row>
    <row r="501" spans="1:36" s="403" customFormat="1" ht="17.45" hidden="1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2"/>
      <c r="K501" s="803">
        <v>655</v>
      </c>
      <c r="L501" s="804">
        <f t="shared" si="340"/>
        <v>0</v>
      </c>
      <c r="M501" s="803">
        <v>135.20000000000002</v>
      </c>
      <c r="N501" s="804">
        <f t="shared" si="341"/>
        <v>0</v>
      </c>
      <c r="O501" s="808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0">
        <f t="shared" si="334"/>
        <v>23</v>
      </c>
      <c r="AF501" s="747">
        <v>655</v>
      </c>
      <c r="AG501" s="747">
        <f t="shared" si="349"/>
        <v>15065</v>
      </c>
      <c r="AH501" s="747">
        <v>135.20000000000002</v>
      </c>
      <c r="AI501" s="747">
        <f t="shared" si="350"/>
        <v>3109.6000000000004</v>
      </c>
      <c r="AJ501" s="748">
        <f t="shared" si="351"/>
        <v>18174.599999999999</v>
      </c>
    </row>
    <row r="502" spans="1:36" s="403" customFormat="1" ht="17.45" hidden="1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2"/>
      <c r="K502" s="803">
        <v>65.5</v>
      </c>
      <c r="L502" s="804">
        <f t="shared" si="340"/>
        <v>0</v>
      </c>
      <c r="M502" s="803">
        <v>109.2</v>
      </c>
      <c r="N502" s="804">
        <f t="shared" si="341"/>
        <v>0</v>
      </c>
      <c r="O502" s="808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0">
        <f t="shared" si="334"/>
        <v>46</v>
      </c>
      <c r="AF502" s="747">
        <v>65.5</v>
      </c>
      <c r="AG502" s="747">
        <f t="shared" si="349"/>
        <v>3013</v>
      </c>
      <c r="AH502" s="747">
        <v>109.2</v>
      </c>
      <c r="AI502" s="747">
        <f t="shared" si="350"/>
        <v>5023.2</v>
      </c>
      <c r="AJ502" s="748">
        <f t="shared" si="351"/>
        <v>8036.2</v>
      </c>
    </row>
    <row r="503" spans="1:36" s="403" customFormat="1" ht="17.45" hidden="1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2"/>
      <c r="K503" s="803">
        <v>65.5</v>
      </c>
      <c r="L503" s="804">
        <f t="shared" si="340"/>
        <v>0</v>
      </c>
      <c r="M503" s="803">
        <v>127.4</v>
      </c>
      <c r="N503" s="804">
        <f t="shared" si="341"/>
        <v>0</v>
      </c>
      <c r="O503" s="808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0">
        <f t="shared" si="334"/>
        <v>23</v>
      </c>
      <c r="AF503" s="747">
        <v>65.5</v>
      </c>
      <c r="AG503" s="747">
        <f t="shared" si="349"/>
        <v>1506.5</v>
      </c>
      <c r="AH503" s="747">
        <v>127.4</v>
      </c>
      <c r="AI503" s="747">
        <f t="shared" si="350"/>
        <v>2930.2000000000003</v>
      </c>
      <c r="AJ503" s="748">
        <f t="shared" si="351"/>
        <v>4436.7000000000007</v>
      </c>
    </row>
    <row r="504" spans="1:36" s="403" customFormat="1" ht="17.45" hidden="1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2"/>
      <c r="K504" s="803">
        <v>32.75</v>
      </c>
      <c r="L504" s="804">
        <f t="shared" si="340"/>
        <v>0</v>
      </c>
      <c r="M504" s="803">
        <v>15.600000000000001</v>
      </c>
      <c r="N504" s="804">
        <f t="shared" si="341"/>
        <v>0</v>
      </c>
      <c r="O504" s="808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0">
        <f t="shared" si="334"/>
        <v>396</v>
      </c>
      <c r="AF504" s="747">
        <v>32.75</v>
      </c>
      <c r="AG504" s="747">
        <f t="shared" si="349"/>
        <v>12969</v>
      </c>
      <c r="AH504" s="747">
        <v>15.600000000000001</v>
      </c>
      <c r="AI504" s="747">
        <f t="shared" si="350"/>
        <v>6177.6</v>
      </c>
      <c r="AJ504" s="748">
        <f t="shared" si="351"/>
        <v>19146.599999999999</v>
      </c>
    </row>
    <row r="505" spans="1:36" s="403" customFormat="1" ht="17.45" hidden="1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2"/>
      <c r="K505" s="803"/>
      <c r="L505" s="804"/>
      <c r="M505" s="803">
        <v>19500</v>
      </c>
      <c r="N505" s="804">
        <f t="shared" si="341"/>
        <v>0</v>
      </c>
      <c r="O505" s="808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0">
        <f t="shared" si="334"/>
        <v>1</v>
      </c>
      <c r="AF505" s="747"/>
      <c r="AG505" s="747"/>
      <c r="AH505" s="747">
        <v>19500</v>
      </c>
      <c r="AI505" s="747">
        <f t="shared" si="350"/>
        <v>19500</v>
      </c>
      <c r="AJ505" s="748">
        <f t="shared" si="351"/>
        <v>19500</v>
      </c>
    </row>
    <row r="506" spans="1:36" s="403" customFormat="1" ht="17.45" hidden="1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0">
        <f t="shared" si="334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51"/>
        <v>31440</v>
      </c>
    </row>
    <row r="507" spans="1:36" s="403" customFormat="1" ht="17.45" hidden="1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4"/>
        <v>0</v>
      </c>
      <c r="AF507" s="745"/>
      <c r="AG507" s="745"/>
      <c r="AH507" s="745"/>
      <c r="AI507" s="745"/>
      <c r="AJ507" s="746"/>
    </row>
    <row r="508" spans="1:36" s="242" customFormat="1" ht="17.45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4"/>
        <v>0</v>
      </c>
      <c r="AF508" s="745"/>
      <c r="AG508" s="741">
        <f>AG509+AG523+AG537+AG551</f>
        <v>23842192.499600001</v>
      </c>
      <c r="AH508" s="741"/>
      <c r="AI508" s="741">
        <f>AI509+AI523+AI537+AI551</f>
        <v>32124621.338344</v>
      </c>
      <c r="AJ508" s="742">
        <f>AJ509+AJ523+AJ537+AJ551</f>
        <v>55966813.837944008</v>
      </c>
    </row>
    <row r="509" spans="1:36" s="403" customFormat="1" ht="17.45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4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6" s="403" customFormat="1" ht="17.45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4"/>
        <v>0</v>
      </c>
      <c r="AF510" s="747"/>
      <c r="AG510" s="747"/>
      <c r="AH510" s="747"/>
      <c r="AI510" s="747"/>
      <c r="AJ510" s="748"/>
    </row>
    <row r="511" spans="1:36" s="403" customFormat="1" ht="17.45" hidden="1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4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6" s="403" customFormat="1" ht="17.45" customHeight="1" x14ac:dyDescent="0.25">
      <c r="A512" s="967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4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967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4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hidden="1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4"/>
        <v>0</v>
      </c>
      <c r="AF514" s="747"/>
      <c r="AG514" s="747"/>
      <c r="AH514" s="747"/>
      <c r="AI514" s="747"/>
      <c r="AJ514" s="748"/>
    </row>
    <row r="515" spans="1:36" s="403" customFormat="1" ht="24" hidden="1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4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hidden="1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4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hidden="1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4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hidden="1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4"/>
        <v>0</v>
      </c>
      <c r="AF518" s="747"/>
      <c r="AG518" s="747"/>
      <c r="AH518" s="747"/>
      <c r="AI518" s="747"/>
      <c r="AJ518" s="748"/>
    </row>
    <row r="519" spans="1:36" s="403" customFormat="1" ht="24" hidden="1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4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hidden="1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4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hidden="1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4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hidden="1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4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4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4"/>
        <v>0</v>
      </c>
      <c r="AF524" s="747"/>
      <c r="AG524" s="747"/>
      <c r="AH524" s="747"/>
      <c r="AI524" s="747"/>
      <c r="AJ524" s="748"/>
    </row>
    <row r="525" spans="1:36" s="403" customFormat="1" ht="24" hidden="1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4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967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4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967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4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hidden="1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4"/>
        <v>0</v>
      </c>
      <c r="AF528" s="747"/>
      <c r="AG528" s="747"/>
      <c r="AH528" s="747"/>
      <c r="AI528" s="747"/>
      <c r="AJ528" s="748"/>
    </row>
    <row r="529" spans="1:36" s="403" customFormat="1" ht="24" hidden="1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4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hidden="1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4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hidden="1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4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hidden="1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4"/>
        <v>0</v>
      </c>
      <c r="AF532" s="747"/>
      <c r="AG532" s="747"/>
      <c r="AH532" s="747"/>
      <c r="AI532" s="747"/>
      <c r="AJ532" s="748"/>
    </row>
    <row r="533" spans="1:36" s="403" customFormat="1" ht="24" hidden="1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4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hidden="1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4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hidden="1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4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hidden="1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4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hidden="1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4"/>
        <v>0</v>
      </c>
      <c r="AF537" s="755"/>
      <c r="AG537" s="755">
        <f>ROUND((SUM(AG539:AG550)),2)</f>
        <v>2965345.6</v>
      </c>
      <c r="AH537" s="755"/>
      <c r="AI537" s="755">
        <f>SUM(AI539:AI550)</f>
        <v>1149158.5699999991</v>
      </c>
      <c r="AJ537" s="756">
        <f>ROUND((SUM(AJ539:AJ550)),2)</f>
        <v>4114504.17</v>
      </c>
    </row>
    <row r="538" spans="1:36" s="403" customFormat="1" ht="24" hidden="1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4"/>
        <v>0</v>
      </c>
      <c r="AF538" s="747"/>
      <c r="AG538" s="747"/>
      <c r="AH538" s="747"/>
      <c r="AI538" s="747"/>
      <c r="AJ538" s="748"/>
    </row>
    <row r="539" spans="1:36" s="403" customFormat="1" ht="24" hidden="1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4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hidden="1" customHeight="1" x14ac:dyDescent="0.25">
      <c r="A540" s="967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4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hidden="1" x14ac:dyDescent="0.25">
      <c r="A541" s="967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4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hidden="1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4"/>
        <v>0</v>
      </c>
      <c r="AF542" s="743"/>
      <c r="AG542" s="743"/>
      <c r="AH542" s="743"/>
      <c r="AI542" s="743"/>
      <c r="AJ542" s="744"/>
    </row>
    <row r="543" spans="1:36" ht="24" hidden="1" customHeight="1" x14ac:dyDescent="0.25">
      <c r="A543" s="967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4"/>
        <v>21</v>
      </c>
      <c r="AF543" s="743">
        <v>2513</v>
      </c>
      <c r="AG543" s="743">
        <f>AF543*AE543</f>
        <v>52773</v>
      </c>
      <c r="AH543" s="743">
        <v>6681</v>
      </c>
      <c r="AI543" s="743">
        <f>AH543*AE543</f>
        <v>140301</v>
      </c>
      <c r="AJ543" s="744">
        <f>AG543+AI543</f>
        <v>193074</v>
      </c>
    </row>
    <row r="544" spans="1:36" ht="24" hidden="1" customHeight="1" x14ac:dyDescent="0.25">
      <c r="A544" s="967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4"/>
        <v>22.539999999999992</v>
      </c>
      <c r="AF544" s="743">
        <v>2333.7600000000002</v>
      </c>
      <c r="AG544" s="743">
        <f>ROUND((AF544*AE544),2)</f>
        <v>52602.95</v>
      </c>
      <c r="AH544" s="743">
        <v>2161.5</v>
      </c>
      <c r="AI544" s="743">
        <f>AH544*AE544</f>
        <v>48720.209999999985</v>
      </c>
      <c r="AJ544" s="744">
        <f>AG544+AI544</f>
        <v>101323.15999999997</v>
      </c>
    </row>
    <row r="545" spans="1:36" ht="24" hidden="1" customHeight="1" x14ac:dyDescent="0.25">
      <c r="A545" s="967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64" si="353">D545-S545-Y545</f>
        <v>31.389999999999986</v>
      </c>
      <c r="AF545" s="743">
        <v>46.8</v>
      </c>
      <c r="AG545" s="743">
        <f>AF545*AE545</f>
        <v>1469.0519999999992</v>
      </c>
      <c r="AH545" s="743">
        <v>264</v>
      </c>
      <c r="AI545" s="743">
        <f>AH545*AE545</f>
        <v>8286.9599999999955</v>
      </c>
      <c r="AJ545" s="744">
        <f>AG545+AI545</f>
        <v>9756.0119999999952</v>
      </c>
    </row>
    <row r="546" spans="1:36" ht="24" hidden="1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3"/>
        <v>0</v>
      </c>
      <c r="AF546" s="743"/>
      <c r="AG546" s="743"/>
      <c r="AH546" s="743"/>
      <c r="AI546" s="743"/>
      <c r="AJ546" s="744"/>
    </row>
    <row r="547" spans="1:36" ht="38.25" hidden="1" x14ac:dyDescent="0.25">
      <c r="A547" s="967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3"/>
        <v>15.639999999999986</v>
      </c>
      <c r="AF547" s="743">
        <v>2475.7199999999998</v>
      </c>
      <c r="AG547" s="743">
        <f>AF547*AE547</f>
        <v>38720.26079999996</v>
      </c>
      <c r="AH547" s="743">
        <v>60860</v>
      </c>
      <c r="AI547" s="743">
        <f>AH547*AE547</f>
        <v>951850.39999999921</v>
      </c>
      <c r="AJ547" s="744">
        <f>AG547+AI547</f>
        <v>990570.66079999914</v>
      </c>
    </row>
    <row r="548" spans="1:36" ht="15.75" hidden="1" x14ac:dyDescent="0.25">
      <c r="A548" s="967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3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hidden="1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3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hidden="1" x14ac:dyDescent="0.25">
      <c r="A550" s="967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3"/>
        <v>0</v>
      </c>
      <c r="AF550" s="743">
        <v>124800</v>
      </c>
      <c r="AG550" s="743">
        <f>AF550*AE550</f>
        <v>0</v>
      </c>
      <c r="AH550" s="743">
        <v>49408</v>
      </c>
      <c r="AI550" s="743">
        <f>AH550*AE550</f>
        <v>0</v>
      </c>
      <c r="AJ550" s="744">
        <f>AG550+AI550</f>
        <v>0</v>
      </c>
    </row>
    <row r="551" spans="1:36" ht="24" hidden="1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3"/>
        <v>0</v>
      </c>
      <c r="AF551" s="766"/>
      <c r="AG551" s="766">
        <f>SUM(AG553:AG564)</f>
        <v>2531103.7599999993</v>
      </c>
      <c r="AH551" s="766"/>
      <c r="AI551" s="766">
        <f>SUM(AI553:AI564)</f>
        <v>728511.96500000032</v>
      </c>
      <c r="AJ551" s="756">
        <f>SUM(AJ553:AJ564)</f>
        <v>3259615.7249999996</v>
      </c>
    </row>
    <row r="552" spans="1:36" ht="24" hidden="1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3"/>
        <v>0</v>
      </c>
      <c r="AF552" s="743"/>
      <c r="AG552" s="743"/>
      <c r="AH552" s="743"/>
      <c r="AI552" s="743"/>
      <c r="AJ552" s="744"/>
    </row>
    <row r="553" spans="1:36" s="403" customFormat="1" ht="24" hidden="1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3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hidden="1" customHeight="1" x14ac:dyDescent="0.25">
      <c r="A554" s="967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3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hidden="1" x14ac:dyDescent="0.25">
      <c r="A555" s="967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3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hidden="1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3"/>
        <v>0</v>
      </c>
      <c r="AF556" s="743"/>
      <c r="AG556" s="743"/>
      <c r="AH556" s="743"/>
      <c r="AI556" s="743"/>
      <c r="AJ556" s="744"/>
    </row>
    <row r="557" spans="1:36" ht="24" hidden="1" customHeight="1" x14ac:dyDescent="0.25">
      <c r="A557" s="967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3"/>
        <v>13</v>
      </c>
      <c r="AF557" s="743">
        <v>2513</v>
      </c>
      <c r="AG557" s="743">
        <f>AF557*AE557</f>
        <v>32669</v>
      </c>
      <c r="AH557" s="743">
        <v>6681</v>
      </c>
      <c r="AI557" s="743">
        <f>AH557*AE557</f>
        <v>86853</v>
      </c>
      <c r="AJ557" s="744">
        <f>AG557+AI557</f>
        <v>119522</v>
      </c>
    </row>
    <row r="558" spans="1:36" ht="24" hidden="1" customHeight="1" x14ac:dyDescent="0.25">
      <c r="A558" s="967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3"/>
        <v>14.049999999999997</v>
      </c>
      <c r="AF558" s="743">
        <v>2333.5</v>
      </c>
      <c r="AG558" s="743">
        <f>ROUND((AF558*AE558),2)</f>
        <v>32785.68</v>
      </c>
      <c r="AH558" s="743">
        <v>2161.5</v>
      </c>
      <c r="AI558" s="743">
        <f>AH558*AE558</f>
        <v>30369.074999999993</v>
      </c>
      <c r="AJ558" s="744">
        <f>AG558+AI558</f>
        <v>63154.75499999999</v>
      </c>
    </row>
    <row r="559" spans="1:36" ht="24" hidden="1" customHeight="1" x14ac:dyDescent="0.25">
      <c r="A559" s="967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3"/>
        <v>19.47</v>
      </c>
      <c r="AF559" s="743">
        <v>46.8</v>
      </c>
      <c r="AG559" s="743">
        <f>ROUND((AF559*AE559),2)</f>
        <v>911.2</v>
      </c>
      <c r="AH559" s="743">
        <v>264</v>
      </c>
      <c r="AI559" s="743">
        <f>AH559*AE559</f>
        <v>5140.08</v>
      </c>
      <c r="AJ559" s="744">
        <f>AG559+AI559</f>
        <v>6051.28</v>
      </c>
    </row>
    <row r="560" spans="1:36" ht="24" hidden="1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3"/>
        <v>0</v>
      </c>
      <c r="AF560" s="743"/>
      <c r="AG560" s="743"/>
      <c r="AH560" s="743"/>
      <c r="AI560" s="743"/>
      <c r="AJ560" s="744"/>
    </row>
    <row r="561" spans="1:36" ht="24" hidden="1" customHeight="1" x14ac:dyDescent="0.25">
      <c r="A561" s="967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3"/>
        <v>9.730000000000004</v>
      </c>
      <c r="AF561" s="743">
        <v>2475.7199999999998</v>
      </c>
      <c r="AG561" s="743">
        <f>ROUND((AF561*AE561),2)</f>
        <v>24088.76</v>
      </c>
      <c r="AH561" s="743">
        <v>62297</v>
      </c>
      <c r="AI561" s="743">
        <f>AH561*AE561</f>
        <v>606149.81000000029</v>
      </c>
      <c r="AJ561" s="744">
        <f>AG561+AI561</f>
        <v>630238.5700000003</v>
      </c>
    </row>
    <row r="562" spans="1:36" ht="24" hidden="1" customHeight="1" x14ac:dyDescent="0.25">
      <c r="A562" s="967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3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hidden="1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3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hidden="1" thickBot="1" x14ac:dyDescent="0.3">
      <c r="A564" s="974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2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3"/>
        <v>0</v>
      </c>
      <c r="AF564" s="768">
        <v>124800</v>
      </c>
      <c r="AG564" s="768">
        <f>AF564*AE564</f>
        <v>0</v>
      </c>
      <c r="AH564" s="768">
        <v>49408</v>
      </c>
      <c r="AI564" s="768">
        <f>AH564*AE564</f>
        <v>0</v>
      </c>
      <c r="AJ564" s="769">
        <f>AG564+AI564</f>
        <v>0</v>
      </c>
    </row>
    <row r="565" spans="1:36" ht="24" hidden="1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0"/>
      <c r="AF565" s="771"/>
      <c r="AG565" s="771"/>
      <c r="AH565" s="771"/>
      <c r="AI565" s="771"/>
      <c r="AJ565" s="772"/>
    </row>
    <row r="566" spans="1:36" ht="24" hidden="1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/>
      <c r="AF566" s="773"/>
      <c r="AG566" s="773">
        <f>SUM(AG567:AG580)</f>
        <v>0</v>
      </c>
      <c r="AH566" s="773"/>
      <c r="AI566" s="773">
        <f>SUM(AI567:AI580)</f>
        <v>0</v>
      </c>
      <c r="AJ566" s="774">
        <f>SUM(AJ567:AJ580)</f>
        <v>0</v>
      </c>
    </row>
    <row r="567" spans="1:36" ht="24" hidden="1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5"/>
      <c r="AF567" s="776">
        <v>1918.4687999999999</v>
      </c>
      <c r="AG567" s="776">
        <f t="shared" ref="AG567:AG580" si="367">AF567*AE567</f>
        <v>0</v>
      </c>
      <c r="AH567" s="776">
        <v>923.06500000000028</v>
      </c>
      <c r="AI567" s="776">
        <f t="shared" ref="AI567:AI572" si="368">AH567*AE567</f>
        <v>0</v>
      </c>
      <c r="AJ567" s="777">
        <f t="shared" ref="AJ567:AJ580" si="369">AI567+AG567</f>
        <v>0</v>
      </c>
    </row>
    <row r="568" spans="1:36" ht="24" hidden="1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7"/>
      <c r="AF568" s="778">
        <v>2793.7584000000002</v>
      </c>
      <c r="AG568" s="778">
        <f t="shared" si="367"/>
        <v>0</v>
      </c>
      <c r="AH568" s="778">
        <v>8448.9600000000009</v>
      </c>
      <c r="AI568" s="778">
        <f t="shared" si="368"/>
        <v>0</v>
      </c>
      <c r="AJ568" s="779">
        <f t="shared" si="369"/>
        <v>0</v>
      </c>
    </row>
    <row r="569" spans="1:36" ht="24" hidden="1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7"/>
      <c r="AF569" s="778">
        <v>78955</v>
      </c>
      <c r="AG569" s="778">
        <f t="shared" si="367"/>
        <v>0</v>
      </c>
      <c r="AH569" s="778">
        <v>48788.666666666664</v>
      </c>
      <c r="AI569" s="778">
        <f t="shared" si="368"/>
        <v>0</v>
      </c>
      <c r="AJ569" s="779">
        <f t="shared" si="369"/>
        <v>0</v>
      </c>
    </row>
    <row r="570" spans="1:36" s="403" customFormat="1" ht="24" hidden="1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7"/>
      <c r="AF570" s="780">
        <v>4059.5328000000004</v>
      </c>
      <c r="AG570" s="780">
        <f t="shared" si="367"/>
        <v>0</v>
      </c>
      <c r="AH570" s="780">
        <v>3397.68</v>
      </c>
      <c r="AI570" s="780">
        <f t="shared" si="368"/>
        <v>0</v>
      </c>
      <c r="AJ570" s="781">
        <f t="shared" si="369"/>
        <v>0</v>
      </c>
    </row>
    <row r="571" spans="1:36" s="403" customFormat="1" ht="24" hidden="1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7"/>
      <c r="AF571" s="780">
        <v>2754.1440000000002</v>
      </c>
      <c r="AG571" s="780">
        <f t="shared" si="367"/>
        <v>0</v>
      </c>
      <c r="AH571" s="780">
        <v>1121.1200000000001</v>
      </c>
      <c r="AI571" s="780">
        <f t="shared" si="368"/>
        <v>0</v>
      </c>
      <c r="AJ571" s="781">
        <f t="shared" si="369"/>
        <v>0</v>
      </c>
    </row>
    <row r="572" spans="1:36" s="403" customFormat="1" ht="24" hidden="1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7"/>
      <c r="AF572" s="780">
        <v>6442.0559999999996</v>
      </c>
      <c r="AG572" s="780">
        <f t="shared" si="367"/>
        <v>0</v>
      </c>
      <c r="AH572" s="780">
        <v>2333.7600000000002</v>
      </c>
      <c r="AI572" s="780">
        <f t="shared" si="368"/>
        <v>0</v>
      </c>
      <c r="AJ572" s="781">
        <f t="shared" si="369"/>
        <v>0</v>
      </c>
    </row>
    <row r="573" spans="1:36" s="403" customFormat="1" ht="24" hidden="1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7"/>
      <c r="AF573" s="780">
        <v>671.55840000000001</v>
      </c>
      <c r="AG573" s="780">
        <f t="shared" si="367"/>
        <v>0</v>
      </c>
      <c r="AH573" s="780"/>
      <c r="AI573" s="780"/>
      <c r="AJ573" s="781">
        <f t="shared" si="369"/>
        <v>0</v>
      </c>
    </row>
    <row r="574" spans="1:36" ht="24" hidden="1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7"/>
      <c r="AF574" s="778">
        <v>17405.925984000001</v>
      </c>
      <c r="AG574" s="778">
        <f t="shared" si="367"/>
        <v>0</v>
      </c>
      <c r="AH574" s="778">
        <v>6006</v>
      </c>
      <c r="AI574" s="778">
        <f>AH574*AE574</f>
        <v>0</v>
      </c>
      <c r="AJ574" s="779">
        <f t="shared" si="369"/>
        <v>0</v>
      </c>
    </row>
    <row r="575" spans="1:36" ht="24" hidden="1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7"/>
      <c r="AF575" s="778">
        <v>2601.3455999999996</v>
      </c>
      <c r="AG575" s="778">
        <f t="shared" si="367"/>
        <v>0</v>
      </c>
      <c r="AH575" s="778">
        <v>2059.2000000000003</v>
      </c>
      <c r="AI575" s="778">
        <f>AH575*AE575</f>
        <v>0</v>
      </c>
      <c r="AJ575" s="779">
        <f t="shared" si="369"/>
        <v>0</v>
      </c>
    </row>
    <row r="576" spans="1:36" ht="24" hidden="1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7"/>
      <c r="AF576" s="778">
        <v>2682.4607999999998</v>
      </c>
      <c r="AG576" s="778">
        <f t="shared" si="367"/>
        <v>0</v>
      </c>
      <c r="AH576" s="778">
        <v>2162.1600000000003</v>
      </c>
      <c r="AI576" s="778">
        <f>AH576*AE576</f>
        <v>0</v>
      </c>
      <c r="AJ576" s="779">
        <f t="shared" si="369"/>
        <v>0</v>
      </c>
    </row>
    <row r="577" spans="1:61" s="403" customFormat="1" ht="24" hidden="1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7"/>
      <c r="AF577" s="780">
        <v>297.108</v>
      </c>
      <c r="AG577" s="780">
        <f t="shared" si="367"/>
        <v>0</v>
      </c>
      <c r="AH577" s="780"/>
      <c r="AI577" s="780"/>
      <c r="AJ577" s="781">
        <f t="shared" si="369"/>
        <v>0</v>
      </c>
    </row>
    <row r="578" spans="1:61" s="403" customFormat="1" ht="24" hidden="1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7"/>
      <c r="AF578" s="780">
        <v>594.21600000000001</v>
      </c>
      <c r="AG578" s="780">
        <f t="shared" si="367"/>
        <v>0</v>
      </c>
      <c r="AH578" s="780"/>
      <c r="AI578" s="780"/>
      <c r="AJ578" s="781">
        <f t="shared" si="369"/>
        <v>0</v>
      </c>
    </row>
    <row r="579" spans="1:61" s="403" customFormat="1" ht="24" hidden="1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5"/>
      <c r="AF579" s="780">
        <v>2716.4160000000002</v>
      </c>
      <c r="AG579" s="780">
        <f t="shared" si="367"/>
        <v>0</v>
      </c>
      <c r="AH579" s="780"/>
      <c r="AI579" s="780"/>
      <c r="AJ579" s="781">
        <f t="shared" si="369"/>
        <v>0</v>
      </c>
    </row>
    <row r="580" spans="1:61" s="403" customFormat="1" ht="24" hidden="1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44">
        <v>2273.1120000000001</v>
      </c>
      <c r="AA580" s="945">
        <f t="shared" si="364"/>
        <v>0</v>
      </c>
      <c r="AB580" s="945"/>
      <c r="AC580" s="945"/>
      <c r="AD580" s="946">
        <f t="shared" si="366"/>
        <v>0</v>
      </c>
      <c r="AE580" s="782"/>
      <c r="AF580" s="783">
        <v>2273.1120000000001</v>
      </c>
      <c r="AG580" s="784">
        <f t="shared" si="367"/>
        <v>0</v>
      </c>
      <c r="AH580" s="784"/>
      <c r="AI580" s="784"/>
      <c r="AJ580" s="785">
        <f t="shared" si="369"/>
        <v>0</v>
      </c>
    </row>
    <row r="581" spans="1:61" ht="17.45" customHeight="1" x14ac:dyDescent="0.25">
      <c r="A581" s="980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16338243.599999998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22387411.900000002</v>
      </c>
      <c r="AD581" s="683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ROUND((AG566+AG508+AG495+AG490+AG485+AG466+AG427+AG414+AG379+AG362+AG293+AG280+AG273+AG265+AG262+AG247+AG188+AG166+AG150+AG98+AG93+AG73+AG32),2)</f>
        <v>129665303.40000001</v>
      </c>
      <c r="AH581" s="771"/>
      <c r="AI581" s="771">
        <f>ROUND((AI566+AI508+AI495+AI490+AI485+AI466+AI427+AI414+AI379+AI362+AI293+AI280+AI273+AI265+AI262+AI247+AI188+AI166+AI150+AI98+AI93+AI73+AI32),2)</f>
        <v>173873928.16999999</v>
      </c>
      <c r="AJ581" s="772">
        <f>ROUND((AJ566+AJ508+AJ495+AJ490+AJ485+AJ466+AJ427+AJ414+AJ379+AJ362+AJ293+AJ280+AJ273+AJ265+AJ262+AJ247+AJ188+AJ166+AJ150+AJ98+AJ93+AJ73+AJ32),2)</f>
        <v>304278406.93000001</v>
      </c>
      <c r="AL581" s="842">
        <f>AD581-AD582</f>
        <v>32271379.579999998</v>
      </c>
      <c r="AM581" s="842">
        <f>'КС3 №2 МАЙ'!H42</f>
        <v>32271379.583333336</v>
      </c>
      <c r="AN581" s="842">
        <f>AL581-AM581</f>
        <v>-3.3333376049995422E-3</v>
      </c>
    </row>
    <row r="582" spans="1:61" ht="17.25" customHeight="1" thickBot="1" x14ac:dyDescent="0.3">
      <c r="A582" s="981"/>
      <c r="B582" s="982"/>
      <c r="C582" s="983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</v>
      </c>
      <c r="AB582" s="630">
        <f>ROUND((AB581/1.2*0.2),0)</f>
        <v>0</v>
      </c>
      <c r="AC582" s="630">
        <f>ROUND((AC581/1.2*0.2),2)</f>
        <v>3731235.32</v>
      </c>
      <c r="AD582" s="684">
        <f>ROUND((AD581/1.2*0.2),2)</f>
        <v>6454275.9199999999</v>
      </c>
      <c r="AE582" s="787" t="s">
        <v>601</v>
      </c>
      <c r="AF582" s="788"/>
      <c r="AG582" s="788">
        <f>ROUND((AG581/1.2*0.2),2)</f>
        <v>21610883.899999999</v>
      </c>
      <c r="AH582" s="788"/>
      <c r="AI582" s="788">
        <f>ROUND((AI581/1.2*0.2),2)</f>
        <v>28978988.030000001</v>
      </c>
      <c r="AJ582" s="789">
        <f>ROUND((AJ581/1.2*0.2),2)</f>
        <v>50713067.82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162"/>
      <c r="D585" s="1162"/>
      <c r="E585" s="1162"/>
      <c r="F585" s="1162"/>
      <c r="G585" s="1162"/>
      <c r="H585" s="1162"/>
      <c r="O585" s="459"/>
      <c r="P585" s="557"/>
      <c r="Q585" s="557"/>
      <c r="R585" s="558"/>
      <c r="S585" s="1163" t="s">
        <v>45</v>
      </c>
      <c r="T585" s="1163"/>
      <c r="U585" s="1163"/>
      <c r="V585" s="1163"/>
      <c r="W585" s="1163"/>
      <c r="X585" s="1163"/>
      <c r="Y585" s="1164" t="s">
        <v>45</v>
      </c>
      <c r="Z585" s="1164"/>
      <c r="AA585" s="1164"/>
      <c r="AB585" s="1164"/>
      <c r="AC585" s="1164"/>
      <c r="AD585" s="1164"/>
      <c r="AE585" s="1165" t="s">
        <v>45</v>
      </c>
      <c r="AF585" s="1165"/>
      <c r="AG585" s="1165"/>
      <c r="AH585" s="1165"/>
      <c r="AI585" s="1165"/>
      <c r="AJ585" s="1165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153" t="s">
        <v>40</v>
      </c>
      <c r="C586" s="1153"/>
      <c r="D586" s="1153"/>
      <c r="E586" s="1153"/>
      <c r="F586" s="1153"/>
      <c r="G586" s="1153"/>
      <c r="H586" s="1153"/>
      <c r="I586" s="1153"/>
      <c r="J586" s="1153"/>
      <c r="K586" s="1153"/>
      <c r="L586" s="1153"/>
      <c r="M586" s="1153"/>
      <c r="N586" s="1153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/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162"/>
      <c r="D587" s="1162"/>
      <c r="E587" s="1162"/>
      <c r="F587" s="1162"/>
      <c r="G587" s="1162"/>
      <c r="H587" s="1162"/>
      <c r="O587" s="459"/>
      <c r="P587" s="557"/>
      <c r="Q587" s="557"/>
      <c r="R587" s="558"/>
      <c r="S587" s="1163" t="s">
        <v>47</v>
      </c>
      <c r="T587" s="1163"/>
      <c r="U587" s="1163"/>
      <c r="V587" s="1163"/>
      <c r="W587" s="1163"/>
      <c r="X587" s="1163"/>
      <c r="Y587" s="1164" t="s">
        <v>47</v>
      </c>
      <c r="Z587" s="1164"/>
      <c r="AA587" s="1164"/>
      <c r="AB587" s="1164"/>
      <c r="AC587" s="1164"/>
      <c r="AD587" s="1164"/>
      <c r="AE587" s="1165" t="s">
        <v>47</v>
      </c>
      <c r="AF587" s="1165"/>
      <c r="AG587" s="1165"/>
      <c r="AH587" s="1165"/>
      <c r="AI587" s="1165"/>
      <c r="AJ587" s="1165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153" t="s">
        <v>40</v>
      </c>
      <c r="C588" s="1153"/>
      <c r="D588" s="1153"/>
      <c r="E588" s="1153"/>
      <c r="F588" s="1153"/>
      <c r="G588" s="1153"/>
      <c r="H588" s="1153"/>
      <c r="I588" s="1153"/>
      <c r="J588" s="1153"/>
      <c r="K588" s="1153"/>
      <c r="L588" s="1153"/>
      <c r="M588" s="1153"/>
      <c r="N588" s="115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6">
    <cfRule type="duplicateValues" dxfId="74" priority="13" stopIfTrue="1"/>
  </conditionalFormatting>
  <conditionalFormatting sqref="B47">
    <cfRule type="duplicateValues" dxfId="73" priority="12" stopIfTrue="1"/>
  </conditionalFormatting>
  <conditionalFormatting sqref="B48">
    <cfRule type="duplicateValues" dxfId="72" priority="11" stopIfTrue="1"/>
  </conditionalFormatting>
  <conditionalFormatting sqref="B49">
    <cfRule type="duplicateValues" dxfId="71" priority="10" stopIfTrue="1"/>
  </conditionalFormatting>
  <conditionalFormatting sqref="B50">
    <cfRule type="duplicateValues" dxfId="70" priority="9" stopIfTrue="1"/>
  </conditionalFormatting>
  <conditionalFormatting sqref="B51">
    <cfRule type="duplicateValues" dxfId="69" priority="8" stopIfTrue="1"/>
  </conditionalFormatting>
  <conditionalFormatting sqref="B52">
    <cfRule type="duplicateValues" dxfId="68" priority="14" stopIfTrue="1"/>
  </conditionalFormatting>
  <conditionalFormatting sqref="B78">
    <cfRule type="duplicateValues" dxfId="67" priority="7" stopIfTrue="1"/>
  </conditionalFormatting>
  <conditionalFormatting sqref="B357:B358 B327:B330 B343 B350 B360:B361 B359:C359">
    <cfRule type="duplicateValues" dxfId="66" priority="6" stopIfTrue="1"/>
  </conditionalFormatting>
  <conditionalFormatting sqref="D359">
    <cfRule type="duplicateValues" dxfId="65" priority="5" stopIfTrue="1"/>
  </conditionalFormatting>
  <conditionalFormatting sqref="P29 P30:Q30 P32:Q72 P74:Q149 P151:Q272 P274:Q292 P294:Q378 P380:Q426 P428:Q506 P509:Q1048576">
    <cfRule type="cellIs" dxfId="64" priority="3" operator="lessThan">
      <formula>0</formula>
    </cfRule>
    <cfRule type="cellIs" dxfId="63" priority="4" operator="greaterThan">
      <formula>0</formula>
    </cfRule>
  </conditionalFormatting>
  <conditionalFormatting sqref="P1:R23 P27:R28 R30:R1048576">
    <cfRule type="cellIs" dxfId="62" priority="1" operator="greaterThan">
      <formula>0</formula>
    </cfRule>
    <cfRule type="cellIs" dxfId="61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4E43-C0BB-4F3A-88AE-587310635FC5}">
  <sheetPr>
    <tabColor rgb="FFFFFF00"/>
  </sheetPr>
  <dimension ref="A1:Q99"/>
  <sheetViews>
    <sheetView view="pageBreakPreview" topLeftCell="A16" zoomScaleNormal="100" zoomScaleSheetLayoutView="100" workbookViewId="0">
      <selection activeCell="H27" sqref="H27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3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050"/>
      <c r="H5" s="18" t="s">
        <v>0</v>
      </c>
    </row>
    <row r="6" spans="1:14" x14ac:dyDescent="0.2">
      <c r="G6" s="1047" t="s">
        <v>1</v>
      </c>
      <c r="H6" s="20" t="s">
        <v>53</v>
      </c>
    </row>
    <row r="7" spans="1:14" ht="25.9" customHeight="1" x14ac:dyDescent="0.2">
      <c r="A7" s="378" t="s">
        <v>3</v>
      </c>
      <c r="C7" s="1194"/>
      <c r="D7" s="1194"/>
      <c r="E7" s="1194"/>
      <c r="F7" s="1194"/>
      <c r="G7" s="1047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047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195" t="s">
        <v>36</v>
      </c>
      <c r="D9" s="1195"/>
      <c r="E9" s="1195"/>
      <c r="F9" s="1195"/>
      <c r="G9" s="1047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196" t="s">
        <v>37</v>
      </c>
      <c r="D11" s="1196"/>
      <c r="E11" s="1196"/>
      <c r="F11" s="1196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047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194" t="s">
        <v>57</v>
      </c>
      <c r="D13" s="1194"/>
      <c r="E13" s="1194"/>
      <c r="F13" s="1194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194" t="s">
        <v>138</v>
      </c>
      <c r="D14" s="1194"/>
      <c r="E14" s="1194"/>
      <c r="F14" s="1194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1052" t="s">
        <v>61</v>
      </c>
      <c r="G16" s="1047" t="s">
        <v>62</v>
      </c>
      <c r="H16" s="21"/>
    </row>
    <row r="17" spans="1:16" s="14" customFormat="1" ht="15" customHeight="1" thickBot="1" x14ac:dyDescent="0.25">
      <c r="D17" s="28"/>
      <c r="E17" s="28"/>
      <c r="F17" s="1047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105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1052"/>
      <c r="G21" s="1047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200" t="s">
        <v>20</v>
      </c>
      <c r="H24" s="1201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 t="s">
        <v>1145</v>
      </c>
      <c r="F26" s="158">
        <v>45435</v>
      </c>
      <c r="G26" s="493">
        <v>45372</v>
      </c>
      <c r="H26" s="158">
        <v>45414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050" t="s">
        <v>66</v>
      </c>
    </row>
    <row r="29" spans="1:16" x14ac:dyDescent="0.2">
      <c r="D29" s="52"/>
      <c r="E29" s="1050" t="s">
        <v>67</v>
      </c>
      <c r="F29" s="52"/>
      <c r="G29" s="52"/>
    </row>
    <row r="30" spans="1:16" ht="20.25" customHeight="1" x14ac:dyDescent="0.2">
      <c r="A30" s="154" t="s">
        <v>26</v>
      </c>
      <c r="B30" s="1202" t="s">
        <v>68</v>
      </c>
      <c r="C30" s="1203"/>
      <c r="D30" s="1204"/>
      <c r="E30" s="1046" t="s">
        <v>69</v>
      </c>
      <c r="F30" s="54" t="s">
        <v>70</v>
      </c>
      <c r="G30" s="55"/>
      <c r="H30" s="56"/>
      <c r="J30" s="1219" t="s">
        <v>606</v>
      </c>
      <c r="K30" s="1219"/>
      <c r="L30" s="1219"/>
      <c r="M30" s="1219"/>
      <c r="N30" s="1219"/>
      <c r="O30" s="1051"/>
      <c r="P30" s="1051"/>
    </row>
    <row r="31" spans="1:16" ht="22.5" customHeight="1" x14ac:dyDescent="0.2">
      <c r="A31" s="155" t="s">
        <v>71</v>
      </c>
      <c r="B31" s="1205" t="s">
        <v>72</v>
      </c>
      <c r="C31" s="1206"/>
      <c r="D31" s="1207"/>
      <c r="E31" s="58"/>
      <c r="F31" s="1048" t="s">
        <v>73</v>
      </c>
      <c r="G31" s="60"/>
      <c r="H31" s="1048" t="s">
        <v>74</v>
      </c>
      <c r="J31" s="1220" t="s">
        <v>126</v>
      </c>
      <c r="K31" s="1220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205"/>
      <c r="C32" s="1206"/>
      <c r="D32" s="1207"/>
      <c r="E32" s="58"/>
      <c r="F32" s="1048" t="s">
        <v>76</v>
      </c>
      <c r="G32" s="57" t="s">
        <v>77</v>
      </c>
      <c r="H32" s="1048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051" t="s">
        <v>132</v>
      </c>
      <c r="P32" s="1051"/>
    </row>
    <row r="33" spans="1:17" x14ac:dyDescent="0.2">
      <c r="A33" s="61"/>
      <c r="B33" s="1208"/>
      <c r="C33" s="1209"/>
      <c r="D33" s="1210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051"/>
      <c r="P33" s="1051"/>
    </row>
    <row r="34" spans="1:17" ht="13.5" thickBot="1" x14ac:dyDescent="0.25">
      <c r="A34" s="65">
        <v>1</v>
      </c>
      <c r="B34" s="1224">
        <v>2</v>
      </c>
      <c r="C34" s="1225"/>
      <c r="D34" s="1226"/>
      <c r="E34" s="65">
        <v>3</v>
      </c>
      <c r="F34" s="65">
        <v>4</v>
      </c>
      <c r="G34" s="65">
        <v>5</v>
      </c>
      <c r="H34" s="65">
        <v>6</v>
      </c>
      <c r="J34" s="174" t="s">
        <v>1150</v>
      </c>
      <c r="K34" s="178">
        <f>'кс-2 №2 МАЙ корр ЛВ 06.05.24'!AD581/1.2</f>
        <v>32271379.583333336</v>
      </c>
      <c r="L34" s="175">
        <f>'кс-2 №2 МАЙ корр ЛВ 06.05.24'!AD581</f>
        <v>38725655.5</v>
      </c>
      <c r="M34" s="176">
        <v>2</v>
      </c>
      <c r="N34" s="177">
        <v>2</v>
      </c>
      <c r="O34" s="146">
        <f>H44-L34</f>
        <v>-40703104.095000006</v>
      </c>
      <c r="P34" s="1051"/>
    </row>
    <row r="35" spans="1:17" ht="27" customHeight="1" thickBot="1" x14ac:dyDescent="0.25">
      <c r="A35" s="66"/>
      <c r="B35" s="1227" t="s">
        <v>81</v>
      </c>
      <c r="C35" s="1228"/>
      <c r="D35" s="1229"/>
      <c r="E35" s="67" t="s">
        <v>82</v>
      </c>
      <c r="F35" s="68">
        <f>F36</f>
        <v>165650045.19833332</v>
      </c>
      <c r="G35" s="68">
        <f>G36</f>
        <v>165650045.19833332</v>
      </c>
      <c r="H35" s="68">
        <f>H36</f>
        <v>-1647873.825000003</v>
      </c>
      <c r="I35" s="16"/>
      <c r="J35" s="179" t="s">
        <v>1151</v>
      </c>
      <c r="K35" s="180">
        <f>L35/1.2</f>
        <v>-1647873.825000003</v>
      </c>
      <c r="L35" s="180">
        <f>'корректир. кс-2 №2 МАЙ '!AD1138</f>
        <v>-1977448.5900000036</v>
      </c>
      <c r="M35" s="181"/>
      <c r="N35" s="182"/>
      <c r="O35" s="146">
        <f>H43-'кс-2 №2 МАЙ корр ЛВ 06.05.24'!AD582</f>
        <v>-6783850.6899999995</v>
      </c>
      <c r="P35" s="146"/>
      <c r="Q35" s="159"/>
    </row>
    <row r="36" spans="1:17" ht="18.75" customHeight="1" x14ac:dyDescent="0.2">
      <c r="A36" s="69" t="s">
        <v>27</v>
      </c>
      <c r="B36" s="1197" t="s">
        <v>83</v>
      </c>
      <c r="C36" s="1198"/>
      <c r="D36" s="1199"/>
      <c r="E36" s="61"/>
      <c r="F36" s="70">
        <f>G36</f>
        <v>165650045.19833332</v>
      </c>
      <c r="G36" s="71">
        <f>K33+K34+H36</f>
        <v>165650045.19833332</v>
      </c>
      <c r="H36" s="150">
        <f>K35</f>
        <v>-1647873.825000003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197" t="s">
        <v>83</v>
      </c>
      <c r="C37" s="1198"/>
      <c r="D37" s="1199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051"/>
      <c r="P37" s="1051"/>
    </row>
    <row r="38" spans="1:17" hidden="1" x14ac:dyDescent="0.2">
      <c r="A38" s="69" t="s">
        <v>28</v>
      </c>
      <c r="B38" s="1197" t="s">
        <v>84</v>
      </c>
      <c r="C38" s="1198"/>
      <c r="D38" s="1199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218"/>
      <c r="P38" s="1218"/>
    </row>
    <row r="39" spans="1:17" hidden="1" x14ac:dyDescent="0.2">
      <c r="A39" s="69" t="s">
        <v>29</v>
      </c>
      <c r="B39" s="1197" t="s">
        <v>85</v>
      </c>
      <c r="C39" s="1198"/>
      <c r="D39" s="1199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197" t="s">
        <v>86</v>
      </c>
      <c r="C40" s="1198"/>
      <c r="D40" s="1199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051"/>
      <c r="P40" s="1051"/>
    </row>
    <row r="41" spans="1:17" hidden="1" x14ac:dyDescent="0.2">
      <c r="A41" s="69" t="s">
        <v>30</v>
      </c>
      <c r="B41" s="1197" t="s">
        <v>87</v>
      </c>
      <c r="C41" s="1198"/>
      <c r="D41" s="1199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051"/>
      <c r="P41" s="1051"/>
    </row>
    <row r="42" spans="1:17" ht="14.25" customHeight="1" x14ac:dyDescent="0.2">
      <c r="A42" s="75"/>
      <c r="E42" s="1222" t="s">
        <v>88</v>
      </c>
      <c r="F42" s="1222"/>
      <c r="G42" s="1222"/>
      <c r="H42" s="76">
        <f>H35</f>
        <v>-1647873.825000003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222" t="s">
        <v>89</v>
      </c>
      <c r="F43" s="1222"/>
      <c r="G43" s="1222"/>
      <c r="H43" s="76">
        <f>ROUND(H42*0.2,2)</f>
        <v>-329574.77</v>
      </c>
      <c r="I43" s="16"/>
      <c r="J43" s="187"/>
      <c r="K43" s="188"/>
      <c r="L43" s="188"/>
      <c r="M43" s="189"/>
      <c r="N43" s="190"/>
      <c r="O43" s="146"/>
      <c r="P43" s="1051"/>
    </row>
    <row r="44" spans="1:17" ht="14.25" customHeight="1" x14ac:dyDescent="0.2">
      <c r="A44" s="75"/>
      <c r="E44" s="1222" t="s">
        <v>90</v>
      </c>
      <c r="F44" s="1222"/>
      <c r="G44" s="1222"/>
      <c r="H44" s="76">
        <f>H42+H43</f>
        <v>-1977448.595000003</v>
      </c>
      <c r="I44" s="16"/>
      <c r="J44" s="163"/>
      <c r="K44" s="164"/>
      <c r="L44" s="164"/>
      <c r="M44" s="165"/>
      <c r="N44" s="162"/>
      <c r="O44" s="1051"/>
      <c r="P44" s="1051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051"/>
      <c r="P45" s="1051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051"/>
      <c r="P46" s="1051"/>
    </row>
    <row r="47" spans="1:17" ht="12.75" hidden="1" customHeight="1" x14ac:dyDescent="0.2">
      <c r="A47" s="20"/>
      <c r="B47" s="87"/>
      <c r="C47" s="87"/>
      <c r="D47" s="1045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051"/>
      <c r="P47" s="1051"/>
    </row>
    <row r="48" spans="1:17" ht="12.75" hidden="1" customHeight="1" x14ac:dyDescent="0.2">
      <c r="A48" s="20"/>
      <c r="B48" s="87"/>
      <c r="C48" s="87"/>
      <c r="D48" s="1045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051"/>
      <c r="P48" s="1051"/>
    </row>
    <row r="49" spans="1:16" ht="12.75" hidden="1" customHeight="1" x14ac:dyDescent="0.2">
      <c r="A49" s="20"/>
      <c r="B49" s="87"/>
      <c r="C49" s="87"/>
      <c r="D49" s="1045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051"/>
      <c r="P49" s="1051"/>
    </row>
    <row r="50" spans="1:16" ht="12.75" hidden="1" customHeight="1" x14ac:dyDescent="0.2">
      <c r="A50" s="20"/>
      <c r="B50" s="87"/>
      <c r="C50" s="87"/>
      <c r="D50" s="1045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051"/>
      <c r="P50" s="1051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051"/>
      <c r="P51" s="1051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051"/>
      <c r="P52" s="1051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051"/>
      <c r="P53" s="1051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051"/>
      <c r="P54" s="1051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1049"/>
      <c r="H55" s="98"/>
      <c r="I55" s="16"/>
      <c r="J55" s="163"/>
      <c r="K55" s="164"/>
      <c r="L55" s="164"/>
      <c r="M55" s="165"/>
      <c r="N55" s="162"/>
      <c r="O55" s="1051"/>
      <c r="P55" s="1051"/>
    </row>
    <row r="56" spans="1:16" ht="15.75" hidden="1" customHeight="1" x14ac:dyDescent="0.2">
      <c r="A56" s="20" t="s">
        <v>100</v>
      </c>
      <c r="B56" s="99"/>
      <c r="C56" s="99"/>
      <c r="D56" s="1044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051"/>
      <c r="P56" s="1051"/>
    </row>
    <row r="57" spans="1:16" ht="12.75" hidden="1" customHeight="1" x14ac:dyDescent="0.2">
      <c r="A57" s="20"/>
      <c r="B57" s="99"/>
      <c r="C57" s="99"/>
      <c r="D57" s="1044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44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44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44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44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44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44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44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44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44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44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1045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1045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1045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105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105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223" t="s">
        <v>113</v>
      </c>
      <c r="G79" s="1223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-988724.2975000015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-988724.2975000015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-164787.38291666692</v>
      </c>
      <c r="I83" s="74"/>
      <c r="J83" s="147"/>
      <c r="K83" s="151">
        <f>SUM(K33:K82)</f>
        <v>165650045.19833332</v>
      </c>
      <c r="L83" s="151">
        <f>SUM(L33:L82)</f>
        <v>198780054.24000001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315119945.75999999</v>
      </c>
      <c r="N85" s="73"/>
    </row>
    <row r="86" spans="1:15" s="130" customFormat="1" ht="25.5" customHeight="1" x14ac:dyDescent="0.2">
      <c r="A86" s="129" t="s">
        <v>54</v>
      </c>
      <c r="B86" s="129"/>
      <c r="C86" s="1213" t="s">
        <v>117</v>
      </c>
      <c r="D86" s="1213"/>
      <c r="E86" s="1213"/>
      <c r="F86" s="1214"/>
      <c r="G86" s="1214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215" t="s">
        <v>119</v>
      </c>
      <c r="D87" s="1215"/>
      <c r="E87" s="1215"/>
      <c r="F87" s="1211" t="s">
        <v>120</v>
      </c>
      <c r="G87" s="1211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212"/>
      <c r="E88" s="1212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216"/>
      <c r="D95" s="1217"/>
      <c r="E95" s="1217"/>
      <c r="F95" s="1217"/>
      <c r="G95" s="1217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050"/>
      <c r="C96" s="1216" t="s">
        <v>123</v>
      </c>
      <c r="D96" s="1217"/>
      <c r="E96" s="1217"/>
      <c r="F96" s="1221"/>
      <c r="G96" s="1221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211" t="s">
        <v>120</v>
      </c>
      <c r="G97" s="1211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212" t="s">
        <v>125</v>
      </c>
      <c r="E98" s="1212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9A79-F2D1-4597-A869-57E772D087E6}">
  <sheetPr>
    <tabColor rgb="FF00B0F0"/>
    <pageSetUpPr fitToPage="1"/>
  </sheetPr>
  <dimension ref="A1:BI1147"/>
  <sheetViews>
    <sheetView tabSelected="1" view="pageBreakPreview" topLeftCell="A13" zoomScale="80" zoomScaleNormal="85" zoomScaleSheetLayoutView="80" zoomScalePageLayoutView="40" workbookViewId="0">
      <selection activeCell="AL151" sqref="AL151"/>
    </sheetView>
  </sheetViews>
  <sheetFormatPr defaultColWidth="9.140625" defaultRowHeight="15" outlineLevelRow="1" x14ac:dyDescent="0.25"/>
  <cols>
    <col min="1" max="1" width="26.85546875" style="429" customWidth="1"/>
    <col min="2" max="2" width="63.57031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9.42578125" style="196" customWidth="1"/>
    <col min="40" max="16384" width="9.140625" style="196"/>
  </cols>
  <sheetData>
    <row r="1" spans="1:38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33" t="s">
        <v>0</v>
      </c>
      <c r="W2" s="1234"/>
      <c r="X2" s="1235"/>
      <c r="Y2" s="937"/>
      <c r="Z2" s="545"/>
      <c r="AA2" s="926"/>
      <c r="AB2" s="1259" t="s">
        <v>0</v>
      </c>
      <c r="AC2" s="1260"/>
      <c r="AD2" s="1261"/>
      <c r="AE2" s="733"/>
      <c r="AF2" s="733"/>
      <c r="AG2" s="733"/>
      <c r="AH2" s="733"/>
      <c r="AI2" s="733"/>
      <c r="AJ2" s="733"/>
      <c r="AK2" s="925"/>
    </row>
    <row r="3" spans="1:38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33" t="s">
        <v>2</v>
      </c>
      <c r="W3" s="1234"/>
      <c r="X3" s="1235"/>
      <c r="Y3" s="937"/>
      <c r="Z3" s="545"/>
      <c r="AA3" s="927" t="s">
        <v>1</v>
      </c>
      <c r="AB3" s="1259" t="s">
        <v>2</v>
      </c>
      <c r="AC3" s="1260"/>
      <c r="AD3" s="1261"/>
      <c r="AE3" s="733"/>
      <c r="AF3" s="733"/>
      <c r="AG3" s="733"/>
      <c r="AH3" s="733"/>
      <c r="AI3" s="733"/>
      <c r="AJ3" s="733"/>
      <c r="AK3" s="925"/>
    </row>
    <row r="4" spans="1:38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36"/>
      <c r="W4" s="1237"/>
      <c r="X4" s="1238"/>
      <c r="Y4" s="937"/>
      <c r="Z4" s="545"/>
      <c r="AA4" s="927"/>
      <c r="AB4" s="1262"/>
      <c r="AC4" s="1263"/>
      <c r="AD4" s="1264"/>
      <c r="AE4" s="733"/>
      <c r="AF4" s="733"/>
      <c r="AG4" s="733"/>
      <c r="AH4" s="733"/>
      <c r="AI4" s="733"/>
      <c r="AJ4" s="733"/>
      <c r="AK4" s="925"/>
    </row>
    <row r="5" spans="1:38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30"/>
      <c r="W5" s="1231"/>
      <c r="X5" s="1232"/>
      <c r="Y5" s="937"/>
      <c r="Z5" s="545"/>
      <c r="AA5" s="927" t="s">
        <v>4</v>
      </c>
      <c r="AB5" s="1265"/>
      <c r="AC5" s="1266"/>
      <c r="AD5" s="1267"/>
      <c r="AE5" s="733"/>
      <c r="AF5" s="733"/>
      <c r="AG5" s="733"/>
      <c r="AH5" s="733"/>
      <c r="AI5" s="733"/>
      <c r="AJ5" s="733"/>
      <c r="AK5" s="925"/>
    </row>
    <row r="6" spans="1:38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36"/>
      <c r="W6" s="1237"/>
      <c r="X6" s="1238"/>
      <c r="Y6" s="937"/>
      <c r="Z6" s="545"/>
      <c r="AA6" s="927"/>
      <c r="AB6" s="1262"/>
      <c r="AC6" s="1263"/>
      <c r="AD6" s="1264"/>
      <c r="AE6" s="733"/>
      <c r="AF6" s="733"/>
      <c r="AG6" s="733"/>
      <c r="AH6" s="733"/>
      <c r="AI6" s="733"/>
      <c r="AJ6" s="733"/>
      <c r="AK6" s="925"/>
    </row>
    <row r="7" spans="1:38" s="2" customFormat="1" ht="36.7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30" t="s">
        <v>42</v>
      </c>
      <c r="W7" s="1231"/>
      <c r="X7" s="1232"/>
      <c r="Y7" s="938"/>
      <c r="Z7" s="545"/>
      <c r="AA7" s="927" t="s">
        <v>4</v>
      </c>
      <c r="AB7" s="1265" t="s">
        <v>42</v>
      </c>
      <c r="AC7" s="1266"/>
      <c r="AD7" s="1267"/>
      <c r="AE7" s="733"/>
      <c r="AF7" s="733"/>
      <c r="AG7" s="733"/>
      <c r="AH7" s="733"/>
      <c r="AI7" s="733"/>
      <c r="AJ7" s="733"/>
      <c r="AK7" s="925"/>
    </row>
    <row r="8" spans="1:38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36"/>
      <c r="W8" s="1237"/>
      <c r="X8" s="1238"/>
      <c r="Y8" s="937"/>
      <c r="Z8" s="545"/>
      <c r="AA8" s="927"/>
      <c r="AB8" s="1262"/>
      <c r="AC8" s="1263"/>
      <c r="AD8" s="1264"/>
      <c r="AE8" s="733"/>
      <c r="AF8" s="733"/>
      <c r="AG8" s="733"/>
      <c r="AH8" s="733"/>
      <c r="AI8" s="733"/>
      <c r="AJ8" s="733"/>
      <c r="AK8" s="925"/>
    </row>
    <row r="9" spans="1:38" s="2" customFormat="1" ht="30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30" t="s">
        <v>43</v>
      </c>
      <c r="W9" s="1231"/>
      <c r="X9" s="1232"/>
      <c r="Y9" s="937"/>
      <c r="Z9" s="545"/>
      <c r="AA9" s="927" t="s">
        <v>4</v>
      </c>
      <c r="AB9" s="1265" t="s">
        <v>43</v>
      </c>
      <c r="AC9" s="1266"/>
      <c r="AD9" s="1267"/>
      <c r="AE9" s="733"/>
      <c r="AF9" s="733"/>
      <c r="AG9" s="733"/>
      <c r="AH9" s="733"/>
      <c r="AI9" s="733"/>
      <c r="AJ9" s="733"/>
      <c r="AK9" s="925"/>
    </row>
    <row r="10" spans="1:38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36"/>
      <c r="W10" s="1237"/>
      <c r="X10" s="1238"/>
      <c r="Y10" s="937"/>
      <c r="Z10" s="545"/>
      <c r="AA10" s="926"/>
      <c r="AB10" s="1262"/>
      <c r="AC10" s="1263"/>
      <c r="AD10" s="1264"/>
      <c r="AE10" s="733"/>
      <c r="AF10" s="733"/>
      <c r="AG10" s="733"/>
      <c r="AH10" s="733"/>
      <c r="AI10" s="733"/>
      <c r="AJ10" s="733"/>
      <c r="AK10" s="925"/>
    </row>
    <row r="11" spans="1:38" s="2" customFormat="1" ht="32.2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30"/>
      <c r="W11" s="1231"/>
      <c r="X11" s="1232"/>
      <c r="Y11" s="937"/>
      <c r="Z11" s="545"/>
      <c r="AA11" s="926"/>
      <c r="AB11" s="1265"/>
      <c r="AC11" s="1266"/>
      <c r="AD11" s="1267"/>
      <c r="AE11" s="733"/>
      <c r="AF11" s="733"/>
      <c r="AG11" s="733"/>
      <c r="AH11" s="733"/>
      <c r="AI11" s="733"/>
      <c r="AJ11" s="733"/>
      <c r="AK11" s="925"/>
    </row>
    <row r="12" spans="1:38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36"/>
      <c r="W12" s="1237"/>
      <c r="X12" s="1238"/>
      <c r="Y12" s="937"/>
      <c r="Z12" s="545"/>
      <c r="AA12" s="926"/>
      <c r="AB12" s="1262"/>
      <c r="AC12" s="1263"/>
      <c r="AD12" s="1264"/>
      <c r="AE12" s="733"/>
      <c r="AF12" s="733"/>
      <c r="AG12" s="733"/>
      <c r="AH12" s="733"/>
      <c r="AI12" s="733"/>
      <c r="AJ12" s="733"/>
      <c r="AK12" s="925"/>
    </row>
    <row r="13" spans="1:38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30"/>
      <c r="W13" s="1231"/>
      <c r="X13" s="1232"/>
      <c r="Y13" s="937"/>
      <c r="Z13" s="545"/>
      <c r="AA13" s="926"/>
      <c r="AB13" s="1265"/>
      <c r="AC13" s="1266"/>
      <c r="AD13" s="1267"/>
      <c r="AE13" s="733"/>
      <c r="AF13" s="733"/>
      <c r="AG13" s="733"/>
      <c r="AH13" s="733"/>
      <c r="AI13" s="733"/>
      <c r="AJ13" s="733"/>
      <c r="AK13" s="925"/>
    </row>
    <row r="14" spans="1:38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33"/>
      <c r="W14" s="1234"/>
      <c r="X14" s="1235"/>
      <c r="Y14" s="937"/>
      <c r="Z14" s="545"/>
      <c r="AA14" s="927" t="s">
        <v>13</v>
      </c>
      <c r="AB14" s="1259"/>
      <c r="AC14" s="1260"/>
      <c r="AD14" s="1261"/>
      <c r="AE14" s="733"/>
      <c r="AF14" s="733"/>
      <c r="AG14" s="733"/>
      <c r="AH14" s="733"/>
      <c r="AI14" s="733"/>
      <c r="AJ14" s="733"/>
      <c r="AK14" s="925"/>
    </row>
    <row r="15" spans="1:38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9" t="s">
        <v>136</v>
      </c>
      <c r="W15" s="1240"/>
      <c r="X15" s="1241"/>
      <c r="Y15" s="937"/>
      <c r="Z15" s="928" t="s">
        <v>14</v>
      </c>
      <c r="AA15" s="929" t="s">
        <v>15</v>
      </c>
      <c r="AB15" s="1268" t="s">
        <v>136</v>
      </c>
      <c r="AC15" s="1269"/>
      <c r="AD15" s="1270"/>
      <c r="AE15" s="733"/>
      <c r="AF15" s="733"/>
      <c r="AG15" s="733"/>
      <c r="AH15" s="733"/>
      <c r="AI15" s="733"/>
      <c r="AJ15" s="733"/>
      <c r="AK15" s="925"/>
    </row>
    <row r="16" spans="1:38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42" t="s">
        <v>603</v>
      </c>
      <c r="W16" s="1243"/>
      <c r="X16" s="1244"/>
      <c r="Y16" s="937"/>
      <c r="Z16" s="545"/>
      <c r="AA16" s="929" t="s">
        <v>16</v>
      </c>
      <c r="AB16" s="1271" t="s">
        <v>603</v>
      </c>
      <c r="AC16" s="1272"/>
      <c r="AD16" s="1273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42" t="s">
        <v>29</v>
      </c>
      <c r="W17" s="1243"/>
      <c r="X17" s="1244"/>
      <c r="Y17" s="937"/>
      <c r="Z17" s="928" t="s">
        <v>1131</v>
      </c>
      <c r="AA17" s="930" t="s">
        <v>15</v>
      </c>
      <c r="AB17" s="1271" t="s">
        <v>29</v>
      </c>
      <c r="AC17" s="1272"/>
      <c r="AD17" s="1273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42" t="s">
        <v>1132</v>
      </c>
      <c r="W18" s="1243"/>
      <c r="X18" s="1244"/>
      <c r="Y18" s="937"/>
      <c r="Z18" s="545"/>
      <c r="AA18" s="930" t="s">
        <v>16</v>
      </c>
      <c r="AB18" s="1271" t="s">
        <v>1132</v>
      </c>
      <c r="AC18" s="1272"/>
      <c r="AD18" s="1273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33"/>
      <c r="W19" s="1234"/>
      <c r="X19" s="1235"/>
      <c r="Y19" s="937"/>
      <c r="Z19" s="545"/>
      <c r="AA19" s="927" t="s">
        <v>17</v>
      </c>
      <c r="AB19" s="1259"/>
      <c r="AC19" s="1260"/>
      <c r="AD19" s="1261"/>
      <c r="AE19" s="733"/>
      <c r="AF19" s="733"/>
      <c r="AG19" s="733"/>
      <c r="AH19" s="733"/>
      <c r="AI19" s="733"/>
      <c r="AJ19" s="733"/>
      <c r="AK19" s="925"/>
    </row>
    <row r="20" spans="1:38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45" t="s">
        <v>18</v>
      </c>
      <c r="V21" s="1247" t="s">
        <v>19</v>
      </c>
      <c r="W21" s="1249" t="s">
        <v>20</v>
      </c>
      <c r="X21" s="1250"/>
      <c r="Y21" s="937"/>
      <c r="Z21" s="928"/>
      <c r="AA21" s="1274" t="s">
        <v>18</v>
      </c>
      <c r="AB21" s="1276" t="s">
        <v>19</v>
      </c>
      <c r="AC21" s="1278" t="s">
        <v>20</v>
      </c>
      <c r="AD21" s="1279"/>
      <c r="AE21" s="733"/>
      <c r="AF21" s="733"/>
      <c r="AG21" s="733"/>
      <c r="AH21" s="733"/>
      <c r="AI21" s="733"/>
      <c r="AJ21" s="733"/>
      <c r="AK21" s="925"/>
    </row>
    <row r="22" spans="1:38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46"/>
      <c r="V22" s="1248"/>
      <c r="W22" s="664" t="s">
        <v>21</v>
      </c>
      <c r="X22" s="664" t="s">
        <v>22</v>
      </c>
      <c r="Y22" s="937"/>
      <c r="Z22" s="928"/>
      <c r="AA22" s="1275"/>
      <c r="AB22" s="1277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 t="s">
        <v>1145</v>
      </c>
      <c r="AB23" s="934">
        <v>45435</v>
      </c>
      <c r="AC23" s="478">
        <v>45372</v>
      </c>
      <c r="AD23" s="478">
        <v>45414</v>
      </c>
      <c r="AE23" s="733"/>
      <c r="AF23" s="733"/>
      <c r="AG23" s="733"/>
      <c r="AH23" s="733"/>
      <c r="AI23" s="733"/>
      <c r="AJ23" s="733"/>
      <c r="AK23" s="925"/>
    </row>
    <row r="24" spans="1:38" s="2" customFormat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1280" t="s">
        <v>1144</v>
      </c>
      <c r="Z25" s="1280"/>
      <c r="AA25" s="1280"/>
      <c r="AB25" s="1280"/>
      <c r="AC25" s="1280"/>
      <c r="AD25" s="1280"/>
      <c r="AE25" s="734"/>
      <c r="AF25" s="734"/>
      <c r="AG25" s="734"/>
      <c r="AH25" s="734"/>
      <c r="AI25" s="734"/>
      <c r="AJ25" s="734"/>
      <c r="AK25" s="546"/>
    </row>
    <row r="26" spans="1:38" ht="2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1280" t="s">
        <v>1146</v>
      </c>
      <c r="Z26" s="1280"/>
      <c r="AA26" s="1280"/>
      <c r="AB26" s="1280"/>
      <c r="AC26" s="1280"/>
      <c r="AD26" s="1280"/>
    </row>
    <row r="27" spans="1:38" ht="17.25" customHeight="1" thickBot="1" x14ac:dyDescent="0.3">
      <c r="B27" s="1053"/>
      <c r="C27" s="1053"/>
      <c r="D27" s="417"/>
      <c r="E27" s="417"/>
      <c r="F27" s="417"/>
      <c r="G27" s="417"/>
      <c r="H27" s="417"/>
      <c r="I27" s="417"/>
      <c r="J27" s="1053"/>
      <c r="K27" s="542"/>
      <c r="L27" s="1053"/>
      <c r="Y27" s="1281"/>
      <c r="Z27" s="1281"/>
      <c r="AA27" s="1281"/>
      <c r="AB27" s="1281"/>
      <c r="AC27" s="1281"/>
      <c r="AD27" s="1281"/>
      <c r="AE27" s="1168" t="s">
        <v>1137</v>
      </c>
      <c r="AF27" s="1168"/>
      <c r="AG27" s="1168"/>
      <c r="AH27" s="1168"/>
      <c r="AI27" s="1168"/>
      <c r="AJ27" s="1168"/>
    </row>
    <row r="28" spans="1:38" ht="2.25" customHeight="1" thickBot="1" x14ac:dyDescent="0.3">
      <c r="B28" s="1053"/>
      <c r="C28" s="1053"/>
      <c r="D28" s="417"/>
      <c r="E28" s="417"/>
      <c r="F28" s="417"/>
      <c r="G28" s="417"/>
      <c r="H28" s="417"/>
      <c r="I28" s="417"/>
      <c r="J28" s="1053"/>
      <c r="K28" s="542"/>
      <c r="L28" s="1053"/>
      <c r="S28" s="1169" t="s">
        <v>1138</v>
      </c>
      <c r="T28" s="1169"/>
      <c r="U28" s="1169"/>
      <c r="V28" s="1169"/>
      <c r="W28" s="1169"/>
      <c r="X28" s="1169"/>
      <c r="Y28" s="1054"/>
      <c r="Z28" s="1054"/>
      <c r="AA28" s="1054"/>
      <c r="AB28" s="1054"/>
      <c r="AC28" s="1054"/>
      <c r="AD28" s="1054"/>
      <c r="AE28" s="845"/>
      <c r="AF28" s="845"/>
      <c r="AG28" s="845"/>
      <c r="AH28" s="845"/>
      <c r="AI28" s="845"/>
      <c r="AJ28" s="845"/>
    </row>
    <row r="29" spans="1:38" s="197" customFormat="1" ht="39" customHeight="1" x14ac:dyDescent="0.25">
      <c r="A29" s="1171" t="s">
        <v>48</v>
      </c>
      <c r="B29" s="1173" t="s">
        <v>139</v>
      </c>
      <c r="C29" s="1175" t="s">
        <v>140</v>
      </c>
      <c r="D29" s="1251" t="s">
        <v>141</v>
      </c>
      <c r="E29" s="1253" t="s">
        <v>142</v>
      </c>
      <c r="F29" s="1254"/>
      <c r="G29" s="1253" t="s">
        <v>143</v>
      </c>
      <c r="H29" s="1254"/>
      <c r="I29" s="1257" t="s">
        <v>144</v>
      </c>
      <c r="J29" s="1185" t="s">
        <v>141</v>
      </c>
      <c r="K29" s="1187" t="s">
        <v>142</v>
      </c>
      <c r="L29" s="1188"/>
      <c r="M29" s="1187" t="s">
        <v>143</v>
      </c>
      <c r="N29" s="1188"/>
      <c r="O29" s="1189" t="s">
        <v>144</v>
      </c>
      <c r="P29" s="1191" t="s">
        <v>1136</v>
      </c>
      <c r="Q29" s="1192"/>
      <c r="R29" s="1193"/>
      <c r="S29" s="1160" t="s">
        <v>141</v>
      </c>
      <c r="T29" s="1166" t="s">
        <v>142</v>
      </c>
      <c r="U29" s="1167"/>
      <c r="V29" s="1166" t="s">
        <v>143</v>
      </c>
      <c r="W29" s="1167"/>
      <c r="X29" s="1154" t="s">
        <v>144</v>
      </c>
      <c r="Y29" s="1160" t="s">
        <v>141</v>
      </c>
      <c r="Z29" s="1166" t="s">
        <v>142</v>
      </c>
      <c r="AA29" s="1167"/>
      <c r="AB29" s="1166" t="s">
        <v>143</v>
      </c>
      <c r="AC29" s="1167"/>
      <c r="AD29" s="1154" t="s">
        <v>144</v>
      </c>
      <c r="AE29" s="1156" t="s">
        <v>141</v>
      </c>
      <c r="AF29" s="1158" t="s">
        <v>142</v>
      </c>
      <c r="AG29" s="1159"/>
      <c r="AH29" s="1158" t="s">
        <v>143</v>
      </c>
      <c r="AI29" s="1159"/>
      <c r="AJ29" s="1183" t="s">
        <v>144</v>
      </c>
      <c r="AK29" s="925"/>
    </row>
    <row r="30" spans="1:38" s="197" customFormat="1" ht="27.75" customHeight="1" thickBot="1" x14ac:dyDescent="0.3">
      <c r="A30" s="1172"/>
      <c r="B30" s="1174"/>
      <c r="C30" s="1176"/>
      <c r="D30" s="1252"/>
      <c r="E30" s="686" t="s">
        <v>145</v>
      </c>
      <c r="F30" s="686" t="s">
        <v>146</v>
      </c>
      <c r="G30" s="686" t="s">
        <v>147</v>
      </c>
      <c r="H30" s="686" t="s">
        <v>146</v>
      </c>
      <c r="I30" s="1258"/>
      <c r="J30" s="1186"/>
      <c r="K30" s="792" t="s">
        <v>145</v>
      </c>
      <c r="L30" s="793" t="s">
        <v>146</v>
      </c>
      <c r="M30" s="792" t="s">
        <v>147</v>
      </c>
      <c r="N30" s="793" t="s">
        <v>146</v>
      </c>
      <c r="O30" s="1190"/>
      <c r="P30" s="656" t="s">
        <v>1134</v>
      </c>
      <c r="Q30" s="657" t="s">
        <v>1135</v>
      </c>
      <c r="R30" s="658" t="s">
        <v>1133</v>
      </c>
      <c r="S30" s="1161"/>
      <c r="T30" s="687" t="s">
        <v>145</v>
      </c>
      <c r="U30" s="687" t="s">
        <v>146</v>
      </c>
      <c r="V30" s="687" t="s">
        <v>147</v>
      </c>
      <c r="W30" s="687" t="s">
        <v>146</v>
      </c>
      <c r="X30" s="1155"/>
      <c r="Y30" s="1161"/>
      <c r="Z30" s="687" t="s">
        <v>145</v>
      </c>
      <c r="AA30" s="687" t="s">
        <v>146</v>
      </c>
      <c r="AB30" s="687" t="s">
        <v>147</v>
      </c>
      <c r="AC30" s="687" t="s">
        <v>146</v>
      </c>
      <c r="AD30" s="1155"/>
      <c r="AE30" s="1157"/>
      <c r="AF30" s="736" t="s">
        <v>145</v>
      </c>
      <c r="AG30" s="736" t="s">
        <v>146</v>
      </c>
      <c r="AH30" s="736" t="s">
        <v>147</v>
      </c>
      <c r="AI30" s="736" t="s">
        <v>146</v>
      </c>
      <c r="AJ30" s="1184"/>
      <c r="AK30" s="925"/>
    </row>
    <row r="31" spans="1:38" s="197" customFormat="1" ht="27.75" customHeight="1" x14ac:dyDescent="0.25">
      <c r="A31" s="1282" t="s">
        <v>1143</v>
      </c>
      <c r="B31" s="1283"/>
      <c r="C31" s="1284"/>
      <c r="D31" s="1125"/>
      <c r="E31" s="1126"/>
      <c r="F31" s="1126"/>
      <c r="G31" s="1126"/>
      <c r="H31" s="1126"/>
      <c r="I31" s="1127"/>
      <c r="J31" s="1128"/>
      <c r="K31" s="1129"/>
      <c r="L31" s="1130"/>
      <c r="M31" s="1129"/>
      <c r="N31" s="1130"/>
      <c r="O31" s="1131"/>
      <c r="P31" s="1132"/>
      <c r="Q31" s="1133"/>
      <c r="R31" s="1134"/>
      <c r="S31" s="1135"/>
      <c r="T31" s="1136"/>
      <c r="U31" s="1136"/>
      <c r="V31" s="1136"/>
      <c r="W31" s="1136"/>
      <c r="X31" s="1137"/>
      <c r="Y31" s="1135"/>
      <c r="Z31" s="1136"/>
      <c r="AA31" s="1136"/>
      <c r="AB31" s="1136"/>
      <c r="AC31" s="1136"/>
      <c r="AD31" s="1137"/>
      <c r="AE31" s="1122"/>
      <c r="AF31" s="1123"/>
      <c r="AG31" s="1123"/>
      <c r="AH31" s="1123"/>
      <c r="AI31" s="1123"/>
      <c r="AJ31" s="1124"/>
      <c r="AK31" s="925"/>
    </row>
    <row r="32" spans="1:38" ht="30.75" customHeight="1" x14ac:dyDescent="0.25">
      <c r="A32" s="949" t="s">
        <v>616</v>
      </c>
      <c r="B32" s="690" t="s">
        <v>148</v>
      </c>
      <c r="C32" s="691"/>
      <c r="D32" s="655"/>
      <c r="E32" s="480"/>
      <c r="F32" s="480"/>
      <c r="G32" s="480"/>
      <c r="H32" s="480"/>
      <c r="I32" s="628"/>
      <c r="J32" s="794"/>
      <c r="K32" s="795"/>
      <c r="L32" s="795"/>
      <c r="M32" s="795"/>
      <c r="N32" s="795"/>
      <c r="O32" s="796"/>
      <c r="P32" s="655"/>
      <c r="Q32" s="480"/>
      <c r="R32" s="628"/>
      <c r="S32" s="655"/>
      <c r="T32" s="692"/>
      <c r="U32" s="692"/>
      <c r="V32" s="692"/>
      <c r="W32" s="692"/>
      <c r="X32" s="693"/>
      <c r="Y32" s="655"/>
      <c r="Z32" s="692"/>
      <c r="AA32" s="692"/>
      <c r="AB32" s="692"/>
      <c r="AC32" s="692"/>
      <c r="AD32" s="693"/>
      <c r="AE32" s="737"/>
      <c r="AF32" s="738"/>
      <c r="AG32" s="738"/>
      <c r="AH32" s="738"/>
      <c r="AI32" s="738"/>
      <c r="AJ32" s="739"/>
    </row>
    <row r="33" spans="1:38" ht="22.5" customHeight="1" x14ac:dyDescent="0.25">
      <c r="A33" s="950" t="s">
        <v>149</v>
      </c>
      <c r="B33" s="695" t="s">
        <v>150</v>
      </c>
      <c r="C33" s="696"/>
      <c r="D33" s="697"/>
      <c r="E33" s="464"/>
      <c r="F33" s="464">
        <f>SUM(F34:F73)</f>
        <v>22129692.975504998</v>
      </c>
      <c r="G33" s="464"/>
      <c r="H33" s="464">
        <f>SUM(H34:H73)</f>
        <v>20718895.625329997</v>
      </c>
      <c r="I33" s="584">
        <f>SUM(I34:I73)</f>
        <v>42848588.600835003</v>
      </c>
      <c r="J33" s="797"/>
      <c r="K33" s="798"/>
      <c r="L33" s="799">
        <f>SUM(L34:L73)</f>
        <v>6476421.4273931207</v>
      </c>
      <c r="M33" s="798"/>
      <c r="N33" s="799">
        <f>SUM(N34:N73)</f>
        <v>6962762.621694237</v>
      </c>
      <c r="O33" s="800">
        <f>SUM(O34:O73)</f>
        <v>13439184.049087357</v>
      </c>
      <c r="P33" s="633"/>
      <c r="Q33" s="513"/>
      <c r="R33" s="636"/>
      <c r="S33" s="638"/>
      <c r="T33" s="513"/>
      <c r="U33" s="513">
        <f>SUM(U34:U73)</f>
        <v>6476170</v>
      </c>
      <c r="V33" s="513"/>
      <c r="W33" s="513">
        <f>SUM(W34:W73)</f>
        <v>6962719.6500000004</v>
      </c>
      <c r="X33" s="667">
        <f>SUM(X34:X73)</f>
        <v>13438889.650000002</v>
      </c>
      <c r="Y33" s="638"/>
      <c r="Z33" s="513"/>
      <c r="AA33" s="513">
        <f>SUM(AA34:AA73)</f>
        <v>1864348.8</v>
      </c>
      <c r="AB33" s="513"/>
      <c r="AC33" s="513">
        <f>SUM(AC34:AC73)</f>
        <v>1794786.96</v>
      </c>
      <c r="AD33" s="667">
        <f>SUM(AD34:AD73)</f>
        <v>3659135.76</v>
      </c>
      <c r="AE33" s="740">
        <f>D33-S33-Y33</f>
        <v>0</v>
      </c>
      <c r="AF33" s="741"/>
      <c r="AG33" s="741">
        <f>SUM(AG34:AG73)</f>
        <v>13788714.720254999</v>
      </c>
      <c r="AH33" s="741"/>
      <c r="AI33" s="741">
        <f>SUM(AI34:AI73)</f>
        <v>11960868.260330003</v>
      </c>
      <c r="AJ33" s="742">
        <f>SUM(AJ34:AJ73)</f>
        <v>25749582.980584994</v>
      </c>
    </row>
    <row r="34" spans="1:38" s="221" customFormat="1" ht="17.45" hidden="1" customHeight="1" x14ac:dyDescent="0.25">
      <c r="A34" s="951" t="s">
        <v>607</v>
      </c>
      <c r="B34" s="433" t="s">
        <v>133</v>
      </c>
      <c r="C34" s="562"/>
      <c r="D34" s="583"/>
      <c r="E34" s="462"/>
      <c r="F34" s="464"/>
      <c r="G34" s="464"/>
      <c r="H34" s="464"/>
      <c r="I34" s="584"/>
      <c r="J34" s="801"/>
      <c r="K34" s="798"/>
      <c r="L34" s="799"/>
      <c r="M34" s="798"/>
      <c r="N34" s="799"/>
      <c r="O34" s="800"/>
      <c r="P34" s="633"/>
      <c r="Q34" s="513"/>
      <c r="R34" s="637">
        <f>O34-X34</f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ref="AE34:AE97" si="0">D34-S34-Y34</f>
        <v>0</v>
      </c>
      <c r="AF34" s="741"/>
      <c r="AG34" s="741"/>
      <c r="AH34" s="741"/>
      <c r="AI34" s="741"/>
      <c r="AJ34" s="742"/>
      <c r="AK34" s="410"/>
    </row>
    <row r="35" spans="1:38" s="221" customFormat="1" ht="15.75" hidden="1" outlineLevel="1" x14ac:dyDescent="0.25">
      <c r="A35" s="951" t="s">
        <v>613</v>
      </c>
      <c r="B35" s="431" t="s">
        <v>151</v>
      </c>
      <c r="C35" s="563" t="s">
        <v>33</v>
      </c>
      <c r="D35" s="585">
        <v>0.44</v>
      </c>
      <c r="E35" s="465">
        <v>49415</v>
      </c>
      <c r="F35" s="466">
        <f>E35*D35</f>
        <v>21742.6</v>
      </c>
      <c r="G35" s="466"/>
      <c r="H35" s="466"/>
      <c r="I35" s="586">
        <f>F35+H35</f>
        <v>21742.6</v>
      </c>
      <c r="J35" s="802">
        <v>0.44</v>
      </c>
      <c r="K35" s="803">
        <v>49415</v>
      </c>
      <c r="L35" s="804">
        <f>K35*J35</f>
        <v>21742.6</v>
      </c>
      <c r="M35" s="803"/>
      <c r="N35" s="804"/>
      <c r="O35" s="805">
        <f>L35+N35</f>
        <v>21742.6</v>
      </c>
      <c r="P35" s="638">
        <f>K35-T35</f>
        <v>0</v>
      </c>
      <c r="Q35" s="512">
        <f>M35-V35</f>
        <v>0</v>
      </c>
      <c r="R35" s="637">
        <f t="shared" ref="R35:R73" si="1">(D35*K35)-(D35*T35)</f>
        <v>0</v>
      </c>
      <c r="S35" s="638">
        <v>0.44</v>
      </c>
      <c r="T35" s="512">
        <v>49415</v>
      </c>
      <c r="U35" s="512">
        <f>T35*S35</f>
        <v>21742.6</v>
      </c>
      <c r="V35" s="512"/>
      <c r="W35" s="512"/>
      <c r="X35" s="668">
        <f>U35+W35</f>
        <v>21742.6</v>
      </c>
      <c r="Y35" s="638"/>
      <c r="Z35" s="512">
        <v>49415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49415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21" customFormat="1" ht="17.45" hidden="1" customHeight="1" outlineLevel="1" x14ac:dyDescent="0.25">
      <c r="A36" s="951" t="s">
        <v>614</v>
      </c>
      <c r="B36" s="431" t="s">
        <v>152</v>
      </c>
      <c r="C36" s="563" t="s">
        <v>153</v>
      </c>
      <c r="D36" s="585">
        <v>389.4</v>
      </c>
      <c r="E36" s="465">
        <v>990.36</v>
      </c>
      <c r="F36" s="466">
        <f>E36*D36</f>
        <v>385646.18400000001</v>
      </c>
      <c r="G36" s="466"/>
      <c r="H36" s="466"/>
      <c r="I36" s="586">
        <f>F36+H36</f>
        <v>385646.18400000001</v>
      </c>
      <c r="J36" s="802">
        <v>389.4</v>
      </c>
      <c r="K36" s="803">
        <v>990.36</v>
      </c>
      <c r="L36" s="804">
        <f>K36*J36</f>
        <v>385646.18400000001</v>
      </c>
      <c r="M36" s="803"/>
      <c r="N36" s="804"/>
      <c r="O36" s="805">
        <f>L36+N36</f>
        <v>385646.18400000001</v>
      </c>
      <c r="P36" s="638">
        <f t="shared" ref="P36:P99" si="2">K36-T36</f>
        <v>0.36000000000001364</v>
      </c>
      <c r="Q36" s="512">
        <f t="shared" ref="Q36:Q99" si="3">M36-V36</f>
        <v>0</v>
      </c>
      <c r="R36" s="637">
        <f t="shared" si="1"/>
        <v>140.18400000000838</v>
      </c>
      <c r="S36" s="638">
        <v>389.4</v>
      </c>
      <c r="T36" s="512">
        <v>990</v>
      </c>
      <c r="U36" s="512">
        <f>T36*S36</f>
        <v>385506</v>
      </c>
      <c r="V36" s="512"/>
      <c r="W36" s="512"/>
      <c r="X36" s="668">
        <f>U36+W36</f>
        <v>385506</v>
      </c>
      <c r="Y36" s="638"/>
      <c r="Z36" s="512">
        <v>990</v>
      </c>
      <c r="AA36" s="512">
        <f>Z36*Y36</f>
        <v>0</v>
      </c>
      <c r="AB36" s="512"/>
      <c r="AC36" s="512"/>
      <c r="AD36" s="668">
        <f>AA36+AC36</f>
        <v>0</v>
      </c>
      <c r="AE36" s="740">
        <f t="shared" si="0"/>
        <v>0</v>
      </c>
      <c r="AF36" s="743">
        <v>990</v>
      </c>
      <c r="AG36" s="743">
        <f>AF36*AE36</f>
        <v>0</v>
      </c>
      <c r="AH36" s="743"/>
      <c r="AI36" s="743"/>
      <c r="AJ36" s="744">
        <f>AG36+AI36</f>
        <v>0</v>
      </c>
      <c r="AK36" s="410"/>
    </row>
    <row r="37" spans="1:38" s="230" customFormat="1" ht="15.75" hidden="1" collapsed="1" x14ac:dyDescent="0.25">
      <c r="A37" s="952" t="s">
        <v>608</v>
      </c>
      <c r="B37" s="433" t="s">
        <v>154</v>
      </c>
      <c r="C37" s="562" t="s">
        <v>33</v>
      </c>
      <c r="D37" s="583">
        <v>0.34</v>
      </c>
      <c r="E37" s="462">
        <v>95478</v>
      </c>
      <c r="F37" s="464">
        <f>E37*D37</f>
        <v>32462.520000000004</v>
      </c>
      <c r="G37" s="464">
        <v>229000</v>
      </c>
      <c r="H37" s="464">
        <f>G37*D37</f>
        <v>77860</v>
      </c>
      <c r="I37" s="584">
        <f>F37+H37</f>
        <v>110322.52</v>
      </c>
      <c r="J37" s="801"/>
      <c r="K37" s="798">
        <v>95478</v>
      </c>
      <c r="L37" s="799">
        <f>K37*J37</f>
        <v>0</v>
      </c>
      <c r="M37" s="798">
        <v>229000</v>
      </c>
      <c r="N37" s="799">
        <f>M37*J37</f>
        <v>0</v>
      </c>
      <c r="O37" s="800">
        <f>L37+N37</f>
        <v>0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>
        <v>95478</v>
      </c>
      <c r="U37" s="518">
        <f>T37*S37</f>
        <v>0</v>
      </c>
      <c r="V37" s="518">
        <v>229000</v>
      </c>
      <c r="W37" s="518">
        <f>V37*S37</f>
        <v>0</v>
      </c>
      <c r="X37" s="669">
        <f>U37+W37</f>
        <v>0</v>
      </c>
      <c r="Y37" s="633"/>
      <c r="Z37" s="513">
        <v>95478</v>
      </c>
      <c r="AA37" s="513">
        <f>Z37*Y37</f>
        <v>0</v>
      </c>
      <c r="AB37" s="513">
        <v>229000</v>
      </c>
      <c r="AC37" s="513">
        <f>AB37*Y37</f>
        <v>0</v>
      </c>
      <c r="AD37" s="667">
        <f>AA37+AC37</f>
        <v>0</v>
      </c>
      <c r="AE37" s="740">
        <f t="shared" si="0"/>
        <v>0.34</v>
      </c>
      <c r="AF37" s="745">
        <v>95478</v>
      </c>
      <c r="AG37" s="745">
        <f>AF37*AE37</f>
        <v>32462.520000000004</v>
      </c>
      <c r="AH37" s="745">
        <v>229000</v>
      </c>
      <c r="AI37" s="745">
        <f>AH37*AE37</f>
        <v>77860</v>
      </c>
      <c r="AJ37" s="746">
        <f>AG37+AI37</f>
        <v>110322.52</v>
      </c>
      <c r="AK37" s="409"/>
    </row>
    <row r="38" spans="1:38" s="221" customFormat="1" ht="15.75" hidden="1" x14ac:dyDescent="0.25">
      <c r="A38" s="952" t="s">
        <v>610</v>
      </c>
      <c r="B38" s="433" t="s">
        <v>155</v>
      </c>
      <c r="C38" s="562" t="s">
        <v>153</v>
      </c>
      <c r="D38" s="583">
        <v>389.4</v>
      </c>
      <c r="E38" s="462">
        <v>2711</v>
      </c>
      <c r="F38" s="464">
        <f>E38*D38</f>
        <v>1055663.3999999999</v>
      </c>
      <c r="G38" s="464">
        <v>6573</v>
      </c>
      <c r="H38" s="464">
        <f>G38*D38</f>
        <v>2559526.1999999997</v>
      </c>
      <c r="I38" s="584">
        <f>F38+H38</f>
        <v>3615189.5999999996</v>
      </c>
      <c r="J38" s="801">
        <v>389.4</v>
      </c>
      <c r="K38" s="798">
        <v>2711</v>
      </c>
      <c r="L38" s="799">
        <f>K38*J38</f>
        <v>1055663.3999999999</v>
      </c>
      <c r="M38" s="798">
        <v>6573</v>
      </c>
      <c r="N38" s="799">
        <f>M38*J38</f>
        <v>2559526.1999999997</v>
      </c>
      <c r="O38" s="800">
        <f>L38+N38</f>
        <v>3615189.5999999996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>
        <v>389.4</v>
      </c>
      <c r="T38" s="513">
        <v>2711</v>
      </c>
      <c r="U38" s="513">
        <f>T38*S38</f>
        <v>1055663.3999999999</v>
      </c>
      <c r="V38" s="513">
        <v>6573</v>
      </c>
      <c r="W38" s="513">
        <f>V38*S38</f>
        <v>2559526.1999999997</v>
      </c>
      <c r="X38" s="667">
        <f>U38+W38</f>
        <v>3615189.5999999996</v>
      </c>
      <c r="Y38" s="633"/>
      <c r="Z38" s="513">
        <v>2711</v>
      </c>
      <c r="AA38" s="513">
        <f>Z38*Y38</f>
        <v>0</v>
      </c>
      <c r="AB38" s="513">
        <v>6573</v>
      </c>
      <c r="AC38" s="513">
        <f>AB38*Y38</f>
        <v>0</v>
      </c>
      <c r="AD38" s="667">
        <f>AA38+AC38</f>
        <v>0</v>
      </c>
      <c r="AE38" s="740">
        <f t="shared" si="0"/>
        <v>0</v>
      </c>
      <c r="AF38" s="741">
        <v>2711</v>
      </c>
      <c r="AG38" s="741">
        <f>AF38*AE38</f>
        <v>0</v>
      </c>
      <c r="AH38" s="741">
        <v>6573</v>
      </c>
      <c r="AI38" s="741">
        <f>AH38*AE38</f>
        <v>0</v>
      </c>
      <c r="AJ38" s="742">
        <f>AG38+AI38</f>
        <v>0</v>
      </c>
      <c r="AK38" s="410"/>
    </row>
    <row r="39" spans="1:38" s="230" customFormat="1" ht="20.25" customHeight="1" x14ac:dyDescent="0.25">
      <c r="A39" s="952" t="s">
        <v>609</v>
      </c>
      <c r="B39" s="433" t="s">
        <v>156</v>
      </c>
      <c r="C39" s="564"/>
      <c r="D39" s="583"/>
      <c r="E39" s="461"/>
      <c r="F39" s="420"/>
      <c r="G39" s="421"/>
      <c r="H39" s="421"/>
      <c r="I39" s="584"/>
      <c r="J39" s="801"/>
      <c r="K39" s="798"/>
      <c r="L39" s="806"/>
      <c r="M39" s="798"/>
      <c r="N39" s="807"/>
      <c r="O39" s="800"/>
      <c r="P39" s="638">
        <f t="shared" si="2"/>
        <v>0</v>
      </c>
      <c r="Q39" s="512">
        <f t="shared" si="3"/>
        <v>0</v>
      </c>
      <c r="R39" s="637">
        <f t="shared" si="1"/>
        <v>0</v>
      </c>
      <c r="S39" s="633"/>
      <c r="T39" s="513"/>
      <c r="U39" s="513"/>
      <c r="V39" s="513"/>
      <c r="W39" s="513"/>
      <c r="X39" s="667"/>
      <c r="Y39" s="633"/>
      <c r="Z39" s="513"/>
      <c r="AA39" s="513"/>
      <c r="AB39" s="513"/>
      <c r="AC39" s="513"/>
      <c r="AD39" s="667"/>
      <c r="AE39" s="740">
        <f t="shared" si="0"/>
        <v>0</v>
      </c>
      <c r="AF39" s="741"/>
      <c r="AG39" s="741"/>
      <c r="AH39" s="741"/>
      <c r="AI39" s="741"/>
      <c r="AJ39" s="742"/>
      <c r="AK39" s="409"/>
      <c r="AL39" s="984"/>
    </row>
    <row r="40" spans="1:38" s="221" customFormat="1" ht="51" x14ac:dyDescent="0.25">
      <c r="A40" s="951" t="s">
        <v>615</v>
      </c>
      <c r="B40" s="431" t="s">
        <v>157</v>
      </c>
      <c r="C40" s="563" t="s">
        <v>153</v>
      </c>
      <c r="D40" s="585">
        <v>536</v>
      </c>
      <c r="E40" s="465">
        <v>4955</v>
      </c>
      <c r="F40" s="466">
        <f>E40*D40</f>
        <v>2655880</v>
      </c>
      <c r="G40" s="466">
        <v>4501</v>
      </c>
      <c r="H40" s="466">
        <f>G40*D40</f>
        <v>2412536</v>
      </c>
      <c r="I40" s="587">
        <f>F40+H40</f>
        <v>5068416</v>
      </c>
      <c r="J40" s="802">
        <v>428.8</v>
      </c>
      <c r="K40" s="803">
        <v>4955</v>
      </c>
      <c r="L40" s="804">
        <f>K40*J40</f>
        <v>2124704</v>
      </c>
      <c r="M40" s="803">
        <v>4501</v>
      </c>
      <c r="N40" s="804">
        <f>M40*J40</f>
        <v>1930028.8</v>
      </c>
      <c r="O40" s="808">
        <f>L40+N40</f>
        <v>4054732.7999999998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>
        <v>428.8</v>
      </c>
      <c r="T40" s="512">
        <v>4955</v>
      </c>
      <c r="U40" s="512">
        <f>T40*S40</f>
        <v>2124704</v>
      </c>
      <c r="V40" s="512">
        <v>4501</v>
      </c>
      <c r="W40" s="512">
        <f>V40*S40</f>
        <v>1930028.8</v>
      </c>
      <c r="X40" s="668">
        <f>U40+W40</f>
        <v>4054732.7999999998</v>
      </c>
      <c r="Y40" s="638">
        <v>96.96</v>
      </c>
      <c r="Z40" s="512">
        <v>4955</v>
      </c>
      <c r="AA40" s="512">
        <f>Z40*Y40</f>
        <v>480436.8</v>
      </c>
      <c r="AB40" s="512">
        <v>4501</v>
      </c>
      <c r="AC40" s="512">
        <f>AB40*Y40</f>
        <v>436416.95999999996</v>
      </c>
      <c r="AD40" s="668">
        <f>AA40+AC40</f>
        <v>916853.76000000001</v>
      </c>
      <c r="AE40" s="740">
        <f t="shared" si="0"/>
        <v>10.239999999999995</v>
      </c>
      <c r="AF40" s="743">
        <v>4955</v>
      </c>
      <c r="AG40" s="743">
        <f>AF40*AE40</f>
        <v>50739.199999999975</v>
      </c>
      <c r="AH40" s="743">
        <v>4501</v>
      </c>
      <c r="AI40" s="743">
        <f>AH40*AE40</f>
        <v>46090.239999999976</v>
      </c>
      <c r="AJ40" s="744">
        <f>AG40+AI40</f>
        <v>96829.439999999944</v>
      </c>
      <c r="AK40" s="410"/>
    </row>
    <row r="41" spans="1:38" s="409" customFormat="1" ht="15.75" hidden="1" x14ac:dyDescent="0.25">
      <c r="A41" s="951" t="s">
        <v>617</v>
      </c>
      <c r="B41" s="431" t="s">
        <v>158</v>
      </c>
      <c r="C41" s="563" t="s">
        <v>31</v>
      </c>
      <c r="D41" s="585">
        <v>2</v>
      </c>
      <c r="E41" s="465">
        <v>8577.880000000001</v>
      </c>
      <c r="F41" s="466">
        <f>E41*D41</f>
        <v>17155.760000000002</v>
      </c>
      <c r="G41" s="466">
        <v>4657.25</v>
      </c>
      <c r="H41" s="466">
        <f>G41*D41</f>
        <v>9314.5</v>
      </c>
      <c r="I41" s="587">
        <f>F41+H41</f>
        <v>26470.260000000002</v>
      </c>
      <c r="J41" s="802"/>
      <c r="K41" s="803">
        <v>8577.880000000001</v>
      </c>
      <c r="L41" s="804">
        <f>K41*J41</f>
        <v>0</v>
      </c>
      <c r="M41" s="803">
        <v>4657.25</v>
      </c>
      <c r="N41" s="804">
        <f>M41*J41</f>
        <v>0</v>
      </c>
      <c r="O41" s="808">
        <f>L41+N41</f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8577.880000000001</v>
      </c>
      <c r="U41" s="519">
        <f>T41*S41</f>
        <v>0</v>
      </c>
      <c r="V41" s="519">
        <v>4657.25</v>
      </c>
      <c r="W41" s="519">
        <f>V41*S41</f>
        <v>0</v>
      </c>
      <c r="X41" s="670">
        <f>U41+W41</f>
        <v>0</v>
      </c>
      <c r="Y41" s="638"/>
      <c r="Z41" s="512">
        <v>8577.880000000001</v>
      </c>
      <c r="AA41" s="512">
        <f>Z41*Y41</f>
        <v>0</v>
      </c>
      <c r="AB41" s="512">
        <v>4657.25</v>
      </c>
      <c r="AC41" s="512">
        <f>AB41*Y41</f>
        <v>0</v>
      </c>
      <c r="AD41" s="668">
        <f>AA41+AC41</f>
        <v>0</v>
      </c>
      <c r="AE41" s="740">
        <f t="shared" si="0"/>
        <v>2</v>
      </c>
      <c r="AF41" s="747">
        <v>8577.880000000001</v>
      </c>
      <c r="AG41" s="747">
        <f>AF41*AE41</f>
        <v>17155.760000000002</v>
      </c>
      <c r="AH41" s="747">
        <v>4657.25</v>
      </c>
      <c r="AI41" s="747">
        <f>AH41*AE41</f>
        <v>9314.5</v>
      </c>
      <c r="AJ41" s="748">
        <f>AG41+AI41</f>
        <v>26470.260000000002</v>
      </c>
    </row>
    <row r="42" spans="1:38" s="410" customFormat="1" ht="15.75" hidden="1" x14ac:dyDescent="0.25">
      <c r="A42" s="953" t="s">
        <v>612</v>
      </c>
      <c r="B42" s="433" t="s">
        <v>159</v>
      </c>
      <c r="C42" s="562"/>
      <c r="D42" s="583"/>
      <c r="E42" s="462"/>
      <c r="F42" s="464"/>
      <c r="G42" s="464"/>
      <c r="H42" s="464"/>
      <c r="I42" s="588"/>
      <c r="J42" s="801"/>
      <c r="K42" s="798"/>
      <c r="L42" s="799"/>
      <c r="M42" s="798"/>
      <c r="N42" s="799"/>
      <c r="O42" s="809"/>
      <c r="P42" s="638">
        <f t="shared" si="2"/>
        <v>0</v>
      </c>
      <c r="Q42" s="512">
        <f t="shared" si="3"/>
        <v>0</v>
      </c>
      <c r="R42" s="637">
        <f t="shared" si="1"/>
        <v>0</v>
      </c>
      <c r="S42" s="633"/>
      <c r="T42" s="518"/>
      <c r="U42" s="518"/>
      <c r="V42" s="518"/>
      <c r="W42" s="518"/>
      <c r="X42" s="669"/>
      <c r="Y42" s="633"/>
      <c r="Z42" s="513"/>
      <c r="AA42" s="513"/>
      <c r="AB42" s="513"/>
      <c r="AC42" s="513"/>
      <c r="AD42" s="667"/>
      <c r="AE42" s="740">
        <f t="shared" si="0"/>
        <v>0</v>
      </c>
      <c r="AF42" s="745"/>
      <c r="AG42" s="745"/>
      <c r="AH42" s="745"/>
      <c r="AI42" s="745"/>
      <c r="AJ42" s="746"/>
    </row>
    <row r="43" spans="1:38" s="410" customFormat="1" ht="15.75" hidden="1" x14ac:dyDescent="0.25">
      <c r="A43" s="953" t="s">
        <v>618</v>
      </c>
      <c r="B43" s="431" t="s">
        <v>160</v>
      </c>
      <c r="C43" s="563" t="s">
        <v>153</v>
      </c>
      <c r="D43" s="585">
        <v>301.39999999999998</v>
      </c>
      <c r="E43" s="465">
        <v>3957.0696000000007</v>
      </c>
      <c r="F43" s="466">
        <f t="shared" ref="F43:F50" si="4">E43*D43</f>
        <v>1192660.7774400001</v>
      </c>
      <c r="G43" s="466"/>
      <c r="H43" s="466"/>
      <c r="I43" s="587">
        <f t="shared" ref="I43:I50" si="5">F43+H43</f>
        <v>1192660.7774400001</v>
      </c>
      <c r="J43" s="802"/>
      <c r="K43" s="803">
        <v>3957.0696000000007</v>
      </c>
      <c r="L43" s="804">
        <f t="shared" ref="L43:L50" si="6">K43*J43</f>
        <v>0</v>
      </c>
      <c r="M43" s="803"/>
      <c r="N43" s="804"/>
      <c r="O43" s="808">
        <f t="shared" ref="O43:O50" si="7">L43+N43</f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3957.0696000000007</v>
      </c>
      <c r="U43" s="519">
        <f t="shared" ref="U43:U50" si="8">T43*S43</f>
        <v>0</v>
      </c>
      <c r="V43" s="519"/>
      <c r="W43" s="519"/>
      <c r="X43" s="670">
        <f t="shared" ref="X43:X50" si="9">U43+W43</f>
        <v>0</v>
      </c>
      <c r="Y43" s="638"/>
      <c r="Z43" s="512">
        <v>3957.0696000000007</v>
      </c>
      <c r="AA43" s="512">
        <f t="shared" ref="AA43:AA50" si="10">Z43*Y43</f>
        <v>0</v>
      </c>
      <c r="AB43" s="512"/>
      <c r="AC43" s="512"/>
      <c r="AD43" s="668">
        <f t="shared" ref="AD43:AD50" si="11">AA43+AC43</f>
        <v>0</v>
      </c>
      <c r="AE43" s="740">
        <f t="shared" si="0"/>
        <v>301.39999999999998</v>
      </c>
      <c r="AF43" s="747">
        <v>3957.0696000000007</v>
      </c>
      <c r="AG43" s="747">
        <f t="shared" ref="AG43:AG50" si="12">AF43*AE43</f>
        <v>1192660.7774400001</v>
      </c>
      <c r="AH43" s="747"/>
      <c r="AI43" s="747"/>
      <c r="AJ43" s="748">
        <f t="shared" ref="AJ43:AJ50" si="13">AG43+AI43</f>
        <v>1192660.7774400001</v>
      </c>
    </row>
    <row r="44" spans="1:38" s="410" customFormat="1" ht="15.75" hidden="1" x14ac:dyDescent="0.25">
      <c r="A44" s="953" t="s">
        <v>619</v>
      </c>
      <c r="B44" s="431" t="s">
        <v>161</v>
      </c>
      <c r="C44" s="563" t="s">
        <v>153</v>
      </c>
      <c r="D44" s="585">
        <v>168.8</v>
      </c>
      <c r="E44" s="465">
        <v>1131.7614000000001</v>
      </c>
      <c r="F44" s="466">
        <f t="shared" si="4"/>
        <v>191041.32432000001</v>
      </c>
      <c r="G44" s="466">
        <v>3051.3912000000005</v>
      </c>
      <c r="H44" s="466">
        <f>G44*D44</f>
        <v>515074.8345600001</v>
      </c>
      <c r="I44" s="587">
        <f t="shared" si="5"/>
        <v>706116.15888000012</v>
      </c>
      <c r="J44" s="802"/>
      <c r="K44" s="803">
        <v>1131.7614000000001</v>
      </c>
      <c r="L44" s="804">
        <f t="shared" si="6"/>
        <v>0</v>
      </c>
      <c r="M44" s="803">
        <v>3051.3912000000005</v>
      </c>
      <c r="N44" s="804">
        <f>M44*J44</f>
        <v>0</v>
      </c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1131.7614000000001</v>
      </c>
      <c r="U44" s="519">
        <f t="shared" si="8"/>
        <v>0</v>
      </c>
      <c r="V44" s="519">
        <v>3051.3912000000005</v>
      </c>
      <c r="W44" s="519">
        <f>V44*S44</f>
        <v>0</v>
      </c>
      <c r="X44" s="670">
        <f t="shared" si="9"/>
        <v>0</v>
      </c>
      <c r="Y44" s="638"/>
      <c r="Z44" s="512">
        <v>1131.7614000000001</v>
      </c>
      <c r="AA44" s="512">
        <f t="shared" si="10"/>
        <v>0</v>
      </c>
      <c r="AB44" s="512">
        <v>3051.3912000000005</v>
      </c>
      <c r="AC44" s="512">
        <f>AB44*Y44</f>
        <v>0</v>
      </c>
      <c r="AD44" s="668">
        <f t="shared" si="11"/>
        <v>0</v>
      </c>
      <c r="AE44" s="740">
        <f t="shared" si="0"/>
        <v>168.8</v>
      </c>
      <c r="AF44" s="747">
        <v>1131.7614000000001</v>
      </c>
      <c r="AG44" s="747">
        <f t="shared" si="12"/>
        <v>191041.32432000001</v>
      </c>
      <c r="AH44" s="747">
        <v>3051.3912000000005</v>
      </c>
      <c r="AI44" s="747">
        <f>AH44*AE44</f>
        <v>515074.8345600001</v>
      </c>
      <c r="AJ44" s="748">
        <f t="shared" si="13"/>
        <v>706116.15888000012</v>
      </c>
    </row>
    <row r="45" spans="1:38" s="410" customFormat="1" ht="15.75" hidden="1" x14ac:dyDescent="0.25">
      <c r="A45" s="953" t="s">
        <v>620</v>
      </c>
      <c r="B45" s="431" t="s">
        <v>162</v>
      </c>
      <c r="C45" s="563" t="s">
        <v>153</v>
      </c>
      <c r="D45" s="585">
        <v>111.8</v>
      </c>
      <c r="E45" s="465">
        <v>7888.9800000000014</v>
      </c>
      <c r="F45" s="466">
        <f t="shared" si="4"/>
        <v>881987.96400000015</v>
      </c>
      <c r="G45" s="466"/>
      <c r="H45" s="466"/>
      <c r="I45" s="587">
        <f t="shared" si="5"/>
        <v>881987.96400000015</v>
      </c>
      <c r="J45" s="802"/>
      <c r="K45" s="803">
        <v>7888.9800000000014</v>
      </c>
      <c r="L45" s="804">
        <f t="shared" si="6"/>
        <v>0</v>
      </c>
      <c r="M45" s="803"/>
      <c r="N45" s="804"/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7888.9800000000014</v>
      </c>
      <c r="U45" s="519">
        <f t="shared" si="8"/>
        <v>0</v>
      </c>
      <c r="V45" s="519"/>
      <c r="W45" s="519"/>
      <c r="X45" s="670">
        <f t="shared" si="9"/>
        <v>0</v>
      </c>
      <c r="Y45" s="638"/>
      <c r="Z45" s="512">
        <v>7888.9800000000014</v>
      </c>
      <c r="AA45" s="512">
        <f t="shared" si="10"/>
        <v>0</v>
      </c>
      <c r="AB45" s="512"/>
      <c r="AC45" s="512"/>
      <c r="AD45" s="668">
        <f t="shared" si="11"/>
        <v>0</v>
      </c>
      <c r="AE45" s="740">
        <f t="shared" si="0"/>
        <v>111.8</v>
      </c>
      <c r="AF45" s="747">
        <v>7888.9800000000014</v>
      </c>
      <c r="AG45" s="747">
        <f t="shared" si="12"/>
        <v>881987.96400000015</v>
      </c>
      <c r="AH45" s="747"/>
      <c r="AI45" s="747"/>
      <c r="AJ45" s="748">
        <f t="shared" si="13"/>
        <v>881987.96400000015</v>
      </c>
    </row>
    <row r="46" spans="1:38" s="410" customFormat="1" ht="25.5" hidden="1" x14ac:dyDescent="0.25">
      <c r="A46" s="953" t="s">
        <v>621</v>
      </c>
      <c r="B46" s="431" t="s">
        <v>163</v>
      </c>
      <c r="C46" s="563" t="s">
        <v>153</v>
      </c>
      <c r="D46" s="585">
        <v>206.75</v>
      </c>
      <c r="E46" s="465">
        <v>1134.7875000000001</v>
      </c>
      <c r="F46" s="466">
        <f t="shared" si="4"/>
        <v>234617.31562500002</v>
      </c>
      <c r="G46" s="466">
        <v>719.08980000000008</v>
      </c>
      <c r="H46" s="466">
        <f>G46*D46</f>
        <v>148671.81615000003</v>
      </c>
      <c r="I46" s="587">
        <f t="shared" si="5"/>
        <v>383289.13177500002</v>
      </c>
      <c r="J46" s="802"/>
      <c r="K46" s="803">
        <v>1134.7875000000001</v>
      </c>
      <c r="L46" s="804">
        <f t="shared" si="6"/>
        <v>0</v>
      </c>
      <c r="M46" s="803">
        <v>719.08980000000008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1134.7875000000001</v>
      </c>
      <c r="U46" s="519">
        <f t="shared" si="8"/>
        <v>0</v>
      </c>
      <c r="V46" s="519">
        <v>719.08980000000008</v>
      </c>
      <c r="W46" s="519">
        <f>V46*S46</f>
        <v>0</v>
      </c>
      <c r="X46" s="670">
        <f t="shared" si="9"/>
        <v>0</v>
      </c>
      <c r="Y46" s="638"/>
      <c r="Z46" s="512">
        <v>1134.7875000000001</v>
      </c>
      <c r="AA46" s="512">
        <f t="shared" si="10"/>
        <v>0</v>
      </c>
      <c r="AB46" s="512">
        <v>719.08980000000008</v>
      </c>
      <c r="AC46" s="512">
        <f>AB46*Y46</f>
        <v>0</v>
      </c>
      <c r="AD46" s="668">
        <f t="shared" si="11"/>
        <v>0</v>
      </c>
      <c r="AE46" s="740">
        <f t="shared" si="0"/>
        <v>206.75</v>
      </c>
      <c r="AF46" s="747">
        <v>1134.7875000000001</v>
      </c>
      <c r="AG46" s="747">
        <f t="shared" si="12"/>
        <v>234617.31562500002</v>
      </c>
      <c r="AH46" s="747">
        <v>719.08980000000008</v>
      </c>
      <c r="AI46" s="747">
        <f>AH46*AE46</f>
        <v>148671.81615000003</v>
      </c>
      <c r="AJ46" s="748">
        <f t="shared" si="13"/>
        <v>383289.13177500002</v>
      </c>
    </row>
    <row r="47" spans="1:38" s="410" customFormat="1" ht="15.75" hidden="1" x14ac:dyDescent="0.25">
      <c r="A47" s="953" t="s">
        <v>622</v>
      </c>
      <c r="B47" s="431" t="s">
        <v>164</v>
      </c>
      <c r="C47" s="563" t="s">
        <v>153</v>
      </c>
      <c r="D47" s="585">
        <v>69.400000000000006</v>
      </c>
      <c r="E47" s="465">
        <v>888.18000000000006</v>
      </c>
      <c r="F47" s="466">
        <f t="shared" si="4"/>
        <v>61639.69200000001</v>
      </c>
      <c r="G47" s="466">
        <v>462.8</v>
      </c>
      <c r="H47" s="466">
        <f>G47*D47</f>
        <v>32118.320000000003</v>
      </c>
      <c r="I47" s="587">
        <f t="shared" si="5"/>
        <v>93758.012000000017</v>
      </c>
      <c r="J47" s="802"/>
      <c r="K47" s="803">
        <v>888.18000000000006</v>
      </c>
      <c r="L47" s="804">
        <f t="shared" si="6"/>
        <v>0</v>
      </c>
      <c r="M47" s="803">
        <v>462.8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888.18000000000006</v>
      </c>
      <c r="U47" s="519">
        <f t="shared" si="8"/>
        <v>0</v>
      </c>
      <c r="V47" s="519">
        <v>462.8</v>
      </c>
      <c r="W47" s="519">
        <f>V47*S47</f>
        <v>0</v>
      </c>
      <c r="X47" s="670">
        <f t="shared" si="9"/>
        <v>0</v>
      </c>
      <c r="Y47" s="638"/>
      <c r="Z47" s="512">
        <v>888.18000000000006</v>
      </c>
      <c r="AA47" s="512">
        <f t="shared" si="10"/>
        <v>0</v>
      </c>
      <c r="AB47" s="512">
        <v>462.8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888.18000000000006</v>
      </c>
      <c r="AG47" s="747">
        <f t="shared" si="12"/>
        <v>61639.69200000001</v>
      </c>
      <c r="AH47" s="747">
        <v>462.8</v>
      </c>
      <c r="AI47" s="747">
        <f>AH47*AE47</f>
        <v>32118.320000000003</v>
      </c>
      <c r="AJ47" s="748">
        <f t="shared" si="13"/>
        <v>93758.012000000017</v>
      </c>
    </row>
    <row r="48" spans="1:38" s="410" customFormat="1" ht="15.75" hidden="1" x14ac:dyDescent="0.25">
      <c r="A48" s="953" t="s">
        <v>623</v>
      </c>
      <c r="B48" s="431" t="s">
        <v>165</v>
      </c>
      <c r="C48" s="563" t="s">
        <v>153</v>
      </c>
      <c r="D48" s="585">
        <v>69.400000000000006</v>
      </c>
      <c r="E48" s="465">
        <v>1277.25</v>
      </c>
      <c r="F48" s="466">
        <f t="shared" si="4"/>
        <v>88641.150000000009</v>
      </c>
      <c r="G48" s="466">
        <v>397.78700000000003</v>
      </c>
      <c r="H48" s="466">
        <f>G48*D48</f>
        <v>27606.417800000003</v>
      </c>
      <c r="I48" s="587">
        <f t="shared" si="5"/>
        <v>116247.56780000002</v>
      </c>
      <c r="J48" s="802"/>
      <c r="K48" s="803">
        <v>1277.25</v>
      </c>
      <c r="L48" s="804">
        <f t="shared" si="6"/>
        <v>0</v>
      </c>
      <c r="M48" s="803">
        <v>397.78700000000003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1277.25</v>
      </c>
      <c r="U48" s="519">
        <f t="shared" si="8"/>
        <v>0</v>
      </c>
      <c r="V48" s="519">
        <v>397.78700000000003</v>
      </c>
      <c r="W48" s="519">
        <f>V48*S48</f>
        <v>0</v>
      </c>
      <c r="X48" s="670">
        <f t="shared" si="9"/>
        <v>0</v>
      </c>
      <c r="Y48" s="638"/>
      <c r="Z48" s="512">
        <v>1277.25</v>
      </c>
      <c r="AA48" s="512">
        <f t="shared" si="10"/>
        <v>0</v>
      </c>
      <c r="AB48" s="512">
        <v>397.78700000000003</v>
      </c>
      <c r="AC48" s="512">
        <f>AB48*Y48</f>
        <v>0</v>
      </c>
      <c r="AD48" s="668">
        <f t="shared" si="11"/>
        <v>0</v>
      </c>
      <c r="AE48" s="740">
        <f t="shared" si="0"/>
        <v>69.400000000000006</v>
      </c>
      <c r="AF48" s="747">
        <v>1277.25</v>
      </c>
      <c r="AG48" s="747">
        <f t="shared" si="12"/>
        <v>88641.150000000009</v>
      </c>
      <c r="AH48" s="747">
        <v>397.78700000000003</v>
      </c>
      <c r="AI48" s="747">
        <f>AH48*AE48</f>
        <v>27606.417800000003</v>
      </c>
      <c r="AJ48" s="748">
        <f t="shared" si="13"/>
        <v>116247.56780000002</v>
      </c>
    </row>
    <row r="49" spans="1:37" s="410" customFormat="1" ht="15.75" hidden="1" x14ac:dyDescent="0.25">
      <c r="A49" s="953" t="s">
        <v>624</v>
      </c>
      <c r="B49" s="431" t="s">
        <v>166</v>
      </c>
      <c r="C49" s="563" t="s">
        <v>153</v>
      </c>
      <c r="D49" s="585">
        <f>69.4*2</f>
        <v>138.80000000000001</v>
      </c>
      <c r="E49" s="465">
        <v>635.48100000000011</v>
      </c>
      <c r="F49" s="466">
        <f t="shared" si="4"/>
        <v>88204.762800000026</v>
      </c>
      <c r="G49" s="466">
        <v>740.96879999999999</v>
      </c>
      <c r="H49" s="466">
        <f>G49*D49</f>
        <v>102846.46944</v>
      </c>
      <c r="I49" s="587">
        <f t="shared" si="5"/>
        <v>191051.23224000004</v>
      </c>
      <c r="J49" s="802"/>
      <c r="K49" s="803">
        <v>635.48100000000011</v>
      </c>
      <c r="L49" s="804">
        <f t="shared" si="6"/>
        <v>0</v>
      </c>
      <c r="M49" s="803">
        <v>740.96879999999999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635.48100000000011</v>
      </c>
      <c r="U49" s="519">
        <f t="shared" si="8"/>
        <v>0</v>
      </c>
      <c r="V49" s="519">
        <v>740.96879999999999</v>
      </c>
      <c r="W49" s="519">
        <f>V49*S49</f>
        <v>0</v>
      </c>
      <c r="X49" s="670">
        <f t="shared" si="9"/>
        <v>0</v>
      </c>
      <c r="Y49" s="638"/>
      <c r="Z49" s="512">
        <v>635.48100000000011</v>
      </c>
      <c r="AA49" s="512">
        <f t="shared" si="10"/>
        <v>0</v>
      </c>
      <c r="AB49" s="512">
        <v>740.96879999999999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635.48100000000011</v>
      </c>
      <c r="AG49" s="747">
        <f t="shared" si="12"/>
        <v>88204.762800000026</v>
      </c>
      <c r="AH49" s="747">
        <v>740.96879999999999</v>
      </c>
      <c r="AI49" s="747">
        <f>AH49*AE49</f>
        <v>102846.46944</v>
      </c>
      <c r="AJ49" s="748">
        <f t="shared" si="13"/>
        <v>191051.23224000004</v>
      </c>
    </row>
    <row r="50" spans="1:37" s="410" customFormat="1" ht="15.75" hidden="1" x14ac:dyDescent="0.25">
      <c r="A50" s="953" t="s">
        <v>625</v>
      </c>
      <c r="B50" s="431" t="s">
        <v>167</v>
      </c>
      <c r="C50" s="563" t="s">
        <v>153</v>
      </c>
      <c r="D50" s="585">
        <f>69.4*2</f>
        <v>138.80000000000001</v>
      </c>
      <c r="E50" s="465">
        <v>75.652500000000018</v>
      </c>
      <c r="F50" s="466">
        <f t="shared" si="4"/>
        <v>10500.567000000003</v>
      </c>
      <c r="G50" s="466">
        <v>42.299400000000006</v>
      </c>
      <c r="H50" s="466">
        <f>G50*D50</f>
        <v>5871.1567200000009</v>
      </c>
      <c r="I50" s="587">
        <f t="shared" si="5"/>
        <v>16371.723720000004</v>
      </c>
      <c r="J50" s="802"/>
      <c r="K50" s="803">
        <v>75.652500000000018</v>
      </c>
      <c r="L50" s="804">
        <f t="shared" si="6"/>
        <v>0</v>
      </c>
      <c r="M50" s="803">
        <v>42.299400000000006</v>
      </c>
      <c r="N50" s="804">
        <f>M50*J50</f>
        <v>0</v>
      </c>
      <c r="O50" s="808">
        <f t="shared" si="7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75.652500000000018</v>
      </c>
      <c r="U50" s="519">
        <f t="shared" si="8"/>
        <v>0</v>
      </c>
      <c r="V50" s="519">
        <v>42.299400000000006</v>
      </c>
      <c r="W50" s="519">
        <f>V50*S50</f>
        <v>0</v>
      </c>
      <c r="X50" s="670">
        <f t="shared" si="9"/>
        <v>0</v>
      </c>
      <c r="Y50" s="638"/>
      <c r="Z50" s="512">
        <v>75.652500000000018</v>
      </c>
      <c r="AA50" s="512">
        <f t="shared" si="10"/>
        <v>0</v>
      </c>
      <c r="AB50" s="512">
        <v>42.299400000000006</v>
      </c>
      <c r="AC50" s="512">
        <f>AB50*Y50</f>
        <v>0</v>
      </c>
      <c r="AD50" s="668">
        <f t="shared" si="11"/>
        <v>0</v>
      </c>
      <c r="AE50" s="740">
        <f t="shared" si="0"/>
        <v>138.80000000000001</v>
      </c>
      <c r="AF50" s="747">
        <v>75.652500000000018</v>
      </c>
      <c r="AG50" s="747">
        <f t="shared" si="12"/>
        <v>10500.567000000003</v>
      </c>
      <c r="AH50" s="747">
        <v>42.299400000000006</v>
      </c>
      <c r="AI50" s="747">
        <f>AH50*AE50</f>
        <v>5871.1567200000009</v>
      </c>
      <c r="AJ50" s="748">
        <f t="shared" si="13"/>
        <v>16371.723720000004</v>
      </c>
    </row>
    <row r="51" spans="1:37" s="221" customFormat="1" ht="15.75" hidden="1" x14ac:dyDescent="0.25">
      <c r="A51" s="951" t="s">
        <v>611</v>
      </c>
      <c r="B51" s="433" t="s">
        <v>168</v>
      </c>
      <c r="C51" s="563"/>
      <c r="D51" s="585"/>
      <c r="E51" s="418"/>
      <c r="F51" s="419"/>
      <c r="G51" s="419"/>
      <c r="H51" s="419"/>
      <c r="I51" s="586"/>
      <c r="J51" s="802"/>
      <c r="K51" s="803"/>
      <c r="L51" s="810"/>
      <c r="M51" s="803"/>
      <c r="N51" s="810"/>
      <c r="O51" s="805"/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2"/>
      <c r="U51" s="512"/>
      <c r="V51" s="512"/>
      <c r="W51" s="512"/>
      <c r="X51" s="668"/>
      <c r="Y51" s="638"/>
      <c r="Z51" s="512"/>
      <c r="AA51" s="512"/>
      <c r="AB51" s="512"/>
      <c r="AC51" s="512"/>
      <c r="AD51" s="668"/>
      <c r="AE51" s="740">
        <f t="shared" si="0"/>
        <v>0</v>
      </c>
      <c r="AF51" s="743"/>
      <c r="AG51" s="743"/>
      <c r="AH51" s="743"/>
      <c r="AI51" s="743"/>
      <c r="AJ51" s="744"/>
      <c r="AK51" s="410"/>
    </row>
    <row r="52" spans="1:37" s="221" customFormat="1" ht="17.45" hidden="1" customHeight="1" x14ac:dyDescent="0.25">
      <c r="A52" s="951" t="s">
        <v>626</v>
      </c>
      <c r="B52" s="431" t="s">
        <v>169</v>
      </c>
      <c r="C52" s="563" t="s">
        <v>153</v>
      </c>
      <c r="D52" s="585">
        <v>352.5</v>
      </c>
      <c r="E52" s="465">
        <v>378.26249999999999</v>
      </c>
      <c r="F52" s="466">
        <f t="shared" ref="F52:F73" si="14">E52*D52</f>
        <v>133337.53125</v>
      </c>
      <c r="G52" s="466">
        <v>72.930000000000007</v>
      </c>
      <c r="H52" s="466">
        <f t="shared" ref="H52:H73" si="15">G52*D52</f>
        <v>25707.825000000001</v>
      </c>
      <c r="I52" s="587">
        <f t="shared" ref="I52:I73" si="16">F52+H52</f>
        <v>159045.35625000001</v>
      </c>
      <c r="J52" s="802">
        <v>352.5</v>
      </c>
      <c r="K52" s="803">
        <v>378.26249999999999</v>
      </c>
      <c r="L52" s="804">
        <f t="shared" ref="L52:L73" si="17">K52*J52</f>
        <v>133337.53125</v>
      </c>
      <c r="M52" s="803">
        <v>72.930000000000007</v>
      </c>
      <c r="N52" s="804">
        <f t="shared" ref="N52:N73" si="18">M52*J52</f>
        <v>25707.825000000001</v>
      </c>
      <c r="O52" s="808">
        <f t="shared" ref="O52:O73" si="19">L52+N52</f>
        <v>159045.35625000001</v>
      </c>
      <c r="P52" s="638">
        <f t="shared" si="2"/>
        <v>0.26249999999998863</v>
      </c>
      <c r="Q52" s="512">
        <f t="shared" si="3"/>
        <v>0</v>
      </c>
      <c r="R52" s="637">
        <f t="shared" si="1"/>
        <v>92.53125</v>
      </c>
      <c r="S52" s="638">
        <v>352.5</v>
      </c>
      <c r="T52" s="512">
        <v>378</v>
      </c>
      <c r="U52" s="512">
        <f t="shared" ref="U52:U73" si="20">T52*S52</f>
        <v>133245</v>
      </c>
      <c r="V52" s="512">
        <v>72.930000000000007</v>
      </c>
      <c r="W52" s="512">
        <f>ROUND((V52*S52),2)</f>
        <v>25707.83</v>
      </c>
      <c r="X52" s="668">
        <f t="shared" ref="X52:X73" si="21">U52+W52</f>
        <v>158952.83000000002</v>
      </c>
      <c r="Y52" s="638"/>
      <c r="Z52" s="512">
        <v>378</v>
      </c>
      <c r="AA52" s="512">
        <f t="shared" ref="AA52:AA73" si="22">Z52*Y52</f>
        <v>0</v>
      </c>
      <c r="AB52" s="512">
        <v>72.930000000000007</v>
      </c>
      <c r="AC52" s="512">
        <f>ROUND((AB52*Y52),2)</f>
        <v>0</v>
      </c>
      <c r="AD52" s="668">
        <f t="shared" ref="AD52:AD73" si="23">AA52+AC52</f>
        <v>0</v>
      </c>
      <c r="AE52" s="740">
        <f t="shared" si="0"/>
        <v>0</v>
      </c>
      <c r="AF52" s="743">
        <v>378</v>
      </c>
      <c r="AG52" s="743">
        <f t="shared" ref="AG52:AG73" si="24">AF52*AE52</f>
        <v>0</v>
      </c>
      <c r="AH52" s="743">
        <v>72.930000000000007</v>
      </c>
      <c r="AI52" s="743">
        <f>ROUND((AH52*AE52),2)</f>
        <v>0</v>
      </c>
      <c r="AJ52" s="744">
        <f t="shared" ref="AJ52:AJ73" si="25">AG52+AI52</f>
        <v>0</v>
      </c>
      <c r="AK52" s="410"/>
    </row>
    <row r="53" spans="1:37" s="221" customFormat="1" ht="15.75" hidden="1" x14ac:dyDescent="0.25">
      <c r="A53" s="951" t="s">
        <v>627</v>
      </c>
      <c r="B53" s="431" t="s">
        <v>170</v>
      </c>
      <c r="C53" s="563" t="s">
        <v>171</v>
      </c>
      <c r="D53" s="585">
        <v>7.87</v>
      </c>
      <c r="E53" s="465">
        <v>13208</v>
      </c>
      <c r="F53" s="466">
        <f t="shared" si="14"/>
        <v>103946.96</v>
      </c>
      <c r="G53" s="466">
        <v>14998</v>
      </c>
      <c r="H53" s="466">
        <f t="shared" si="15"/>
        <v>118034.26</v>
      </c>
      <c r="I53" s="587">
        <f t="shared" si="16"/>
        <v>221981.22</v>
      </c>
      <c r="J53" s="802">
        <v>7.87</v>
      </c>
      <c r="K53" s="803">
        <v>13208</v>
      </c>
      <c r="L53" s="804">
        <f t="shared" si="17"/>
        <v>103946.96</v>
      </c>
      <c r="M53" s="803">
        <v>14998</v>
      </c>
      <c r="N53" s="804">
        <f t="shared" si="18"/>
        <v>118034.26</v>
      </c>
      <c r="O53" s="808">
        <f t="shared" si="19"/>
        <v>221981.22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>
        <v>7.87</v>
      </c>
      <c r="T53" s="512">
        <v>13208</v>
      </c>
      <c r="U53" s="512">
        <f t="shared" si="20"/>
        <v>103946.96</v>
      </c>
      <c r="V53" s="512">
        <v>14998</v>
      </c>
      <c r="W53" s="512">
        <f t="shared" ref="W53:W73" si="26">V53*S53</f>
        <v>118034.26</v>
      </c>
      <c r="X53" s="668">
        <f t="shared" si="21"/>
        <v>221981.22</v>
      </c>
      <c r="Y53" s="638"/>
      <c r="Z53" s="512">
        <v>13208</v>
      </c>
      <c r="AA53" s="512">
        <f t="shared" si="22"/>
        <v>0</v>
      </c>
      <c r="AB53" s="512">
        <v>14998</v>
      </c>
      <c r="AC53" s="512">
        <f t="shared" ref="AC53:AC73" si="27">AB53*Y53</f>
        <v>0</v>
      </c>
      <c r="AD53" s="668">
        <f t="shared" si="23"/>
        <v>0</v>
      </c>
      <c r="AE53" s="740">
        <f t="shared" si="0"/>
        <v>0</v>
      </c>
      <c r="AF53" s="743">
        <v>13208</v>
      </c>
      <c r="AG53" s="743">
        <f t="shared" si="24"/>
        <v>0</v>
      </c>
      <c r="AH53" s="743">
        <v>14998</v>
      </c>
      <c r="AI53" s="743">
        <f t="shared" ref="AI53:AI73" si="28">AH53*AE53</f>
        <v>0</v>
      </c>
      <c r="AJ53" s="744">
        <f t="shared" si="25"/>
        <v>0</v>
      </c>
      <c r="AK53" s="410"/>
    </row>
    <row r="54" spans="1:37" s="410" customFormat="1" ht="15.75" hidden="1" x14ac:dyDescent="0.25">
      <c r="A54" s="953" t="s">
        <v>628</v>
      </c>
      <c r="B54" s="431" t="s">
        <v>172</v>
      </c>
      <c r="C54" s="563" t="s">
        <v>153</v>
      </c>
      <c r="D54" s="585">
        <v>187.8</v>
      </c>
      <c r="E54" s="465">
        <v>4772</v>
      </c>
      <c r="F54" s="466">
        <f t="shared" si="14"/>
        <v>896181.60000000009</v>
      </c>
      <c r="G54" s="466">
        <v>2131</v>
      </c>
      <c r="H54" s="466">
        <f t="shared" si="15"/>
        <v>400201.80000000005</v>
      </c>
      <c r="I54" s="587">
        <f t="shared" si="16"/>
        <v>1296383.4000000001</v>
      </c>
      <c r="J54" s="802"/>
      <c r="K54" s="803">
        <v>4772</v>
      </c>
      <c r="L54" s="804">
        <f t="shared" si="17"/>
        <v>0</v>
      </c>
      <c r="M54" s="803">
        <v>2131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4772</v>
      </c>
      <c r="U54" s="519">
        <f t="shared" si="20"/>
        <v>0</v>
      </c>
      <c r="V54" s="519">
        <v>2131</v>
      </c>
      <c r="W54" s="519">
        <f t="shared" si="26"/>
        <v>0</v>
      </c>
      <c r="X54" s="670">
        <f t="shared" si="21"/>
        <v>0</v>
      </c>
      <c r="Y54" s="638"/>
      <c r="Z54" s="512">
        <v>4772</v>
      </c>
      <c r="AA54" s="512">
        <f t="shared" si="22"/>
        <v>0</v>
      </c>
      <c r="AB54" s="512">
        <v>2131</v>
      </c>
      <c r="AC54" s="512">
        <f t="shared" si="27"/>
        <v>0</v>
      </c>
      <c r="AD54" s="668">
        <f t="shared" si="23"/>
        <v>0</v>
      </c>
      <c r="AE54" s="740">
        <f t="shared" si="0"/>
        <v>187.8</v>
      </c>
      <c r="AF54" s="747">
        <v>4772</v>
      </c>
      <c r="AG54" s="747">
        <f t="shared" si="24"/>
        <v>896181.60000000009</v>
      </c>
      <c r="AH54" s="747">
        <v>2131</v>
      </c>
      <c r="AI54" s="747">
        <f t="shared" si="28"/>
        <v>400201.80000000005</v>
      </c>
      <c r="AJ54" s="748">
        <f t="shared" si="25"/>
        <v>1296383.4000000001</v>
      </c>
    </row>
    <row r="55" spans="1:37" s="410" customFormat="1" ht="15.75" hidden="1" x14ac:dyDescent="0.25">
      <c r="A55" s="953" t="s">
        <v>629</v>
      </c>
      <c r="B55" s="431" t="s">
        <v>173</v>
      </c>
      <c r="C55" s="563" t="s">
        <v>153</v>
      </c>
      <c r="D55" s="585">
        <v>332.1</v>
      </c>
      <c r="E55" s="465">
        <v>2629</v>
      </c>
      <c r="F55" s="466">
        <f t="shared" si="14"/>
        <v>873090.9</v>
      </c>
      <c r="G55" s="466">
        <v>3034</v>
      </c>
      <c r="H55" s="466">
        <f t="shared" si="15"/>
        <v>1007591.4</v>
      </c>
      <c r="I55" s="587">
        <f t="shared" si="16"/>
        <v>1880682.3</v>
      </c>
      <c r="J55" s="802"/>
      <c r="K55" s="803">
        <v>2629</v>
      </c>
      <c r="L55" s="804">
        <f t="shared" si="17"/>
        <v>0</v>
      </c>
      <c r="M55" s="803">
        <v>3034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2629</v>
      </c>
      <c r="U55" s="519">
        <f t="shared" si="20"/>
        <v>0</v>
      </c>
      <c r="V55" s="519">
        <v>3034</v>
      </c>
      <c r="W55" s="519">
        <f t="shared" si="26"/>
        <v>0</v>
      </c>
      <c r="X55" s="670">
        <f t="shared" si="21"/>
        <v>0</v>
      </c>
      <c r="Y55" s="638"/>
      <c r="Z55" s="512">
        <v>2629</v>
      </c>
      <c r="AA55" s="512">
        <f t="shared" si="22"/>
        <v>0</v>
      </c>
      <c r="AB55" s="512">
        <v>3034</v>
      </c>
      <c r="AC55" s="512">
        <f t="shared" si="27"/>
        <v>0</v>
      </c>
      <c r="AD55" s="668">
        <f t="shared" si="23"/>
        <v>0</v>
      </c>
      <c r="AE55" s="740">
        <f t="shared" si="0"/>
        <v>332.1</v>
      </c>
      <c r="AF55" s="747">
        <v>2629</v>
      </c>
      <c r="AG55" s="747">
        <f t="shared" si="24"/>
        <v>873090.9</v>
      </c>
      <c r="AH55" s="747">
        <v>3034</v>
      </c>
      <c r="AI55" s="747">
        <f t="shared" si="28"/>
        <v>1007591.4</v>
      </c>
      <c r="AJ55" s="748">
        <f t="shared" si="25"/>
        <v>1880682.3</v>
      </c>
    </row>
    <row r="56" spans="1:37" s="410" customFormat="1" ht="15.75" hidden="1" x14ac:dyDescent="0.25">
      <c r="A56" s="953" t="s">
        <v>630</v>
      </c>
      <c r="B56" s="431" t="s">
        <v>174</v>
      </c>
      <c r="C56" s="563" t="s">
        <v>153</v>
      </c>
      <c r="D56" s="585">
        <v>121.8</v>
      </c>
      <c r="E56" s="465">
        <v>708.10739999999998</v>
      </c>
      <c r="F56" s="466">
        <f t="shared" si="14"/>
        <v>86247.481319999992</v>
      </c>
      <c r="G56" s="466">
        <v>2641.5246000000002</v>
      </c>
      <c r="H56" s="466">
        <f t="shared" si="15"/>
        <v>321737.69628000003</v>
      </c>
      <c r="I56" s="587">
        <f t="shared" si="16"/>
        <v>407985.17760000005</v>
      </c>
      <c r="J56" s="802"/>
      <c r="K56" s="803">
        <v>708.10739999999998</v>
      </c>
      <c r="L56" s="804">
        <f t="shared" si="17"/>
        <v>0</v>
      </c>
      <c r="M56" s="803">
        <v>2641.5246000000002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708.10739999999998</v>
      </c>
      <c r="U56" s="519">
        <f t="shared" si="20"/>
        <v>0</v>
      </c>
      <c r="V56" s="519">
        <v>2641.5246000000002</v>
      </c>
      <c r="W56" s="519">
        <f t="shared" si="26"/>
        <v>0</v>
      </c>
      <c r="X56" s="670">
        <f t="shared" si="21"/>
        <v>0</v>
      </c>
      <c r="Y56" s="638"/>
      <c r="Z56" s="512">
        <v>708.10739999999998</v>
      </c>
      <c r="AA56" s="512">
        <f t="shared" si="22"/>
        <v>0</v>
      </c>
      <c r="AB56" s="512">
        <v>2641.5246000000002</v>
      </c>
      <c r="AC56" s="512">
        <f t="shared" si="27"/>
        <v>0</v>
      </c>
      <c r="AD56" s="668">
        <f t="shared" si="23"/>
        <v>0</v>
      </c>
      <c r="AE56" s="740">
        <f t="shared" si="0"/>
        <v>121.8</v>
      </c>
      <c r="AF56" s="747">
        <v>708.10739999999998</v>
      </c>
      <c r="AG56" s="747">
        <f t="shared" si="24"/>
        <v>86247.481319999992</v>
      </c>
      <c r="AH56" s="747">
        <v>2641.5246000000002</v>
      </c>
      <c r="AI56" s="747">
        <f t="shared" si="28"/>
        <v>321737.69628000003</v>
      </c>
      <c r="AJ56" s="748">
        <f t="shared" si="25"/>
        <v>407985.17760000005</v>
      </c>
    </row>
    <row r="57" spans="1:37" s="410" customFormat="1" ht="15.75" hidden="1" x14ac:dyDescent="0.25">
      <c r="A57" s="953" t="s">
        <v>631</v>
      </c>
      <c r="B57" s="431" t="s">
        <v>175</v>
      </c>
      <c r="C57" s="563" t="s">
        <v>153</v>
      </c>
      <c r="D57" s="585">
        <v>141.30000000000001</v>
      </c>
      <c r="E57" s="465">
        <v>680.87250000000006</v>
      </c>
      <c r="F57" s="466">
        <f t="shared" si="14"/>
        <v>96207.284250000012</v>
      </c>
      <c r="G57" s="466">
        <v>1083.7398000000001</v>
      </c>
      <c r="H57" s="466">
        <f t="shared" si="15"/>
        <v>153132.43374000001</v>
      </c>
      <c r="I57" s="587">
        <f t="shared" si="16"/>
        <v>249339.71799000003</v>
      </c>
      <c r="J57" s="802"/>
      <c r="K57" s="803">
        <v>680.87250000000006</v>
      </c>
      <c r="L57" s="804">
        <f t="shared" si="17"/>
        <v>0</v>
      </c>
      <c r="M57" s="803">
        <v>1083.7398000000001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680.87250000000006</v>
      </c>
      <c r="U57" s="519">
        <f t="shared" si="20"/>
        <v>0</v>
      </c>
      <c r="V57" s="519">
        <v>1083.7398000000001</v>
      </c>
      <c r="W57" s="519">
        <f t="shared" si="26"/>
        <v>0</v>
      </c>
      <c r="X57" s="670">
        <f t="shared" si="21"/>
        <v>0</v>
      </c>
      <c r="Y57" s="638"/>
      <c r="Z57" s="512">
        <v>680.87250000000006</v>
      </c>
      <c r="AA57" s="512">
        <f t="shared" si="22"/>
        <v>0</v>
      </c>
      <c r="AB57" s="512">
        <v>1083.7398000000001</v>
      </c>
      <c r="AC57" s="512">
        <f t="shared" si="27"/>
        <v>0</v>
      </c>
      <c r="AD57" s="668">
        <f t="shared" si="23"/>
        <v>0</v>
      </c>
      <c r="AE57" s="740">
        <f t="shared" si="0"/>
        <v>141.30000000000001</v>
      </c>
      <c r="AF57" s="747">
        <v>680.87250000000006</v>
      </c>
      <c r="AG57" s="747">
        <f t="shared" si="24"/>
        <v>96207.284250000012</v>
      </c>
      <c r="AH57" s="747">
        <v>1083.7398000000001</v>
      </c>
      <c r="AI57" s="747">
        <f t="shared" si="28"/>
        <v>153132.43374000001</v>
      </c>
      <c r="AJ57" s="748">
        <f t="shared" si="25"/>
        <v>249339.71799000003</v>
      </c>
    </row>
    <row r="58" spans="1:37" s="410" customFormat="1" ht="15.75" hidden="1" x14ac:dyDescent="0.25">
      <c r="A58" s="953" t="s">
        <v>632</v>
      </c>
      <c r="B58" s="431" t="s">
        <v>176</v>
      </c>
      <c r="C58" s="563" t="s">
        <v>153</v>
      </c>
      <c r="D58" s="585">
        <v>355.6</v>
      </c>
      <c r="E58" s="465">
        <v>3576</v>
      </c>
      <c r="F58" s="466">
        <f t="shared" si="14"/>
        <v>1271625.6000000001</v>
      </c>
      <c r="G58" s="466">
        <v>1630</v>
      </c>
      <c r="H58" s="466">
        <f t="shared" si="15"/>
        <v>579628</v>
      </c>
      <c r="I58" s="587">
        <f t="shared" si="16"/>
        <v>1851253.6</v>
      </c>
      <c r="J58" s="802"/>
      <c r="K58" s="803">
        <v>3576</v>
      </c>
      <c r="L58" s="804">
        <f t="shared" si="17"/>
        <v>0</v>
      </c>
      <c r="M58" s="803">
        <v>1630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3576</v>
      </c>
      <c r="U58" s="519">
        <f t="shared" si="20"/>
        <v>0</v>
      </c>
      <c r="V58" s="519">
        <v>1630</v>
      </c>
      <c r="W58" s="519">
        <f t="shared" si="26"/>
        <v>0</v>
      </c>
      <c r="X58" s="670">
        <f t="shared" si="21"/>
        <v>0</v>
      </c>
      <c r="Y58" s="638"/>
      <c r="Z58" s="512">
        <v>3576</v>
      </c>
      <c r="AA58" s="512">
        <f t="shared" si="22"/>
        <v>0</v>
      </c>
      <c r="AB58" s="512">
        <v>1630</v>
      </c>
      <c r="AC58" s="512">
        <f t="shared" si="27"/>
        <v>0</v>
      </c>
      <c r="AD58" s="668">
        <f t="shared" si="23"/>
        <v>0</v>
      </c>
      <c r="AE58" s="740">
        <f t="shared" si="0"/>
        <v>355.6</v>
      </c>
      <c r="AF58" s="747">
        <v>3576</v>
      </c>
      <c r="AG58" s="747">
        <f t="shared" si="24"/>
        <v>1271625.6000000001</v>
      </c>
      <c r="AH58" s="747">
        <v>1630</v>
      </c>
      <c r="AI58" s="747">
        <f t="shared" si="28"/>
        <v>579628</v>
      </c>
      <c r="AJ58" s="748">
        <f t="shared" si="25"/>
        <v>1851253.6</v>
      </c>
    </row>
    <row r="59" spans="1:37" s="410" customFormat="1" ht="15.75" hidden="1" x14ac:dyDescent="0.25">
      <c r="A59" s="953" t="s">
        <v>633</v>
      </c>
      <c r="B59" s="431" t="s">
        <v>177</v>
      </c>
      <c r="C59" s="563" t="s">
        <v>153</v>
      </c>
      <c r="D59" s="585">
        <v>2</v>
      </c>
      <c r="E59" s="465">
        <v>4149</v>
      </c>
      <c r="F59" s="466">
        <f t="shared" si="14"/>
        <v>8298</v>
      </c>
      <c r="G59" s="466">
        <v>2131</v>
      </c>
      <c r="H59" s="466">
        <f t="shared" si="15"/>
        <v>4262</v>
      </c>
      <c r="I59" s="587">
        <f t="shared" si="16"/>
        <v>12560</v>
      </c>
      <c r="J59" s="802"/>
      <c r="K59" s="803">
        <v>4149</v>
      </c>
      <c r="L59" s="804">
        <f t="shared" si="17"/>
        <v>0</v>
      </c>
      <c r="M59" s="803">
        <v>2131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4149</v>
      </c>
      <c r="U59" s="519">
        <f t="shared" si="20"/>
        <v>0</v>
      </c>
      <c r="V59" s="519">
        <v>2131</v>
      </c>
      <c r="W59" s="519">
        <f t="shared" si="26"/>
        <v>0</v>
      </c>
      <c r="X59" s="670">
        <f t="shared" si="21"/>
        <v>0</v>
      </c>
      <c r="Y59" s="638"/>
      <c r="Z59" s="512">
        <v>4149</v>
      </c>
      <c r="AA59" s="512">
        <f t="shared" si="22"/>
        <v>0</v>
      </c>
      <c r="AB59" s="512">
        <v>2131</v>
      </c>
      <c r="AC59" s="512">
        <f t="shared" si="27"/>
        <v>0</v>
      </c>
      <c r="AD59" s="668">
        <f t="shared" si="23"/>
        <v>0</v>
      </c>
      <c r="AE59" s="740">
        <f t="shared" si="0"/>
        <v>2</v>
      </c>
      <c r="AF59" s="747">
        <v>4149</v>
      </c>
      <c r="AG59" s="747">
        <f t="shared" si="24"/>
        <v>8298</v>
      </c>
      <c r="AH59" s="747">
        <v>2131</v>
      </c>
      <c r="AI59" s="747">
        <f t="shared" si="28"/>
        <v>4262</v>
      </c>
      <c r="AJ59" s="748">
        <f t="shared" si="25"/>
        <v>12560</v>
      </c>
    </row>
    <row r="60" spans="1:37" s="410" customFormat="1" ht="25.5" hidden="1" x14ac:dyDescent="0.25">
      <c r="A60" s="953" t="s">
        <v>634</v>
      </c>
      <c r="B60" s="431" t="s">
        <v>178</v>
      </c>
      <c r="C60" s="563" t="s">
        <v>153</v>
      </c>
      <c r="D60" s="585">
        <v>141.30000000000001</v>
      </c>
      <c r="E60" s="465">
        <v>3470</v>
      </c>
      <c r="F60" s="466">
        <f t="shared" si="14"/>
        <v>490311.00000000006</v>
      </c>
      <c r="G60" s="466">
        <v>1590</v>
      </c>
      <c r="H60" s="466">
        <f t="shared" si="15"/>
        <v>224667.00000000003</v>
      </c>
      <c r="I60" s="587">
        <f t="shared" si="16"/>
        <v>714978.00000000012</v>
      </c>
      <c r="J60" s="802"/>
      <c r="K60" s="803">
        <v>3470</v>
      </c>
      <c r="L60" s="804">
        <f t="shared" si="17"/>
        <v>0</v>
      </c>
      <c r="M60" s="803">
        <v>1590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3470</v>
      </c>
      <c r="U60" s="519">
        <f t="shared" si="20"/>
        <v>0</v>
      </c>
      <c r="V60" s="519">
        <v>1590</v>
      </c>
      <c r="W60" s="519">
        <f t="shared" si="26"/>
        <v>0</v>
      </c>
      <c r="X60" s="670">
        <f t="shared" si="21"/>
        <v>0</v>
      </c>
      <c r="Y60" s="638"/>
      <c r="Z60" s="512">
        <v>3470</v>
      </c>
      <c r="AA60" s="512">
        <f t="shared" si="22"/>
        <v>0</v>
      </c>
      <c r="AB60" s="512">
        <v>1590</v>
      </c>
      <c r="AC60" s="512">
        <f t="shared" si="27"/>
        <v>0</v>
      </c>
      <c r="AD60" s="668">
        <f t="shared" si="23"/>
        <v>0</v>
      </c>
      <c r="AE60" s="740">
        <f t="shared" si="0"/>
        <v>141.30000000000001</v>
      </c>
      <c r="AF60" s="747">
        <v>3470</v>
      </c>
      <c r="AG60" s="747">
        <f t="shared" si="24"/>
        <v>490311.00000000006</v>
      </c>
      <c r="AH60" s="747">
        <v>1590</v>
      </c>
      <c r="AI60" s="747">
        <f t="shared" si="28"/>
        <v>224667.00000000003</v>
      </c>
      <c r="AJ60" s="748">
        <f t="shared" si="25"/>
        <v>714978.00000000012</v>
      </c>
    </row>
    <row r="61" spans="1:37" s="410" customFormat="1" ht="15.75" hidden="1" x14ac:dyDescent="0.25">
      <c r="A61" s="953" t="s">
        <v>635</v>
      </c>
      <c r="B61" s="431" t="s">
        <v>179</v>
      </c>
      <c r="C61" s="563" t="s">
        <v>153</v>
      </c>
      <c r="D61" s="585">
        <v>1140.5999999999999</v>
      </c>
      <c r="E61" s="465">
        <v>75.652500000000018</v>
      </c>
      <c r="F61" s="466">
        <f t="shared" si="14"/>
        <v>86289.241500000018</v>
      </c>
      <c r="G61" s="466">
        <v>42.299400000000006</v>
      </c>
      <c r="H61" s="466">
        <f t="shared" si="15"/>
        <v>48246.695640000005</v>
      </c>
      <c r="I61" s="587">
        <f t="shared" si="16"/>
        <v>134535.93714000002</v>
      </c>
      <c r="J61" s="802"/>
      <c r="K61" s="803">
        <v>75.652500000000018</v>
      </c>
      <c r="L61" s="804">
        <f t="shared" si="17"/>
        <v>0</v>
      </c>
      <c r="M61" s="803">
        <v>42.299400000000006</v>
      </c>
      <c r="N61" s="804">
        <f t="shared" si="18"/>
        <v>0</v>
      </c>
      <c r="O61" s="808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38"/>
      <c r="T61" s="519">
        <v>75.652500000000018</v>
      </c>
      <c r="U61" s="519">
        <f t="shared" si="20"/>
        <v>0</v>
      </c>
      <c r="V61" s="519">
        <v>42.299400000000006</v>
      </c>
      <c r="W61" s="519">
        <f t="shared" si="26"/>
        <v>0</v>
      </c>
      <c r="X61" s="670">
        <f t="shared" si="21"/>
        <v>0</v>
      </c>
      <c r="Y61" s="638"/>
      <c r="Z61" s="512">
        <v>75.652500000000018</v>
      </c>
      <c r="AA61" s="512">
        <f t="shared" si="22"/>
        <v>0</v>
      </c>
      <c r="AB61" s="512">
        <v>42.299400000000006</v>
      </c>
      <c r="AC61" s="512">
        <f t="shared" si="27"/>
        <v>0</v>
      </c>
      <c r="AD61" s="668">
        <f t="shared" si="23"/>
        <v>0</v>
      </c>
      <c r="AE61" s="740">
        <f t="shared" si="0"/>
        <v>1140.5999999999999</v>
      </c>
      <c r="AF61" s="747">
        <v>75.652500000000018</v>
      </c>
      <c r="AG61" s="747">
        <f t="shared" si="24"/>
        <v>86289.241500000018</v>
      </c>
      <c r="AH61" s="747">
        <v>42.299400000000006</v>
      </c>
      <c r="AI61" s="747">
        <f t="shared" si="28"/>
        <v>48246.695640000005</v>
      </c>
      <c r="AJ61" s="748">
        <f t="shared" si="25"/>
        <v>134535.93714000002</v>
      </c>
    </row>
    <row r="62" spans="1:37" s="230" customFormat="1" ht="15.75" hidden="1" x14ac:dyDescent="0.25">
      <c r="A62" s="951" t="s">
        <v>636</v>
      </c>
      <c r="B62" s="431" t="s">
        <v>180</v>
      </c>
      <c r="C62" s="563" t="s">
        <v>153</v>
      </c>
      <c r="D62" s="583">
        <v>1194.52</v>
      </c>
      <c r="E62" s="462">
        <v>4448.1898168301914</v>
      </c>
      <c r="F62" s="464">
        <f t="shared" si="14"/>
        <v>5313451.7</v>
      </c>
      <c r="G62" s="464">
        <v>3702.4359575394305</v>
      </c>
      <c r="H62" s="464">
        <f t="shared" si="15"/>
        <v>4422633.8000000007</v>
      </c>
      <c r="I62" s="588">
        <f t="shared" si="16"/>
        <v>9736085.5</v>
      </c>
      <c r="J62" s="802">
        <v>98.58</v>
      </c>
      <c r="K62" s="803">
        <v>4448.1898168301914</v>
      </c>
      <c r="L62" s="804">
        <f t="shared" si="17"/>
        <v>438502.55214312027</v>
      </c>
      <c r="M62" s="803">
        <v>3702.4359575394305</v>
      </c>
      <c r="N62" s="804">
        <f t="shared" si="18"/>
        <v>364986.13669423707</v>
      </c>
      <c r="O62" s="808">
        <f t="shared" si="19"/>
        <v>803488.68883735733</v>
      </c>
      <c r="P62" s="638">
        <f t="shared" si="2"/>
        <v>0.18981683019137563</v>
      </c>
      <c r="Q62" s="512">
        <f t="shared" si="3"/>
        <v>0.4359575394305466</v>
      </c>
      <c r="R62" s="637">
        <f t="shared" si="1"/>
        <v>226.74000000022352</v>
      </c>
      <c r="S62" s="638">
        <v>98.58</v>
      </c>
      <c r="T62" s="512">
        <v>4448</v>
      </c>
      <c r="U62" s="512">
        <f t="shared" si="20"/>
        <v>438483.83999999997</v>
      </c>
      <c r="V62" s="512">
        <v>3702</v>
      </c>
      <c r="W62" s="512">
        <f t="shared" si="26"/>
        <v>364943.16</v>
      </c>
      <c r="X62" s="668">
        <f t="shared" si="21"/>
        <v>803427</v>
      </c>
      <c r="Y62" s="638"/>
      <c r="Z62" s="512">
        <v>4448</v>
      </c>
      <c r="AA62" s="512">
        <f t="shared" si="22"/>
        <v>0</v>
      </c>
      <c r="AB62" s="512">
        <v>3702</v>
      </c>
      <c r="AC62" s="512">
        <f t="shared" si="27"/>
        <v>0</v>
      </c>
      <c r="AD62" s="668">
        <f t="shared" si="23"/>
        <v>0</v>
      </c>
      <c r="AE62" s="740">
        <f t="shared" si="0"/>
        <v>1095.94</v>
      </c>
      <c r="AF62" s="743">
        <v>4448</v>
      </c>
      <c r="AG62" s="743">
        <f t="shared" si="24"/>
        <v>4874741.12</v>
      </c>
      <c r="AH62" s="743">
        <v>3702</v>
      </c>
      <c r="AI62" s="743">
        <f t="shared" si="28"/>
        <v>4057169.8800000004</v>
      </c>
      <c r="AJ62" s="744">
        <f t="shared" si="25"/>
        <v>8931911</v>
      </c>
      <c r="AK62" s="409"/>
    </row>
    <row r="63" spans="1:37" s="499" customFormat="1" ht="15.75" hidden="1" x14ac:dyDescent="0.25">
      <c r="A63" s="954" t="s">
        <v>637</v>
      </c>
      <c r="B63" s="433" t="s">
        <v>181</v>
      </c>
      <c r="C63" s="565" t="s">
        <v>31</v>
      </c>
      <c r="D63" s="589">
        <v>11</v>
      </c>
      <c r="E63" s="467">
        <v>34209</v>
      </c>
      <c r="F63" s="468">
        <f t="shared" si="14"/>
        <v>376299</v>
      </c>
      <c r="G63" s="468">
        <v>89433</v>
      </c>
      <c r="H63" s="468">
        <f t="shared" si="15"/>
        <v>983763</v>
      </c>
      <c r="I63" s="590">
        <f t="shared" si="16"/>
        <v>1360062</v>
      </c>
      <c r="J63" s="811"/>
      <c r="K63" s="812">
        <v>34209</v>
      </c>
      <c r="L63" s="813">
        <f t="shared" si="17"/>
        <v>0</v>
      </c>
      <c r="M63" s="812">
        <v>89433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34209</v>
      </c>
      <c r="U63" s="521">
        <f t="shared" si="20"/>
        <v>0</v>
      </c>
      <c r="V63" s="521">
        <v>89433</v>
      </c>
      <c r="W63" s="521">
        <f t="shared" si="26"/>
        <v>0</v>
      </c>
      <c r="X63" s="671">
        <f t="shared" si="21"/>
        <v>0</v>
      </c>
      <c r="Y63" s="647"/>
      <c r="Z63" s="520">
        <v>34209</v>
      </c>
      <c r="AA63" s="520">
        <f t="shared" si="22"/>
        <v>0</v>
      </c>
      <c r="AB63" s="520">
        <v>89433</v>
      </c>
      <c r="AC63" s="520">
        <f t="shared" si="27"/>
        <v>0</v>
      </c>
      <c r="AD63" s="673">
        <f t="shared" si="23"/>
        <v>0</v>
      </c>
      <c r="AE63" s="740">
        <f t="shared" si="0"/>
        <v>11</v>
      </c>
      <c r="AF63" s="749">
        <v>34209</v>
      </c>
      <c r="AG63" s="749">
        <f t="shared" si="24"/>
        <v>376299</v>
      </c>
      <c r="AH63" s="749">
        <v>89433</v>
      </c>
      <c r="AI63" s="749">
        <f t="shared" si="28"/>
        <v>983763</v>
      </c>
      <c r="AJ63" s="750">
        <f t="shared" si="25"/>
        <v>1360062</v>
      </c>
    </row>
    <row r="64" spans="1:37" s="499" customFormat="1" ht="15.75" hidden="1" x14ac:dyDescent="0.25">
      <c r="A64" s="954" t="s">
        <v>638</v>
      </c>
      <c r="B64" s="433" t="s">
        <v>182</v>
      </c>
      <c r="C64" s="565" t="s">
        <v>31</v>
      </c>
      <c r="D64" s="589">
        <v>6</v>
      </c>
      <c r="E64" s="467">
        <v>18204</v>
      </c>
      <c r="F64" s="468">
        <f t="shared" si="14"/>
        <v>109224</v>
      </c>
      <c r="G64" s="468">
        <v>79865</v>
      </c>
      <c r="H64" s="468">
        <f t="shared" si="15"/>
        <v>479190</v>
      </c>
      <c r="I64" s="590">
        <f t="shared" si="16"/>
        <v>588414</v>
      </c>
      <c r="J64" s="811"/>
      <c r="K64" s="812">
        <v>18204</v>
      </c>
      <c r="L64" s="813">
        <f t="shared" si="17"/>
        <v>0</v>
      </c>
      <c r="M64" s="812">
        <v>79865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18204</v>
      </c>
      <c r="U64" s="521">
        <f t="shared" si="20"/>
        <v>0</v>
      </c>
      <c r="V64" s="521">
        <v>79865</v>
      </c>
      <c r="W64" s="521">
        <f t="shared" si="26"/>
        <v>0</v>
      </c>
      <c r="X64" s="671">
        <f t="shared" si="21"/>
        <v>0</v>
      </c>
      <c r="Y64" s="647"/>
      <c r="Z64" s="520">
        <v>18204</v>
      </c>
      <c r="AA64" s="520">
        <f t="shared" si="22"/>
        <v>0</v>
      </c>
      <c r="AB64" s="520">
        <v>79865</v>
      </c>
      <c r="AC64" s="520">
        <f t="shared" si="27"/>
        <v>0</v>
      </c>
      <c r="AD64" s="673">
        <f t="shared" si="23"/>
        <v>0</v>
      </c>
      <c r="AE64" s="740">
        <f t="shared" si="0"/>
        <v>6</v>
      </c>
      <c r="AF64" s="749">
        <v>18204</v>
      </c>
      <c r="AG64" s="749">
        <f t="shared" si="24"/>
        <v>109224</v>
      </c>
      <c r="AH64" s="749">
        <v>79865</v>
      </c>
      <c r="AI64" s="749">
        <f t="shared" si="28"/>
        <v>479190</v>
      </c>
      <c r="AJ64" s="750">
        <f t="shared" si="25"/>
        <v>588414</v>
      </c>
    </row>
    <row r="65" spans="1:37" s="499" customFormat="1" ht="15.75" hidden="1" x14ac:dyDescent="0.25">
      <c r="A65" s="954" t="s">
        <v>639</v>
      </c>
      <c r="B65" s="433" t="s">
        <v>183</v>
      </c>
      <c r="C65" s="565" t="s">
        <v>31</v>
      </c>
      <c r="D65" s="589">
        <v>42</v>
      </c>
      <c r="E65" s="467">
        <v>14176</v>
      </c>
      <c r="F65" s="468">
        <f t="shared" si="14"/>
        <v>595392</v>
      </c>
      <c r="G65" s="468">
        <v>34900</v>
      </c>
      <c r="H65" s="468">
        <f t="shared" si="15"/>
        <v>1465800</v>
      </c>
      <c r="I65" s="590">
        <f t="shared" si="16"/>
        <v>2061192</v>
      </c>
      <c r="J65" s="811"/>
      <c r="K65" s="812">
        <v>14176</v>
      </c>
      <c r="L65" s="813">
        <f t="shared" si="17"/>
        <v>0</v>
      </c>
      <c r="M65" s="812">
        <v>34900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14176</v>
      </c>
      <c r="U65" s="521">
        <f t="shared" si="20"/>
        <v>0</v>
      </c>
      <c r="V65" s="521">
        <v>34900</v>
      </c>
      <c r="W65" s="521">
        <f t="shared" si="26"/>
        <v>0</v>
      </c>
      <c r="X65" s="671">
        <f t="shared" si="21"/>
        <v>0</v>
      </c>
      <c r="Y65" s="647"/>
      <c r="Z65" s="520">
        <v>14176</v>
      </c>
      <c r="AA65" s="520">
        <f t="shared" si="22"/>
        <v>0</v>
      </c>
      <c r="AB65" s="520">
        <v>34900</v>
      </c>
      <c r="AC65" s="520">
        <f t="shared" si="27"/>
        <v>0</v>
      </c>
      <c r="AD65" s="673">
        <f t="shared" si="23"/>
        <v>0</v>
      </c>
      <c r="AE65" s="740">
        <f t="shared" si="0"/>
        <v>42</v>
      </c>
      <c r="AF65" s="749">
        <v>14176</v>
      </c>
      <c r="AG65" s="749">
        <f t="shared" si="24"/>
        <v>595392</v>
      </c>
      <c r="AH65" s="749">
        <v>34900</v>
      </c>
      <c r="AI65" s="749">
        <f t="shared" si="28"/>
        <v>1465800</v>
      </c>
      <c r="AJ65" s="750">
        <f t="shared" si="25"/>
        <v>2061192</v>
      </c>
    </row>
    <row r="66" spans="1:37" s="499" customFormat="1" ht="15.75" hidden="1" x14ac:dyDescent="0.25">
      <c r="A66" s="954" t="s">
        <v>640</v>
      </c>
      <c r="B66" s="433" t="s">
        <v>184</v>
      </c>
      <c r="C66" s="565" t="s">
        <v>31</v>
      </c>
      <c r="D66" s="589">
        <v>1</v>
      </c>
      <c r="E66" s="467">
        <v>504288.43</v>
      </c>
      <c r="F66" s="468">
        <f t="shared" si="14"/>
        <v>504288.43</v>
      </c>
      <c r="G66" s="468">
        <v>855301.20000000007</v>
      </c>
      <c r="H66" s="468">
        <f t="shared" si="15"/>
        <v>855301.20000000007</v>
      </c>
      <c r="I66" s="590">
        <f t="shared" si="16"/>
        <v>1359589.6300000001</v>
      </c>
      <c r="J66" s="811"/>
      <c r="K66" s="812">
        <v>504288.43</v>
      </c>
      <c r="L66" s="813">
        <f t="shared" si="17"/>
        <v>0</v>
      </c>
      <c r="M66" s="812">
        <v>855301.20000000007</v>
      </c>
      <c r="N66" s="813">
        <f t="shared" si="18"/>
        <v>0</v>
      </c>
      <c r="O66" s="814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1">
        <v>504288.43</v>
      </c>
      <c r="U66" s="521">
        <f t="shared" si="20"/>
        <v>0</v>
      </c>
      <c r="V66" s="521">
        <v>855301.20000000007</v>
      </c>
      <c r="W66" s="521">
        <f t="shared" si="26"/>
        <v>0</v>
      </c>
      <c r="X66" s="671">
        <f t="shared" si="21"/>
        <v>0</v>
      </c>
      <c r="Y66" s="647"/>
      <c r="Z66" s="520">
        <v>504288.43</v>
      </c>
      <c r="AA66" s="520">
        <f t="shared" si="22"/>
        <v>0</v>
      </c>
      <c r="AB66" s="520">
        <v>855301.20000000007</v>
      </c>
      <c r="AC66" s="520">
        <f t="shared" si="27"/>
        <v>0</v>
      </c>
      <c r="AD66" s="673">
        <f t="shared" si="23"/>
        <v>0</v>
      </c>
      <c r="AE66" s="740">
        <f t="shared" si="0"/>
        <v>1</v>
      </c>
      <c r="AF66" s="749">
        <v>504288.43</v>
      </c>
      <c r="AG66" s="749">
        <f t="shared" si="24"/>
        <v>504288.43</v>
      </c>
      <c r="AH66" s="749">
        <v>855301.20000000007</v>
      </c>
      <c r="AI66" s="749">
        <f t="shared" si="28"/>
        <v>855301.20000000007</v>
      </c>
      <c r="AJ66" s="750">
        <f t="shared" si="25"/>
        <v>1359589.6300000001</v>
      </c>
    </row>
    <row r="67" spans="1:37" s="221" customFormat="1" ht="15.75" hidden="1" x14ac:dyDescent="0.25">
      <c r="A67" s="955" t="s">
        <v>641</v>
      </c>
      <c r="B67" s="492" t="s">
        <v>185</v>
      </c>
      <c r="C67" s="566" t="s">
        <v>171</v>
      </c>
      <c r="D67" s="589">
        <v>41.2</v>
      </c>
      <c r="E67" s="467">
        <v>44343.5</v>
      </c>
      <c r="F67" s="468">
        <f t="shared" si="14"/>
        <v>1826952.2000000002</v>
      </c>
      <c r="G67" s="468">
        <v>47372</v>
      </c>
      <c r="H67" s="468">
        <f t="shared" si="15"/>
        <v>1951726.4000000001</v>
      </c>
      <c r="I67" s="590">
        <f t="shared" si="16"/>
        <v>3778678.6000000006</v>
      </c>
      <c r="J67" s="815">
        <v>41.2</v>
      </c>
      <c r="K67" s="816">
        <v>44343.5</v>
      </c>
      <c r="L67" s="817">
        <f t="shared" si="17"/>
        <v>1826952.2000000002</v>
      </c>
      <c r="M67" s="816">
        <v>47372</v>
      </c>
      <c r="N67" s="817">
        <f t="shared" si="18"/>
        <v>1951726.4000000001</v>
      </c>
      <c r="O67" s="818">
        <f t="shared" si="19"/>
        <v>3778678.6000000006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8">
        <v>41.2</v>
      </c>
      <c r="T67" s="514">
        <v>44343.5</v>
      </c>
      <c r="U67" s="514">
        <f t="shared" si="20"/>
        <v>1826952.2000000002</v>
      </c>
      <c r="V67" s="514">
        <v>47372</v>
      </c>
      <c r="W67" s="514">
        <f t="shared" si="26"/>
        <v>1951726.4000000001</v>
      </c>
      <c r="X67" s="672">
        <f t="shared" si="21"/>
        <v>3778678.6000000006</v>
      </c>
      <c r="Y67" s="648"/>
      <c r="Z67" s="514">
        <v>44343.5</v>
      </c>
      <c r="AA67" s="514">
        <f t="shared" si="22"/>
        <v>0</v>
      </c>
      <c r="AB67" s="514">
        <v>47372</v>
      </c>
      <c r="AC67" s="514">
        <f t="shared" si="27"/>
        <v>0</v>
      </c>
      <c r="AD67" s="672">
        <f t="shared" si="23"/>
        <v>0</v>
      </c>
      <c r="AE67" s="740">
        <f t="shared" si="0"/>
        <v>0</v>
      </c>
      <c r="AF67" s="751">
        <v>44343.5</v>
      </c>
      <c r="AG67" s="751">
        <f t="shared" si="24"/>
        <v>0</v>
      </c>
      <c r="AH67" s="751">
        <v>47372</v>
      </c>
      <c r="AI67" s="751">
        <f t="shared" si="28"/>
        <v>0</v>
      </c>
      <c r="AJ67" s="752">
        <f t="shared" si="25"/>
        <v>0</v>
      </c>
      <c r="AK67" s="410"/>
    </row>
    <row r="68" spans="1:37" s="499" customFormat="1" ht="18" customHeight="1" x14ac:dyDescent="0.25">
      <c r="A68" s="954" t="s">
        <v>642</v>
      </c>
      <c r="B68" s="433" t="s">
        <v>186</v>
      </c>
      <c r="C68" s="567" t="s">
        <v>153</v>
      </c>
      <c r="D68" s="591">
        <v>387</v>
      </c>
      <c r="E68" s="469">
        <v>3576</v>
      </c>
      <c r="F68" s="469">
        <f t="shared" si="14"/>
        <v>1383912</v>
      </c>
      <c r="G68" s="469">
        <v>3510</v>
      </c>
      <c r="H68" s="469">
        <f t="shared" si="15"/>
        <v>1358370</v>
      </c>
      <c r="I68" s="590">
        <f t="shared" si="16"/>
        <v>2742282</v>
      </c>
      <c r="J68" s="819"/>
      <c r="K68" s="820">
        <v>3576</v>
      </c>
      <c r="L68" s="821">
        <f t="shared" si="17"/>
        <v>0</v>
      </c>
      <c r="M68" s="820">
        <v>3510</v>
      </c>
      <c r="N68" s="821">
        <f t="shared" si="18"/>
        <v>0</v>
      </c>
      <c r="O68" s="814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3576</v>
      </c>
      <c r="U68" s="522">
        <f t="shared" si="20"/>
        <v>0</v>
      </c>
      <c r="V68" s="522">
        <v>3510</v>
      </c>
      <c r="W68" s="522">
        <f t="shared" si="26"/>
        <v>0</v>
      </c>
      <c r="X68" s="671">
        <f t="shared" si="21"/>
        <v>0</v>
      </c>
      <c r="Y68" s="647">
        <v>387</v>
      </c>
      <c r="Z68" s="523">
        <v>3576</v>
      </c>
      <c r="AA68" s="523">
        <f t="shared" si="22"/>
        <v>1383912</v>
      </c>
      <c r="AB68" s="523">
        <v>3510</v>
      </c>
      <c r="AC68" s="523">
        <f t="shared" si="27"/>
        <v>1358370</v>
      </c>
      <c r="AD68" s="673">
        <f t="shared" si="23"/>
        <v>2742282</v>
      </c>
      <c r="AE68" s="740">
        <f t="shared" si="0"/>
        <v>0</v>
      </c>
      <c r="AF68" s="753">
        <v>3576</v>
      </c>
      <c r="AG68" s="753">
        <f t="shared" si="24"/>
        <v>0</v>
      </c>
      <c r="AH68" s="753">
        <v>3510</v>
      </c>
      <c r="AI68" s="753">
        <f t="shared" si="28"/>
        <v>0</v>
      </c>
      <c r="AJ68" s="750">
        <f t="shared" si="25"/>
        <v>0</v>
      </c>
    </row>
    <row r="69" spans="1:37" s="230" customFormat="1" ht="15.75" hidden="1" x14ac:dyDescent="0.25">
      <c r="A69" s="955" t="s">
        <v>643</v>
      </c>
      <c r="B69" s="492" t="s">
        <v>187</v>
      </c>
      <c r="C69" s="568" t="s">
        <v>31</v>
      </c>
      <c r="D69" s="591">
        <v>15</v>
      </c>
      <c r="E69" s="469">
        <v>25728.400000000001</v>
      </c>
      <c r="F69" s="469">
        <f t="shared" si="14"/>
        <v>385926</v>
      </c>
      <c r="G69" s="469">
        <v>850.2</v>
      </c>
      <c r="H69" s="469">
        <f t="shared" si="15"/>
        <v>12753</v>
      </c>
      <c r="I69" s="590">
        <f t="shared" si="16"/>
        <v>398679</v>
      </c>
      <c r="J69" s="822">
        <v>15</v>
      </c>
      <c r="K69" s="823">
        <v>25728.400000000001</v>
      </c>
      <c r="L69" s="824">
        <f t="shared" si="17"/>
        <v>385926</v>
      </c>
      <c r="M69" s="823">
        <v>850.2</v>
      </c>
      <c r="N69" s="824">
        <f t="shared" si="18"/>
        <v>12753</v>
      </c>
      <c r="O69" s="818">
        <f t="shared" si="19"/>
        <v>398679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8">
        <v>15</v>
      </c>
      <c r="T69" s="515">
        <v>25728.400000000001</v>
      </c>
      <c r="U69" s="515">
        <f t="shared" si="20"/>
        <v>385926</v>
      </c>
      <c r="V69" s="515">
        <v>850.2</v>
      </c>
      <c r="W69" s="515">
        <f t="shared" si="26"/>
        <v>12753</v>
      </c>
      <c r="X69" s="672">
        <f t="shared" si="21"/>
        <v>398679</v>
      </c>
      <c r="Y69" s="648"/>
      <c r="Z69" s="515">
        <v>25728.400000000001</v>
      </c>
      <c r="AA69" s="515">
        <f t="shared" si="22"/>
        <v>0</v>
      </c>
      <c r="AB69" s="515">
        <v>850.2</v>
      </c>
      <c r="AC69" s="515">
        <f t="shared" si="27"/>
        <v>0</v>
      </c>
      <c r="AD69" s="672">
        <f t="shared" si="23"/>
        <v>0</v>
      </c>
      <c r="AE69" s="740">
        <f t="shared" si="0"/>
        <v>0</v>
      </c>
      <c r="AF69" s="754">
        <v>25728.400000000001</v>
      </c>
      <c r="AG69" s="754">
        <f t="shared" si="24"/>
        <v>0</v>
      </c>
      <c r="AH69" s="754">
        <v>850.2</v>
      </c>
      <c r="AI69" s="754">
        <f t="shared" si="28"/>
        <v>0</v>
      </c>
      <c r="AJ69" s="752">
        <f t="shared" si="25"/>
        <v>0</v>
      </c>
      <c r="AK69" s="409"/>
    </row>
    <row r="70" spans="1:37" s="499" customFormat="1" ht="15.75" hidden="1" x14ac:dyDescent="0.25">
      <c r="A70" s="954" t="s">
        <v>644</v>
      </c>
      <c r="B70" s="433" t="s">
        <v>188</v>
      </c>
      <c r="C70" s="567" t="s">
        <v>31</v>
      </c>
      <c r="D70" s="591">
        <v>1</v>
      </c>
      <c r="E70" s="469">
        <v>89509.680000000008</v>
      </c>
      <c r="F70" s="469">
        <f t="shared" si="14"/>
        <v>89509.680000000008</v>
      </c>
      <c r="G70" s="469">
        <v>73184.800000000003</v>
      </c>
      <c r="H70" s="469">
        <f t="shared" si="15"/>
        <v>73184.800000000003</v>
      </c>
      <c r="I70" s="590">
        <f t="shared" si="16"/>
        <v>162694.48000000001</v>
      </c>
      <c r="J70" s="819"/>
      <c r="K70" s="820">
        <v>89509.680000000008</v>
      </c>
      <c r="L70" s="821">
        <f t="shared" si="17"/>
        <v>0</v>
      </c>
      <c r="M70" s="820">
        <v>73184.800000000003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89509.680000000008</v>
      </c>
      <c r="U70" s="522">
        <f t="shared" si="20"/>
        <v>0</v>
      </c>
      <c r="V70" s="522">
        <v>73184.800000000003</v>
      </c>
      <c r="W70" s="522">
        <f t="shared" si="26"/>
        <v>0</v>
      </c>
      <c r="X70" s="671">
        <f t="shared" si="21"/>
        <v>0</v>
      </c>
      <c r="Y70" s="647"/>
      <c r="Z70" s="523">
        <v>89509.680000000008</v>
      </c>
      <c r="AA70" s="523">
        <f t="shared" si="22"/>
        <v>0</v>
      </c>
      <c r="AB70" s="523">
        <v>73184.800000000003</v>
      </c>
      <c r="AC70" s="523">
        <f t="shared" si="27"/>
        <v>0</v>
      </c>
      <c r="AD70" s="673">
        <f t="shared" si="23"/>
        <v>0</v>
      </c>
      <c r="AE70" s="740">
        <f t="shared" si="0"/>
        <v>1</v>
      </c>
      <c r="AF70" s="753">
        <v>89509.680000000008</v>
      </c>
      <c r="AG70" s="753">
        <f t="shared" si="24"/>
        <v>89509.680000000008</v>
      </c>
      <c r="AH70" s="753">
        <v>73184.800000000003</v>
      </c>
      <c r="AI70" s="753">
        <f t="shared" si="28"/>
        <v>73184.800000000003</v>
      </c>
      <c r="AJ70" s="750">
        <f t="shared" si="25"/>
        <v>162694.48000000001</v>
      </c>
    </row>
    <row r="71" spans="1:37" s="500" customFormat="1" ht="15.75" hidden="1" x14ac:dyDescent="0.25">
      <c r="A71" s="954" t="s">
        <v>645</v>
      </c>
      <c r="B71" s="433" t="s">
        <v>189</v>
      </c>
      <c r="C71" s="567" t="s">
        <v>31</v>
      </c>
      <c r="D71" s="591">
        <v>12</v>
      </c>
      <c r="E71" s="469">
        <v>11909.974166666669</v>
      </c>
      <c r="F71" s="469">
        <f t="shared" si="14"/>
        <v>142919.69000000003</v>
      </c>
      <c r="G71" s="469">
        <v>4538.7333333333336</v>
      </c>
      <c r="H71" s="469">
        <f t="shared" si="15"/>
        <v>54464.800000000003</v>
      </c>
      <c r="I71" s="590">
        <f t="shared" si="16"/>
        <v>197384.49000000005</v>
      </c>
      <c r="J71" s="819"/>
      <c r="K71" s="820">
        <v>11909.974166666669</v>
      </c>
      <c r="L71" s="821">
        <f t="shared" si="17"/>
        <v>0</v>
      </c>
      <c r="M71" s="820">
        <v>4538.7333333333336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11909.974166666669</v>
      </c>
      <c r="U71" s="522">
        <f t="shared" si="20"/>
        <v>0</v>
      </c>
      <c r="V71" s="522">
        <v>4538.7333333333336</v>
      </c>
      <c r="W71" s="522">
        <f t="shared" si="26"/>
        <v>0</v>
      </c>
      <c r="X71" s="671">
        <f t="shared" si="21"/>
        <v>0</v>
      </c>
      <c r="Y71" s="647"/>
      <c r="Z71" s="523">
        <v>11909.974166666669</v>
      </c>
      <c r="AA71" s="523">
        <f t="shared" si="22"/>
        <v>0</v>
      </c>
      <c r="AB71" s="523">
        <v>4538.7333333333336</v>
      </c>
      <c r="AC71" s="523">
        <f t="shared" si="27"/>
        <v>0</v>
      </c>
      <c r="AD71" s="673">
        <f t="shared" si="23"/>
        <v>0</v>
      </c>
      <c r="AE71" s="740">
        <f t="shared" si="0"/>
        <v>12</v>
      </c>
      <c r="AF71" s="753">
        <v>11909.974166666669</v>
      </c>
      <c r="AG71" s="753">
        <f t="shared" si="24"/>
        <v>142919.69000000003</v>
      </c>
      <c r="AH71" s="753">
        <v>4538.7333333333336</v>
      </c>
      <c r="AI71" s="753">
        <f t="shared" si="28"/>
        <v>54464.800000000003</v>
      </c>
      <c r="AJ71" s="750">
        <f t="shared" si="25"/>
        <v>197384.49000000005</v>
      </c>
    </row>
    <row r="72" spans="1:37" s="499" customFormat="1" ht="15.75" hidden="1" x14ac:dyDescent="0.25">
      <c r="A72" s="954" t="s">
        <v>646</v>
      </c>
      <c r="B72" s="433" t="s">
        <v>190</v>
      </c>
      <c r="C72" s="567" t="s">
        <v>31</v>
      </c>
      <c r="D72" s="591">
        <v>5</v>
      </c>
      <c r="E72" s="469">
        <v>43829.718000000008</v>
      </c>
      <c r="F72" s="469">
        <f t="shared" si="14"/>
        <v>219148.59000000003</v>
      </c>
      <c r="G72" s="469">
        <v>26306.28</v>
      </c>
      <c r="H72" s="469">
        <f t="shared" si="15"/>
        <v>131531.4</v>
      </c>
      <c r="I72" s="590">
        <f t="shared" si="16"/>
        <v>350679.99</v>
      </c>
      <c r="J72" s="819"/>
      <c r="K72" s="820">
        <v>43829.718000000008</v>
      </c>
      <c r="L72" s="821">
        <f t="shared" si="17"/>
        <v>0</v>
      </c>
      <c r="M72" s="820">
        <v>26306.28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43829.718000000008</v>
      </c>
      <c r="U72" s="522">
        <f t="shared" si="20"/>
        <v>0</v>
      </c>
      <c r="V72" s="522">
        <v>26306.28</v>
      </c>
      <c r="W72" s="522">
        <f t="shared" si="26"/>
        <v>0</v>
      </c>
      <c r="X72" s="671">
        <f t="shared" si="21"/>
        <v>0</v>
      </c>
      <c r="Y72" s="647"/>
      <c r="Z72" s="523">
        <v>43829.718000000008</v>
      </c>
      <c r="AA72" s="523">
        <f t="shared" si="22"/>
        <v>0</v>
      </c>
      <c r="AB72" s="523">
        <v>26306.28</v>
      </c>
      <c r="AC72" s="523">
        <f t="shared" si="27"/>
        <v>0</v>
      </c>
      <c r="AD72" s="673">
        <f t="shared" si="23"/>
        <v>0</v>
      </c>
      <c r="AE72" s="740">
        <f t="shared" si="0"/>
        <v>5</v>
      </c>
      <c r="AF72" s="753">
        <v>43829.718000000008</v>
      </c>
      <c r="AG72" s="753">
        <f t="shared" si="24"/>
        <v>219148.59000000003</v>
      </c>
      <c r="AH72" s="753">
        <v>26306.28</v>
      </c>
      <c r="AI72" s="753">
        <f t="shared" si="28"/>
        <v>131531.4</v>
      </c>
      <c r="AJ72" s="750">
        <f t="shared" si="25"/>
        <v>350679.99</v>
      </c>
    </row>
    <row r="73" spans="1:37" s="501" customFormat="1" ht="15.75" hidden="1" x14ac:dyDescent="0.25">
      <c r="A73" s="954" t="s">
        <v>647</v>
      </c>
      <c r="B73" s="433" t="s">
        <v>191</v>
      </c>
      <c r="C73" s="567" t="s">
        <v>31</v>
      </c>
      <c r="D73" s="591">
        <v>1</v>
      </c>
      <c r="E73" s="469">
        <v>219290.07</v>
      </c>
      <c r="F73" s="469">
        <f t="shared" si="14"/>
        <v>219290.07</v>
      </c>
      <c r="G73" s="469">
        <v>155542.39999999999</v>
      </c>
      <c r="H73" s="469">
        <f t="shared" si="15"/>
        <v>155542.39999999999</v>
      </c>
      <c r="I73" s="590">
        <f t="shared" si="16"/>
        <v>374832.47</v>
      </c>
      <c r="J73" s="819"/>
      <c r="K73" s="820">
        <v>219290.07</v>
      </c>
      <c r="L73" s="821">
        <f t="shared" si="17"/>
        <v>0</v>
      </c>
      <c r="M73" s="820">
        <v>155542.39999999999</v>
      </c>
      <c r="N73" s="821">
        <f t="shared" si="18"/>
        <v>0</v>
      </c>
      <c r="O73" s="814">
        <f t="shared" si="19"/>
        <v>0</v>
      </c>
      <c r="P73" s="638">
        <f t="shared" si="2"/>
        <v>0</v>
      </c>
      <c r="Q73" s="512">
        <f t="shared" si="3"/>
        <v>0</v>
      </c>
      <c r="R73" s="637">
        <f t="shared" si="1"/>
        <v>0</v>
      </c>
      <c r="S73" s="647"/>
      <c r="T73" s="522">
        <v>219290.07</v>
      </c>
      <c r="U73" s="522">
        <f t="shared" si="20"/>
        <v>0</v>
      </c>
      <c r="V73" s="522">
        <v>155542.39999999999</v>
      </c>
      <c r="W73" s="522">
        <f t="shared" si="26"/>
        <v>0</v>
      </c>
      <c r="X73" s="671">
        <f t="shared" si="21"/>
        <v>0</v>
      </c>
      <c r="Y73" s="647"/>
      <c r="Z73" s="523">
        <v>219290.07</v>
      </c>
      <c r="AA73" s="523">
        <f t="shared" si="22"/>
        <v>0</v>
      </c>
      <c r="AB73" s="523">
        <v>155542.39999999999</v>
      </c>
      <c r="AC73" s="523">
        <f t="shared" si="27"/>
        <v>0</v>
      </c>
      <c r="AD73" s="673">
        <f t="shared" si="23"/>
        <v>0</v>
      </c>
      <c r="AE73" s="740">
        <f t="shared" si="0"/>
        <v>1</v>
      </c>
      <c r="AF73" s="753">
        <v>219290.07</v>
      </c>
      <c r="AG73" s="753">
        <f t="shared" si="24"/>
        <v>219290.07</v>
      </c>
      <c r="AH73" s="753">
        <v>155542.39999999999</v>
      </c>
      <c r="AI73" s="753">
        <f t="shared" si="28"/>
        <v>155542.39999999999</v>
      </c>
      <c r="AJ73" s="750">
        <f t="shared" si="25"/>
        <v>374832.47</v>
      </c>
      <c r="AK73" s="499"/>
    </row>
    <row r="74" spans="1:37" s="242" customFormat="1" ht="17.45" customHeight="1" x14ac:dyDescent="0.25">
      <c r="A74" s="956" t="s">
        <v>648</v>
      </c>
      <c r="B74" s="695" t="s">
        <v>193</v>
      </c>
      <c r="C74" s="696"/>
      <c r="D74" s="639"/>
      <c r="E74" s="455"/>
      <c r="F74" s="455">
        <f>F75+F78+F80+F85+F87+F90</f>
        <v>11518228.359999999</v>
      </c>
      <c r="G74" s="455"/>
      <c r="H74" s="455">
        <f>H75+H78+H80+H85+H87+H90</f>
        <v>20862917.377999999</v>
      </c>
      <c r="I74" s="607">
        <f>I75+I78+I80+I85+I87+I90</f>
        <v>32381145.738000002</v>
      </c>
      <c r="J74" s="797"/>
      <c r="K74" s="798"/>
      <c r="L74" s="807">
        <f>L75+L78+L80+L85+L87+L90</f>
        <v>4084784.62</v>
      </c>
      <c r="M74" s="798"/>
      <c r="N74" s="807">
        <f>N75+N78+N80+N85+N87+N90</f>
        <v>10885660</v>
      </c>
      <c r="O74" s="800">
        <f>O75+O78+O80+O85+O87+O90</f>
        <v>14970444.620000001</v>
      </c>
      <c r="P74" s="639"/>
      <c r="Q74" s="455"/>
      <c r="R74" s="607"/>
      <c r="S74" s="638"/>
      <c r="T74" s="513"/>
      <c r="U74" s="513">
        <f>U75+U78+U80+U85+U87+U90</f>
        <v>4084784.62</v>
      </c>
      <c r="V74" s="513"/>
      <c r="W74" s="513">
        <f>W75+W78+W80+W85+W87+W90</f>
        <v>10885660</v>
      </c>
      <c r="X74" s="667">
        <f>X75+X78+X80+X85+X87+X90</f>
        <v>14970444.620000001</v>
      </c>
      <c r="Y74" s="638"/>
      <c r="Z74" s="513"/>
      <c r="AA74" s="513">
        <f>AA75+AA78+AA80+AA85+AA87+AA90</f>
        <v>813300</v>
      </c>
      <c r="AB74" s="513"/>
      <c r="AC74" s="513">
        <f>AC75+AC78+AC80+AC85+AC87+AC90</f>
        <v>2211900</v>
      </c>
      <c r="AD74" s="667">
        <f>AD75+AD78+AD80+AD85+AD87+AD90</f>
        <v>3025200</v>
      </c>
      <c r="AE74" s="740">
        <f t="shared" si="0"/>
        <v>0</v>
      </c>
      <c r="AF74" s="741"/>
      <c r="AG74" s="741">
        <f>AG75+AG78+AG80+AG85+AG87+AG90</f>
        <v>6620143.7399999993</v>
      </c>
      <c r="AH74" s="741"/>
      <c r="AI74" s="741">
        <f>AI75+AI78+AI80+AI85+AI87+AI90</f>
        <v>7765357.3779999996</v>
      </c>
      <c r="AJ74" s="742">
        <f>AJ75+AJ78+AJ80+AJ85+AJ87+AJ90</f>
        <v>14385501.117999999</v>
      </c>
      <c r="AK74" s="404"/>
    </row>
    <row r="75" spans="1:37" s="502" customFormat="1" ht="17.45" hidden="1" customHeight="1" x14ac:dyDescent="0.25">
      <c r="A75" s="954" t="s">
        <v>649</v>
      </c>
      <c r="B75" s="433" t="s">
        <v>194</v>
      </c>
      <c r="C75" s="567"/>
      <c r="D75" s="591"/>
      <c r="E75" s="469"/>
      <c r="F75" s="469">
        <f>SUM(F76:F77)</f>
        <v>1391114.46</v>
      </c>
      <c r="G75" s="469"/>
      <c r="H75" s="469">
        <f>SUM(H76:H77)</f>
        <v>3336530</v>
      </c>
      <c r="I75" s="590">
        <f>SUM(I76:I77)</f>
        <v>4727644.46</v>
      </c>
      <c r="J75" s="819"/>
      <c r="K75" s="820"/>
      <c r="L75" s="821">
        <f>SUM(L76:L77)</f>
        <v>696034.62</v>
      </c>
      <c r="M75" s="820"/>
      <c r="N75" s="821">
        <f>SUM(N76:N77)</f>
        <v>1669410</v>
      </c>
      <c r="O75" s="814">
        <f>SUM(O76:O77)</f>
        <v>2365444.62</v>
      </c>
      <c r="P75" s="638">
        <f t="shared" si="2"/>
        <v>0</v>
      </c>
      <c r="Q75" s="512">
        <f t="shared" si="3"/>
        <v>0</v>
      </c>
      <c r="R75" s="637">
        <f t="shared" ref="R75:R138" si="29">(D75*K75)-(D75*T75)</f>
        <v>0</v>
      </c>
      <c r="S75" s="647"/>
      <c r="T75" s="523"/>
      <c r="U75" s="523">
        <f>SUM(U76:U77)</f>
        <v>696034.62</v>
      </c>
      <c r="V75" s="523"/>
      <c r="W75" s="523">
        <f>SUM(W76:W77)</f>
        <v>1669410</v>
      </c>
      <c r="X75" s="673">
        <f>SUM(X76:X77)</f>
        <v>2365444.62</v>
      </c>
      <c r="Y75" s="647"/>
      <c r="Z75" s="523"/>
      <c r="AA75" s="523">
        <f>SUM(AA76:AA77)</f>
        <v>0</v>
      </c>
      <c r="AB75" s="523"/>
      <c r="AC75" s="523">
        <f>SUM(AC76:AC77)</f>
        <v>0</v>
      </c>
      <c r="AD75" s="673">
        <f>SUM(AD76:AD77)</f>
        <v>0</v>
      </c>
      <c r="AE75" s="740">
        <f t="shared" si="0"/>
        <v>0</v>
      </c>
      <c r="AF75" s="755"/>
      <c r="AG75" s="755">
        <f>SUM(AG76:AG77)</f>
        <v>695079.84</v>
      </c>
      <c r="AH75" s="755"/>
      <c r="AI75" s="755">
        <f>SUM(AI76:AI77)</f>
        <v>1667120</v>
      </c>
      <c r="AJ75" s="756">
        <f>SUM(AJ76:AJ77)</f>
        <v>2362199.8400000003</v>
      </c>
      <c r="AK75" s="503"/>
    </row>
    <row r="76" spans="1:37" ht="17.45" hidden="1" customHeight="1" x14ac:dyDescent="0.25">
      <c r="A76" s="955" t="s">
        <v>650</v>
      </c>
      <c r="B76" s="435" t="s">
        <v>195</v>
      </c>
      <c r="C76" s="569" t="s">
        <v>33</v>
      </c>
      <c r="D76" s="585">
        <v>13.9</v>
      </c>
      <c r="E76" s="466">
        <v>95478</v>
      </c>
      <c r="F76" s="466">
        <f>E76*D76</f>
        <v>1327144.2</v>
      </c>
      <c r="G76" s="466">
        <v>229000</v>
      </c>
      <c r="H76" s="466">
        <f>G76*D76</f>
        <v>3183100</v>
      </c>
      <c r="I76" s="587">
        <f>F76+H76</f>
        <v>4510244.2</v>
      </c>
      <c r="J76" s="802">
        <v>6.95</v>
      </c>
      <c r="K76" s="803">
        <v>95478</v>
      </c>
      <c r="L76" s="804">
        <f>K76*J76</f>
        <v>663572.1</v>
      </c>
      <c r="M76" s="803">
        <v>229000</v>
      </c>
      <c r="N76" s="804">
        <f>M76*J76</f>
        <v>1591550</v>
      </c>
      <c r="O76" s="808">
        <f>L76+N76</f>
        <v>2255122.1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6.95</v>
      </c>
      <c r="T76" s="512">
        <v>95478</v>
      </c>
      <c r="U76" s="512">
        <f>T76*S76</f>
        <v>663572.1</v>
      </c>
      <c r="V76" s="512">
        <v>229000</v>
      </c>
      <c r="W76" s="512">
        <f>V76*S76</f>
        <v>1591550</v>
      </c>
      <c r="X76" s="668">
        <f>U76+W76</f>
        <v>2255122.1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6.95</v>
      </c>
      <c r="AF76" s="743">
        <v>95478</v>
      </c>
      <c r="AG76" s="743">
        <f>AF76*AE76</f>
        <v>663572.1</v>
      </c>
      <c r="AH76" s="743">
        <v>229000</v>
      </c>
      <c r="AI76" s="743">
        <f>AH76*AE76</f>
        <v>1591550</v>
      </c>
      <c r="AJ76" s="744">
        <f>AG76+AI76</f>
        <v>2255122.1</v>
      </c>
    </row>
    <row r="77" spans="1:37" ht="25.5" hidden="1" x14ac:dyDescent="0.25">
      <c r="A77" s="955" t="s">
        <v>651</v>
      </c>
      <c r="B77" s="435" t="s">
        <v>196</v>
      </c>
      <c r="C77" s="569" t="s">
        <v>33</v>
      </c>
      <c r="D77" s="585">
        <v>0.67</v>
      </c>
      <c r="E77" s="466">
        <v>95478</v>
      </c>
      <c r="F77" s="466">
        <f>E77*D77</f>
        <v>63970.26</v>
      </c>
      <c r="G77" s="466">
        <v>229000</v>
      </c>
      <c r="H77" s="466">
        <f>G77*D77</f>
        <v>153430</v>
      </c>
      <c r="I77" s="587">
        <f>F77+H77</f>
        <v>217400.26</v>
      </c>
      <c r="J77" s="802">
        <v>0.34</v>
      </c>
      <c r="K77" s="803">
        <v>95478</v>
      </c>
      <c r="L77" s="804">
        <f>K77*J77</f>
        <v>32462.520000000004</v>
      </c>
      <c r="M77" s="803">
        <v>229000</v>
      </c>
      <c r="N77" s="804">
        <f>M77*J77</f>
        <v>77860</v>
      </c>
      <c r="O77" s="808">
        <f>L77+N77</f>
        <v>110322.52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>
        <v>0.34</v>
      </c>
      <c r="T77" s="512">
        <v>95478</v>
      </c>
      <c r="U77" s="512">
        <f>T77*S77</f>
        <v>32462.520000000004</v>
      </c>
      <c r="V77" s="512">
        <v>229000</v>
      </c>
      <c r="W77" s="512">
        <f>V77*S77</f>
        <v>77860</v>
      </c>
      <c r="X77" s="668">
        <f>U77+W77</f>
        <v>110322.52</v>
      </c>
      <c r="Y77" s="638"/>
      <c r="Z77" s="512">
        <v>95478</v>
      </c>
      <c r="AA77" s="512">
        <f>Z77*Y77</f>
        <v>0</v>
      </c>
      <c r="AB77" s="512">
        <v>229000</v>
      </c>
      <c r="AC77" s="512">
        <f>AB77*Y77</f>
        <v>0</v>
      </c>
      <c r="AD77" s="668">
        <f>AA77+AC77</f>
        <v>0</v>
      </c>
      <c r="AE77" s="740">
        <f t="shared" si="0"/>
        <v>0.33</v>
      </c>
      <c r="AF77" s="743">
        <v>95478</v>
      </c>
      <c r="AG77" s="743">
        <f>AF77*AE77</f>
        <v>31507.74</v>
      </c>
      <c r="AH77" s="743">
        <v>229000</v>
      </c>
      <c r="AI77" s="743">
        <f>AH77*AE77</f>
        <v>75570</v>
      </c>
      <c r="AJ77" s="744">
        <f>AG77+AI77</f>
        <v>107077.74</v>
      </c>
    </row>
    <row r="78" spans="1:37" s="503" customFormat="1" ht="17.45" hidden="1" customHeight="1" x14ac:dyDescent="0.25">
      <c r="A78" s="957" t="s">
        <v>652</v>
      </c>
      <c r="B78" s="433" t="s">
        <v>197</v>
      </c>
      <c r="C78" s="567" t="s">
        <v>153</v>
      </c>
      <c r="D78" s="591">
        <v>439.29</v>
      </c>
      <c r="E78" s="469"/>
      <c r="F78" s="469">
        <f>SUM(F79:F79)</f>
        <v>1823053.5</v>
      </c>
      <c r="G78" s="469"/>
      <c r="H78" s="469">
        <f>SUM(H79:H79)</f>
        <v>292127.85000000003</v>
      </c>
      <c r="I78" s="590">
        <f>SUM(I79:I79)</f>
        <v>2115181.35</v>
      </c>
      <c r="J78" s="819"/>
      <c r="K78" s="820"/>
      <c r="L78" s="821">
        <f>SUM(L79:L79)</f>
        <v>0</v>
      </c>
      <c r="M78" s="820"/>
      <c r="N78" s="821">
        <f>SUM(N79:N79)</f>
        <v>0</v>
      </c>
      <c r="O78" s="814">
        <f>SUM(O79:O79)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47"/>
      <c r="T78" s="522"/>
      <c r="U78" s="522">
        <f>SUM(U79:U79)</f>
        <v>0</v>
      </c>
      <c r="V78" s="522"/>
      <c r="W78" s="522">
        <f>SUM(W79:W79)</f>
        <v>0</v>
      </c>
      <c r="X78" s="671">
        <f>SUM(X79:X79)</f>
        <v>0</v>
      </c>
      <c r="Y78" s="647"/>
      <c r="Z78" s="523"/>
      <c r="AA78" s="523">
        <f>SUM(AA79:AA79)</f>
        <v>0</v>
      </c>
      <c r="AB78" s="523"/>
      <c r="AC78" s="523">
        <f>SUM(AC79:AC79)</f>
        <v>0</v>
      </c>
      <c r="AD78" s="673">
        <f>SUM(AD79:AD79)</f>
        <v>0</v>
      </c>
      <c r="AE78" s="740">
        <f t="shared" si="0"/>
        <v>439.29</v>
      </c>
      <c r="AF78" s="753"/>
      <c r="AG78" s="753">
        <f>SUM(AG79:AG79)</f>
        <v>1823053.5</v>
      </c>
      <c r="AH78" s="753"/>
      <c r="AI78" s="753">
        <f>SUM(AI79:AI79)</f>
        <v>292127.85000000003</v>
      </c>
      <c r="AJ78" s="750">
        <f>SUM(AJ79:AJ79)</f>
        <v>2115181.35</v>
      </c>
    </row>
    <row r="79" spans="1:37" s="504" customFormat="1" ht="17.45" hidden="1" customHeight="1" x14ac:dyDescent="0.25">
      <c r="A79" s="958" t="s">
        <v>653</v>
      </c>
      <c r="B79" s="435" t="s">
        <v>198</v>
      </c>
      <c r="C79" s="570" t="s">
        <v>153</v>
      </c>
      <c r="D79" s="585">
        <v>439.29</v>
      </c>
      <c r="E79" s="466">
        <v>4150</v>
      </c>
      <c r="F79" s="466">
        <f>E79*D79</f>
        <v>1823053.5</v>
      </c>
      <c r="G79" s="466">
        <v>665</v>
      </c>
      <c r="H79" s="466">
        <f>G79*D79</f>
        <v>292127.85000000003</v>
      </c>
      <c r="I79" s="587">
        <f>F79+H79</f>
        <v>2115181.35</v>
      </c>
      <c r="J79" s="802"/>
      <c r="K79" s="803">
        <v>4150</v>
      </c>
      <c r="L79" s="804">
        <f>K79*J79</f>
        <v>0</v>
      </c>
      <c r="M79" s="803">
        <v>665</v>
      </c>
      <c r="N79" s="804">
        <f>M79*J79</f>
        <v>0</v>
      </c>
      <c r="O79" s="808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4150</v>
      </c>
      <c r="U79" s="519">
        <f>T79*S79</f>
        <v>0</v>
      </c>
      <c r="V79" s="519">
        <v>665</v>
      </c>
      <c r="W79" s="519">
        <f>V79*S79</f>
        <v>0</v>
      </c>
      <c r="X79" s="670">
        <f>U79+W79</f>
        <v>0</v>
      </c>
      <c r="Y79" s="638"/>
      <c r="Z79" s="512">
        <v>4150</v>
      </c>
      <c r="AA79" s="512">
        <f>Z79*Y79</f>
        <v>0</v>
      </c>
      <c r="AB79" s="512">
        <v>665</v>
      </c>
      <c r="AC79" s="512">
        <f>AB79*Y79</f>
        <v>0</v>
      </c>
      <c r="AD79" s="668">
        <f>AA79+AC79</f>
        <v>0</v>
      </c>
      <c r="AE79" s="740">
        <f t="shared" si="0"/>
        <v>439.29</v>
      </c>
      <c r="AF79" s="747">
        <v>4150</v>
      </c>
      <c r="AG79" s="747">
        <f>AF79*AE79</f>
        <v>1823053.5</v>
      </c>
      <c r="AH79" s="747">
        <v>665</v>
      </c>
      <c r="AI79" s="747">
        <f>AH79*AE79</f>
        <v>292127.85000000003</v>
      </c>
      <c r="AJ79" s="748">
        <f>AG79+AI79</f>
        <v>2115181.35</v>
      </c>
    </row>
    <row r="80" spans="1:37" s="403" customFormat="1" ht="17.45" hidden="1" customHeight="1" x14ac:dyDescent="0.25">
      <c r="A80" s="957" t="s">
        <v>654</v>
      </c>
      <c r="B80" s="433" t="s">
        <v>199</v>
      </c>
      <c r="C80" s="567"/>
      <c r="D80" s="591"/>
      <c r="E80" s="469"/>
      <c r="F80" s="469">
        <f>SUM(F81:F84)</f>
        <v>202237.8</v>
      </c>
      <c r="G80" s="469"/>
      <c r="H80" s="469">
        <f>SUM(H81:H84)</f>
        <v>401840.08799999999</v>
      </c>
      <c r="I80" s="590">
        <f>SUM(I81:I84)</f>
        <v>604077.88800000004</v>
      </c>
      <c r="J80" s="819"/>
      <c r="K80" s="820"/>
      <c r="L80" s="821">
        <f>SUM(L81:L84)</f>
        <v>0</v>
      </c>
      <c r="M80" s="820"/>
      <c r="N80" s="821">
        <f>SUM(N81:N84)</f>
        <v>0</v>
      </c>
      <c r="O80" s="814">
        <f>SUM(O81:O84)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SUM(U81:U84)</f>
        <v>0</v>
      </c>
      <c r="V80" s="522"/>
      <c r="W80" s="522">
        <f>SUM(W81:W84)</f>
        <v>0</v>
      </c>
      <c r="X80" s="671">
        <f>SUM(X81:X84)</f>
        <v>0</v>
      </c>
      <c r="Y80" s="647"/>
      <c r="Z80" s="523"/>
      <c r="AA80" s="523">
        <f>SUM(AA81:AA84)</f>
        <v>0</v>
      </c>
      <c r="AB80" s="523"/>
      <c r="AC80" s="523">
        <f>SUM(AC81:AC84)</f>
        <v>0</v>
      </c>
      <c r="AD80" s="673">
        <f>SUM(AD81:AD84)</f>
        <v>0</v>
      </c>
      <c r="AE80" s="740">
        <f t="shared" si="0"/>
        <v>0</v>
      </c>
      <c r="AF80" s="753"/>
      <c r="AG80" s="753">
        <f>SUM(AG81:AG84)</f>
        <v>202237.8</v>
      </c>
      <c r="AH80" s="753"/>
      <c r="AI80" s="753">
        <f>SUM(AI81:AI84)</f>
        <v>401840.08799999999</v>
      </c>
      <c r="AJ80" s="750">
        <f>SUM(AJ81:AJ84)</f>
        <v>604077.88800000004</v>
      </c>
    </row>
    <row r="81" spans="1:37" s="494" customFormat="1" ht="17.45" hidden="1" customHeight="1" x14ac:dyDescent="0.25">
      <c r="A81" s="958" t="s">
        <v>655</v>
      </c>
      <c r="B81" s="435" t="s">
        <v>200</v>
      </c>
      <c r="C81" s="570" t="s">
        <v>31</v>
      </c>
      <c r="D81" s="585">
        <v>71</v>
      </c>
      <c r="E81" s="466">
        <v>707.4</v>
      </c>
      <c r="F81" s="466">
        <f>E81*D81</f>
        <v>50225.4</v>
      </c>
      <c r="G81" s="466">
        <v>1310.4000000000001</v>
      </c>
      <c r="H81" s="466">
        <f>G81*D81</f>
        <v>93038.400000000009</v>
      </c>
      <c r="I81" s="587">
        <f>F81+H81</f>
        <v>143263.80000000002</v>
      </c>
      <c r="J81" s="802"/>
      <c r="K81" s="803">
        <v>707.4</v>
      </c>
      <c r="L81" s="804">
        <f>K81*J81</f>
        <v>0</v>
      </c>
      <c r="M81" s="803">
        <v>1310.4000000000001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707.4</v>
      </c>
      <c r="U81" s="519">
        <f>T81*S81</f>
        <v>0</v>
      </c>
      <c r="V81" s="519">
        <v>1310.4000000000001</v>
      </c>
      <c r="W81" s="519">
        <f>V81*S81</f>
        <v>0</v>
      </c>
      <c r="X81" s="670">
        <f>U81+W81</f>
        <v>0</v>
      </c>
      <c r="Y81" s="638"/>
      <c r="Z81" s="512">
        <v>707.4</v>
      </c>
      <c r="AA81" s="512">
        <f>Z81*Y81</f>
        <v>0</v>
      </c>
      <c r="AB81" s="512">
        <v>1310.4000000000001</v>
      </c>
      <c r="AC81" s="512">
        <f>AB81*Y81</f>
        <v>0</v>
      </c>
      <c r="AD81" s="668">
        <f>AA81+AC81</f>
        <v>0</v>
      </c>
      <c r="AE81" s="740">
        <f t="shared" si="0"/>
        <v>71</v>
      </c>
      <c r="AF81" s="747">
        <v>707.4</v>
      </c>
      <c r="AG81" s="747">
        <f>AF81*AE81</f>
        <v>50225.4</v>
      </c>
      <c r="AH81" s="747">
        <v>1310.4000000000001</v>
      </c>
      <c r="AI81" s="747">
        <f>AH81*AE81</f>
        <v>93038.400000000009</v>
      </c>
      <c r="AJ81" s="748">
        <f>AG81+AI81</f>
        <v>143263.80000000002</v>
      </c>
    </row>
    <row r="82" spans="1:37" s="494" customFormat="1" ht="17.45" hidden="1" customHeight="1" x14ac:dyDescent="0.25">
      <c r="A82" s="958" t="s">
        <v>656</v>
      </c>
      <c r="B82" s="435" t="s">
        <v>201</v>
      </c>
      <c r="C82" s="570" t="s">
        <v>31</v>
      </c>
      <c r="D82" s="585">
        <v>350</v>
      </c>
      <c r="E82" s="466">
        <v>235.8</v>
      </c>
      <c r="F82" s="466">
        <f>E82*D82</f>
        <v>82530</v>
      </c>
      <c r="G82" s="466">
        <v>326.35199999999998</v>
      </c>
      <c r="H82" s="466">
        <f>G82*D82</f>
        <v>114223.2</v>
      </c>
      <c r="I82" s="587">
        <f>F82+H82</f>
        <v>196753.2</v>
      </c>
      <c r="J82" s="802"/>
      <c r="K82" s="803">
        <v>235.8</v>
      </c>
      <c r="L82" s="804">
        <f>K82*J82</f>
        <v>0</v>
      </c>
      <c r="M82" s="803">
        <v>326.35199999999998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235.8</v>
      </c>
      <c r="U82" s="519">
        <f>T82*S82</f>
        <v>0</v>
      </c>
      <c r="V82" s="519">
        <v>326.35199999999998</v>
      </c>
      <c r="W82" s="519">
        <f>V82*S82</f>
        <v>0</v>
      </c>
      <c r="X82" s="670">
        <f>U82+W82</f>
        <v>0</v>
      </c>
      <c r="Y82" s="638"/>
      <c r="Z82" s="512">
        <v>235.8</v>
      </c>
      <c r="AA82" s="512">
        <f>Z82*Y82</f>
        <v>0</v>
      </c>
      <c r="AB82" s="512">
        <v>326.35199999999998</v>
      </c>
      <c r="AC82" s="512">
        <f>AB82*Y82</f>
        <v>0</v>
      </c>
      <c r="AD82" s="668">
        <f>AA82+AC82</f>
        <v>0</v>
      </c>
      <c r="AE82" s="740">
        <f t="shared" si="0"/>
        <v>350</v>
      </c>
      <c r="AF82" s="747">
        <v>235.8</v>
      </c>
      <c r="AG82" s="747">
        <f>AF82*AE82</f>
        <v>82530</v>
      </c>
      <c r="AH82" s="747">
        <v>326.35199999999998</v>
      </c>
      <c r="AI82" s="747">
        <f>AH82*AE82</f>
        <v>114223.2</v>
      </c>
      <c r="AJ82" s="748">
        <f>AG82+AI82</f>
        <v>196753.2</v>
      </c>
    </row>
    <row r="83" spans="1:37" s="494" customFormat="1" ht="17.45" hidden="1" customHeight="1" x14ac:dyDescent="0.25">
      <c r="A83" s="958" t="s">
        <v>657</v>
      </c>
      <c r="B83" s="435" t="s">
        <v>202</v>
      </c>
      <c r="C83" s="570" t="s">
        <v>31</v>
      </c>
      <c r="D83" s="585">
        <v>260</v>
      </c>
      <c r="E83" s="466">
        <v>188.64000000000001</v>
      </c>
      <c r="F83" s="466">
        <f>E83*D83</f>
        <v>49046.400000000001</v>
      </c>
      <c r="G83" s="466">
        <v>492.96</v>
      </c>
      <c r="H83" s="466">
        <f>G83*D83</f>
        <v>128169.59999999999</v>
      </c>
      <c r="I83" s="587">
        <f>F83+H83</f>
        <v>177216</v>
      </c>
      <c r="J83" s="802"/>
      <c r="K83" s="803">
        <v>188.64000000000001</v>
      </c>
      <c r="L83" s="804">
        <f>K83*J83</f>
        <v>0</v>
      </c>
      <c r="M83" s="803">
        <v>492.96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188.64000000000001</v>
      </c>
      <c r="U83" s="519">
        <f>T83*S83</f>
        <v>0</v>
      </c>
      <c r="V83" s="519">
        <v>492.96</v>
      </c>
      <c r="W83" s="519">
        <f>V83*S83</f>
        <v>0</v>
      </c>
      <c r="X83" s="670">
        <f>U83+W83</f>
        <v>0</v>
      </c>
      <c r="Y83" s="638"/>
      <c r="Z83" s="512">
        <v>188.64000000000001</v>
      </c>
      <c r="AA83" s="512">
        <f>Z83*Y83</f>
        <v>0</v>
      </c>
      <c r="AB83" s="512">
        <v>492.96</v>
      </c>
      <c r="AC83" s="512">
        <f>AB83*Y83</f>
        <v>0</v>
      </c>
      <c r="AD83" s="668">
        <f>AA83+AC83</f>
        <v>0</v>
      </c>
      <c r="AE83" s="740">
        <f t="shared" si="0"/>
        <v>260</v>
      </c>
      <c r="AF83" s="747">
        <v>188.64000000000001</v>
      </c>
      <c r="AG83" s="747">
        <f>AF83*AE83</f>
        <v>49046.400000000001</v>
      </c>
      <c r="AH83" s="747">
        <v>492.96</v>
      </c>
      <c r="AI83" s="747">
        <f>AH83*AE83</f>
        <v>128169.59999999999</v>
      </c>
      <c r="AJ83" s="748">
        <f>AG83+AI83</f>
        <v>177216</v>
      </c>
    </row>
    <row r="84" spans="1:37" s="494" customFormat="1" ht="17.45" hidden="1" customHeight="1" x14ac:dyDescent="0.25">
      <c r="A84" s="958" t="s">
        <v>658</v>
      </c>
      <c r="B84" s="435" t="s">
        <v>203</v>
      </c>
      <c r="C84" s="570" t="s">
        <v>31</v>
      </c>
      <c r="D84" s="585">
        <v>130</v>
      </c>
      <c r="E84" s="466">
        <v>157.20000000000002</v>
      </c>
      <c r="F84" s="466">
        <f>E84*D84</f>
        <v>20436.000000000004</v>
      </c>
      <c r="G84" s="466">
        <v>510.83759999999995</v>
      </c>
      <c r="H84" s="466">
        <f>G84*D84</f>
        <v>66408.887999999992</v>
      </c>
      <c r="I84" s="587">
        <f>F84+H84</f>
        <v>86844.887999999992</v>
      </c>
      <c r="J84" s="802"/>
      <c r="K84" s="803">
        <v>157.20000000000002</v>
      </c>
      <c r="L84" s="804">
        <f>K84*J84</f>
        <v>0</v>
      </c>
      <c r="M84" s="803">
        <v>510.83759999999995</v>
      </c>
      <c r="N84" s="804">
        <f>M84*J84</f>
        <v>0</v>
      </c>
      <c r="O84" s="808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157.20000000000002</v>
      </c>
      <c r="U84" s="519">
        <f>T84*S84</f>
        <v>0</v>
      </c>
      <c r="V84" s="519">
        <v>510.83759999999995</v>
      </c>
      <c r="W84" s="519">
        <f>V84*S84</f>
        <v>0</v>
      </c>
      <c r="X84" s="670">
        <f>U84+W84</f>
        <v>0</v>
      </c>
      <c r="Y84" s="638"/>
      <c r="Z84" s="512">
        <v>157.20000000000002</v>
      </c>
      <c r="AA84" s="512">
        <f>Z84*Y84</f>
        <v>0</v>
      </c>
      <c r="AB84" s="512">
        <v>510.83759999999995</v>
      </c>
      <c r="AC84" s="512">
        <f>AB84*Y84</f>
        <v>0</v>
      </c>
      <c r="AD84" s="668">
        <f>AA84+AC84</f>
        <v>0</v>
      </c>
      <c r="AE84" s="740">
        <f t="shared" si="0"/>
        <v>130</v>
      </c>
      <c r="AF84" s="747">
        <v>157.20000000000002</v>
      </c>
      <c r="AG84" s="747">
        <f>AF84*AE84</f>
        <v>20436.000000000004</v>
      </c>
      <c r="AH84" s="747">
        <v>510.83759999999995</v>
      </c>
      <c r="AI84" s="747">
        <f>AH84*AE84</f>
        <v>66408.887999999992</v>
      </c>
      <c r="AJ84" s="748">
        <f>AG84+AI84</f>
        <v>86844.887999999992</v>
      </c>
    </row>
    <row r="85" spans="1:37" s="403" customFormat="1" ht="17.45" hidden="1" customHeight="1" x14ac:dyDescent="0.25">
      <c r="A85" s="957" t="s">
        <v>659</v>
      </c>
      <c r="B85" s="433" t="s">
        <v>204</v>
      </c>
      <c r="C85" s="567"/>
      <c r="D85" s="591"/>
      <c r="E85" s="469"/>
      <c r="F85" s="469">
        <f>F86</f>
        <v>103490</v>
      </c>
      <c r="G85" s="469"/>
      <c r="H85" s="469">
        <f>H86</f>
        <v>6500</v>
      </c>
      <c r="I85" s="590">
        <f>I86</f>
        <v>109990</v>
      </c>
      <c r="J85" s="819"/>
      <c r="K85" s="820"/>
      <c r="L85" s="821">
        <f>L86</f>
        <v>0</v>
      </c>
      <c r="M85" s="820"/>
      <c r="N85" s="821">
        <f>N86</f>
        <v>0</v>
      </c>
      <c r="O85" s="814">
        <f>O86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U86</f>
        <v>0</v>
      </c>
      <c r="V85" s="522"/>
      <c r="W85" s="522">
        <f>W86</f>
        <v>0</v>
      </c>
      <c r="X85" s="671">
        <f>X86</f>
        <v>0</v>
      </c>
      <c r="Y85" s="647"/>
      <c r="Z85" s="523"/>
      <c r="AA85" s="523">
        <f>AA86</f>
        <v>0</v>
      </c>
      <c r="AB85" s="523"/>
      <c r="AC85" s="523">
        <f>AC86</f>
        <v>0</v>
      </c>
      <c r="AD85" s="673">
        <f>AD86</f>
        <v>0</v>
      </c>
      <c r="AE85" s="740">
        <f t="shared" si="0"/>
        <v>0</v>
      </c>
      <c r="AF85" s="753"/>
      <c r="AG85" s="753">
        <f>AG86</f>
        <v>103490</v>
      </c>
      <c r="AH85" s="753"/>
      <c r="AI85" s="753">
        <f>AI86</f>
        <v>6500</v>
      </c>
      <c r="AJ85" s="750">
        <f>AJ86</f>
        <v>109990</v>
      </c>
    </row>
    <row r="86" spans="1:37" s="494" customFormat="1" ht="25.5" hidden="1" customHeight="1" x14ac:dyDescent="0.25">
      <c r="A86" s="958" t="s">
        <v>660</v>
      </c>
      <c r="B86" s="435" t="s">
        <v>205</v>
      </c>
      <c r="C86" s="570" t="s">
        <v>33</v>
      </c>
      <c r="D86" s="585">
        <v>1</v>
      </c>
      <c r="E86" s="466">
        <v>103490</v>
      </c>
      <c r="F86" s="466">
        <f>E86*D86</f>
        <v>103490</v>
      </c>
      <c r="G86" s="466">
        <v>6500</v>
      </c>
      <c r="H86" s="466">
        <f>G86*D86</f>
        <v>6500</v>
      </c>
      <c r="I86" s="587">
        <f>F86+H86</f>
        <v>109990</v>
      </c>
      <c r="J86" s="802"/>
      <c r="K86" s="803">
        <v>103490</v>
      </c>
      <c r="L86" s="804">
        <f>K86*J86</f>
        <v>0</v>
      </c>
      <c r="M86" s="803">
        <v>6500</v>
      </c>
      <c r="N86" s="804">
        <f>M86*J86</f>
        <v>0</v>
      </c>
      <c r="O86" s="808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103490</v>
      </c>
      <c r="U86" s="519">
        <f>T86*S86</f>
        <v>0</v>
      </c>
      <c r="V86" s="519">
        <v>6500</v>
      </c>
      <c r="W86" s="519">
        <f>V86*S86</f>
        <v>0</v>
      </c>
      <c r="X86" s="670">
        <f>U86+W86</f>
        <v>0</v>
      </c>
      <c r="Y86" s="638"/>
      <c r="Z86" s="512">
        <v>103490</v>
      </c>
      <c r="AA86" s="512">
        <f>Z86*Y86</f>
        <v>0</v>
      </c>
      <c r="AB86" s="512">
        <v>6500</v>
      </c>
      <c r="AC86" s="512">
        <f>AB86*Y86</f>
        <v>0</v>
      </c>
      <c r="AD86" s="668">
        <f>AA86+AC86</f>
        <v>0</v>
      </c>
      <c r="AE86" s="740">
        <f t="shared" si="0"/>
        <v>1</v>
      </c>
      <c r="AF86" s="747">
        <v>103490</v>
      </c>
      <c r="AG86" s="747">
        <f>AF86*AE86</f>
        <v>103490</v>
      </c>
      <c r="AH86" s="747">
        <v>6500</v>
      </c>
      <c r="AI86" s="747">
        <f>AH86*AE86</f>
        <v>6500</v>
      </c>
      <c r="AJ86" s="748">
        <f>AG86+AI86</f>
        <v>109990</v>
      </c>
    </row>
    <row r="87" spans="1:37" ht="21.75" customHeight="1" x14ac:dyDescent="0.25">
      <c r="A87" s="959" t="s">
        <v>661</v>
      </c>
      <c r="B87" s="433" t="s">
        <v>206</v>
      </c>
      <c r="C87" s="567"/>
      <c r="D87" s="591"/>
      <c r="E87" s="469"/>
      <c r="F87" s="469">
        <f>SUM(F88:F89)</f>
        <v>6149267.5999999996</v>
      </c>
      <c r="G87" s="469"/>
      <c r="H87" s="469">
        <f>SUM(H88:H89)</f>
        <v>16539153.999999998</v>
      </c>
      <c r="I87" s="590">
        <f>SUM(I88:I89)</f>
        <v>22688421.599999998</v>
      </c>
      <c r="J87" s="819"/>
      <c r="K87" s="820"/>
      <c r="L87" s="821">
        <f>SUM(L88:L89)</f>
        <v>3388750</v>
      </c>
      <c r="M87" s="820"/>
      <c r="N87" s="821">
        <f>SUM(N88:N89)</f>
        <v>9216250</v>
      </c>
      <c r="O87" s="814">
        <f>SUM(O88:O89)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7"/>
      <c r="T87" s="523"/>
      <c r="U87" s="523">
        <f>SUM(U88:U89)</f>
        <v>3388750</v>
      </c>
      <c r="V87" s="523"/>
      <c r="W87" s="523">
        <f>SUM(W88:W89)</f>
        <v>9216250</v>
      </c>
      <c r="X87" s="673">
        <f>SUM(X88:X89)</f>
        <v>12605000</v>
      </c>
      <c r="Y87" s="647"/>
      <c r="Z87" s="523"/>
      <c r="AA87" s="523">
        <f>SUM(AA88:AA89)</f>
        <v>813300</v>
      </c>
      <c r="AB87" s="523"/>
      <c r="AC87" s="523">
        <f>SUM(AC88:AC89)</f>
        <v>2211900</v>
      </c>
      <c r="AD87" s="673">
        <f>SUM(AD88:AD89)</f>
        <v>3025200</v>
      </c>
      <c r="AE87" s="740">
        <f t="shared" si="0"/>
        <v>0</v>
      </c>
      <c r="AF87" s="755"/>
      <c r="AG87" s="755">
        <f>SUM(AG88:AG89)</f>
        <v>1947217.5999999999</v>
      </c>
      <c r="AH87" s="755"/>
      <c r="AI87" s="755">
        <f>SUM(AI88:AI89)</f>
        <v>5111003.9999999991</v>
      </c>
      <c r="AJ87" s="756">
        <f>SUM(AJ88:AJ89)</f>
        <v>7058221.5999999987</v>
      </c>
    </row>
    <row r="88" spans="1:37" ht="27" customHeight="1" x14ac:dyDescent="0.25">
      <c r="A88" s="960" t="s">
        <v>662</v>
      </c>
      <c r="B88" s="435" t="s">
        <v>207</v>
      </c>
      <c r="C88" s="570" t="s">
        <v>153</v>
      </c>
      <c r="D88" s="592">
        <v>2230.6</v>
      </c>
      <c r="E88" s="466">
        <v>2711</v>
      </c>
      <c r="F88" s="466">
        <f>E88*D88</f>
        <v>6047156.5999999996</v>
      </c>
      <c r="G88" s="466">
        <v>7373</v>
      </c>
      <c r="H88" s="470">
        <f>G88*D88</f>
        <v>16446213.799999999</v>
      </c>
      <c r="I88" s="593">
        <f>F88+H88</f>
        <v>22493370.399999999</v>
      </c>
      <c r="J88" s="825">
        <v>1250</v>
      </c>
      <c r="K88" s="803">
        <v>2711</v>
      </c>
      <c r="L88" s="804">
        <f>K88*J88</f>
        <v>3388750</v>
      </c>
      <c r="M88" s="803">
        <v>7373</v>
      </c>
      <c r="N88" s="826">
        <f>M88*J88</f>
        <v>9216250</v>
      </c>
      <c r="O88" s="827">
        <f>L88+N88</f>
        <v>12605000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49">
        <v>1250</v>
      </c>
      <c r="T88" s="512">
        <v>2711</v>
      </c>
      <c r="U88" s="512">
        <f>T88*S88</f>
        <v>3388750</v>
      </c>
      <c r="V88" s="512">
        <v>7373</v>
      </c>
      <c r="W88" s="674">
        <f>V88*S88</f>
        <v>9216250</v>
      </c>
      <c r="X88" s="675">
        <f>U88+W88</f>
        <v>12605000</v>
      </c>
      <c r="Y88" s="649">
        <v>300</v>
      </c>
      <c r="Z88" s="512">
        <v>2711</v>
      </c>
      <c r="AA88" s="512">
        <f>Z88*Y88</f>
        <v>813300</v>
      </c>
      <c r="AB88" s="512">
        <v>7373</v>
      </c>
      <c r="AC88" s="512">
        <f>AB88*Y88</f>
        <v>2211900</v>
      </c>
      <c r="AD88" s="675">
        <f>AA88+AC88</f>
        <v>3025200</v>
      </c>
      <c r="AE88" s="740">
        <f t="shared" si="0"/>
        <v>680.59999999999991</v>
      </c>
      <c r="AF88" s="743">
        <v>2711</v>
      </c>
      <c r="AG88" s="743">
        <f>AF88*AE88</f>
        <v>1845106.5999999999</v>
      </c>
      <c r="AH88" s="743">
        <v>7373</v>
      </c>
      <c r="AI88" s="758">
        <f>AH88*AE88</f>
        <v>5018063.7999999989</v>
      </c>
      <c r="AJ88" s="759">
        <f>AG88+AI88</f>
        <v>6863170.3999999985</v>
      </c>
      <c r="AK88" s="405"/>
    </row>
    <row r="89" spans="1:37" s="403" customFormat="1" ht="26.25" hidden="1" customHeight="1" x14ac:dyDescent="0.25">
      <c r="A89" s="959" t="s">
        <v>663</v>
      </c>
      <c r="B89" s="435" t="s">
        <v>208</v>
      </c>
      <c r="C89" s="570" t="s">
        <v>153</v>
      </c>
      <c r="D89" s="585">
        <v>20.2</v>
      </c>
      <c r="E89" s="466">
        <v>5055</v>
      </c>
      <c r="F89" s="466">
        <f>E89*D89</f>
        <v>102111</v>
      </c>
      <c r="G89" s="466">
        <v>4601</v>
      </c>
      <c r="H89" s="472">
        <f>G89*D89</f>
        <v>92940.2</v>
      </c>
      <c r="I89" s="593">
        <f>F89+H89</f>
        <v>195051.2</v>
      </c>
      <c r="J89" s="802"/>
      <c r="K89" s="803">
        <v>5055</v>
      </c>
      <c r="L89" s="804">
        <f>K89*J89</f>
        <v>0</v>
      </c>
      <c r="M89" s="803">
        <v>4601</v>
      </c>
      <c r="N89" s="828">
        <f>M89*J89</f>
        <v>0</v>
      </c>
      <c r="O89" s="827">
        <f>L89+N89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8"/>
      <c r="T89" s="519">
        <v>5055</v>
      </c>
      <c r="U89" s="519">
        <f>T89*S89</f>
        <v>0</v>
      </c>
      <c r="V89" s="519">
        <v>4601</v>
      </c>
      <c r="W89" s="676">
        <f>V89*S89</f>
        <v>0</v>
      </c>
      <c r="X89" s="677">
        <f>U89+W89</f>
        <v>0</v>
      </c>
      <c r="Y89" s="638"/>
      <c r="Z89" s="512">
        <v>5055</v>
      </c>
      <c r="AA89" s="512">
        <f>Z89*Y89</f>
        <v>0</v>
      </c>
      <c r="AB89" s="512">
        <v>4601</v>
      </c>
      <c r="AC89" s="939">
        <f>AB89*Y89</f>
        <v>0</v>
      </c>
      <c r="AD89" s="675">
        <f>AA89+AC89</f>
        <v>0</v>
      </c>
      <c r="AE89" s="740">
        <f t="shared" si="0"/>
        <v>20.2</v>
      </c>
      <c r="AF89" s="747">
        <v>5055</v>
      </c>
      <c r="AG89" s="747">
        <f>AF89*AE89</f>
        <v>102111</v>
      </c>
      <c r="AH89" s="747">
        <v>4601</v>
      </c>
      <c r="AI89" s="760">
        <f>AH89*AE89</f>
        <v>92940.2</v>
      </c>
      <c r="AJ89" s="761">
        <f>AG89+AI89</f>
        <v>195051.2</v>
      </c>
    </row>
    <row r="90" spans="1:37" s="403" customFormat="1" ht="17.45" hidden="1" customHeight="1" x14ac:dyDescent="0.25">
      <c r="A90" s="957" t="s">
        <v>664</v>
      </c>
      <c r="B90" s="433" t="s">
        <v>209</v>
      </c>
      <c r="C90" s="567"/>
      <c r="D90" s="591"/>
      <c r="E90" s="469"/>
      <c r="F90" s="469">
        <f>SUM(F91:F93)</f>
        <v>1849065</v>
      </c>
      <c r="G90" s="469"/>
      <c r="H90" s="469">
        <f>SUM(H91:H93)</f>
        <v>286765.44</v>
      </c>
      <c r="I90" s="590">
        <f>SUM(I91:I93)</f>
        <v>2135830.44</v>
      </c>
      <c r="J90" s="819"/>
      <c r="K90" s="820"/>
      <c r="L90" s="821">
        <f>SUM(L91:L93)</f>
        <v>0</v>
      </c>
      <c r="M90" s="820"/>
      <c r="N90" s="821">
        <f>SUM(N91:N93)</f>
        <v>0</v>
      </c>
      <c r="O90" s="814">
        <f>SUM(O91:O93)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2"/>
      <c r="U90" s="522">
        <f>SUM(U91:U93)</f>
        <v>0</v>
      </c>
      <c r="V90" s="522"/>
      <c r="W90" s="522">
        <f>SUM(W91:W93)</f>
        <v>0</v>
      </c>
      <c r="X90" s="671">
        <f>SUM(X91:X93)</f>
        <v>0</v>
      </c>
      <c r="Y90" s="647"/>
      <c r="Z90" s="523"/>
      <c r="AA90" s="523">
        <f>SUM(AA91:AA93)</f>
        <v>0</v>
      </c>
      <c r="AB90" s="523"/>
      <c r="AC90" s="523">
        <f>SUM(AC91:AC93)</f>
        <v>0</v>
      </c>
      <c r="AD90" s="673">
        <f>SUM(AD91:AD93)</f>
        <v>0</v>
      </c>
      <c r="AE90" s="740">
        <f t="shared" si="0"/>
        <v>0</v>
      </c>
      <c r="AF90" s="753"/>
      <c r="AG90" s="753">
        <f>SUM(AG91:AG93)</f>
        <v>1849065</v>
      </c>
      <c r="AH90" s="753"/>
      <c r="AI90" s="753">
        <f>SUM(AI91:AI93)</f>
        <v>286765.44</v>
      </c>
      <c r="AJ90" s="750">
        <f>SUM(AJ91:AJ93)</f>
        <v>2135830.44</v>
      </c>
    </row>
    <row r="91" spans="1:37" s="494" customFormat="1" ht="17.45" hidden="1" customHeight="1" x14ac:dyDescent="0.25">
      <c r="A91" s="958" t="s">
        <v>665</v>
      </c>
      <c r="B91" s="435" t="s">
        <v>210</v>
      </c>
      <c r="C91" s="570" t="s">
        <v>171</v>
      </c>
      <c r="D91" s="585">
        <v>7.6</v>
      </c>
      <c r="E91" s="466">
        <v>39300</v>
      </c>
      <c r="F91" s="466">
        <f>E91*D91</f>
        <v>298680</v>
      </c>
      <c r="G91" s="466">
        <v>23774.400000000001</v>
      </c>
      <c r="H91" s="466">
        <f>G91*D91</f>
        <v>180685.44</v>
      </c>
      <c r="I91" s="587">
        <f>F91+H91</f>
        <v>479365.44</v>
      </c>
      <c r="J91" s="802"/>
      <c r="K91" s="803">
        <v>39300</v>
      </c>
      <c r="L91" s="804">
        <f>K91*J91</f>
        <v>0</v>
      </c>
      <c r="M91" s="803">
        <v>23774.400000000001</v>
      </c>
      <c r="N91" s="804">
        <f>M91*J91</f>
        <v>0</v>
      </c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39300</v>
      </c>
      <c r="U91" s="519">
        <f>T91*S91</f>
        <v>0</v>
      </c>
      <c r="V91" s="519">
        <v>23774.400000000001</v>
      </c>
      <c r="W91" s="519">
        <f>V91*S91</f>
        <v>0</v>
      </c>
      <c r="X91" s="670">
        <f>U91+W91</f>
        <v>0</v>
      </c>
      <c r="Y91" s="638"/>
      <c r="Z91" s="512">
        <v>39300</v>
      </c>
      <c r="AA91" s="512">
        <f>Z91*Y91</f>
        <v>0</v>
      </c>
      <c r="AB91" s="512">
        <v>23774.400000000001</v>
      </c>
      <c r="AC91" s="512">
        <f>AB91*Y91</f>
        <v>0</v>
      </c>
      <c r="AD91" s="668">
        <f>AA91+AC91</f>
        <v>0</v>
      </c>
      <c r="AE91" s="740">
        <f t="shared" si="0"/>
        <v>7.6</v>
      </c>
      <c r="AF91" s="747">
        <v>39300</v>
      </c>
      <c r="AG91" s="747">
        <f>AF91*AE91</f>
        <v>298680</v>
      </c>
      <c r="AH91" s="747">
        <v>23774.400000000001</v>
      </c>
      <c r="AI91" s="747">
        <f>AH91*AE91</f>
        <v>180685.44</v>
      </c>
      <c r="AJ91" s="748">
        <f>AG91+AI91</f>
        <v>479365.44</v>
      </c>
    </row>
    <row r="92" spans="1:37" s="494" customFormat="1" ht="17.45" hidden="1" customHeight="1" x14ac:dyDescent="0.25">
      <c r="A92" s="958" t="s">
        <v>666</v>
      </c>
      <c r="B92" s="435" t="s">
        <v>211</v>
      </c>
      <c r="C92" s="570" t="s">
        <v>153</v>
      </c>
      <c r="D92" s="585">
        <v>115</v>
      </c>
      <c r="E92" s="466">
        <v>1179</v>
      </c>
      <c r="F92" s="466">
        <f>E92*D92</f>
        <v>135585</v>
      </c>
      <c r="G92" s="466"/>
      <c r="H92" s="466"/>
      <c r="I92" s="587">
        <f>F92+H92</f>
        <v>135585</v>
      </c>
      <c r="J92" s="802"/>
      <c r="K92" s="803">
        <v>1179</v>
      </c>
      <c r="L92" s="804">
        <f>K92*J92</f>
        <v>0</v>
      </c>
      <c r="M92" s="803"/>
      <c r="N92" s="804"/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1179</v>
      </c>
      <c r="U92" s="519">
        <f>T92*S92</f>
        <v>0</v>
      </c>
      <c r="V92" s="519"/>
      <c r="W92" s="519"/>
      <c r="X92" s="670">
        <f>U92+W92</f>
        <v>0</v>
      </c>
      <c r="Y92" s="638"/>
      <c r="Z92" s="512">
        <v>1179</v>
      </c>
      <c r="AA92" s="512">
        <f>Z92*Y92</f>
        <v>0</v>
      </c>
      <c r="AB92" s="512"/>
      <c r="AC92" s="512"/>
      <c r="AD92" s="668">
        <f>AA92+AC92</f>
        <v>0</v>
      </c>
      <c r="AE92" s="740">
        <f t="shared" si="0"/>
        <v>115</v>
      </c>
      <c r="AF92" s="747">
        <v>1179</v>
      </c>
      <c r="AG92" s="747">
        <f>AF92*AE92</f>
        <v>135585</v>
      </c>
      <c r="AH92" s="747"/>
      <c r="AI92" s="747"/>
      <c r="AJ92" s="748">
        <f>AG92+AI92</f>
        <v>135585</v>
      </c>
    </row>
    <row r="93" spans="1:37" s="494" customFormat="1" ht="17.45" hidden="1" customHeight="1" x14ac:dyDescent="0.25">
      <c r="A93" s="958" t="s">
        <v>667</v>
      </c>
      <c r="B93" s="435" t="s">
        <v>212</v>
      </c>
      <c r="C93" s="570" t="s">
        <v>213</v>
      </c>
      <c r="D93" s="585">
        <v>600</v>
      </c>
      <c r="E93" s="466">
        <v>2358</v>
      </c>
      <c r="F93" s="466">
        <f>E93*D93</f>
        <v>1414800</v>
      </c>
      <c r="G93" s="466">
        <v>176.8</v>
      </c>
      <c r="H93" s="466">
        <f>G93*D93</f>
        <v>106080</v>
      </c>
      <c r="I93" s="587">
        <f>F93+H93</f>
        <v>1520880</v>
      </c>
      <c r="J93" s="802"/>
      <c r="K93" s="803">
        <v>2358</v>
      </c>
      <c r="L93" s="804">
        <f>K93*J93</f>
        <v>0</v>
      </c>
      <c r="M93" s="803">
        <v>176.8</v>
      </c>
      <c r="N93" s="804">
        <f>M93*J93</f>
        <v>0</v>
      </c>
      <c r="O93" s="808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8"/>
      <c r="T93" s="519">
        <v>2358</v>
      </c>
      <c r="U93" s="519">
        <f>T93*S93</f>
        <v>0</v>
      </c>
      <c r="V93" s="519">
        <v>176.8</v>
      </c>
      <c r="W93" s="519">
        <f>V93*S93</f>
        <v>0</v>
      </c>
      <c r="X93" s="670">
        <f>U93+W93</f>
        <v>0</v>
      </c>
      <c r="Y93" s="638"/>
      <c r="Z93" s="512">
        <v>2358</v>
      </c>
      <c r="AA93" s="512">
        <f>Z93*Y93</f>
        <v>0</v>
      </c>
      <c r="AB93" s="512">
        <v>176.8</v>
      </c>
      <c r="AC93" s="512">
        <f>AB93*Y93</f>
        <v>0</v>
      </c>
      <c r="AD93" s="668">
        <f>AA93+AC93</f>
        <v>0</v>
      </c>
      <c r="AE93" s="740">
        <f t="shared" si="0"/>
        <v>600</v>
      </c>
      <c r="AF93" s="747">
        <v>2358</v>
      </c>
      <c r="AG93" s="747">
        <f>AF93*AE93</f>
        <v>1414800</v>
      </c>
      <c r="AH93" s="747">
        <v>176.8</v>
      </c>
      <c r="AI93" s="747">
        <f>AH93*AE93</f>
        <v>106080</v>
      </c>
      <c r="AJ93" s="748">
        <f>AG93+AI93</f>
        <v>1520880</v>
      </c>
    </row>
    <row r="94" spans="1:37" s="403" customFormat="1" ht="22.5" customHeight="1" x14ac:dyDescent="0.25">
      <c r="A94" s="961" t="s">
        <v>214</v>
      </c>
      <c r="B94" s="695" t="s">
        <v>215</v>
      </c>
      <c r="C94" s="696"/>
      <c r="D94" s="700"/>
      <c r="E94" s="421"/>
      <c r="F94" s="421">
        <f>SUM(F95:F98)</f>
        <v>3943362</v>
      </c>
      <c r="G94" s="421"/>
      <c r="H94" s="421">
        <f>SUM(H95:H98)</f>
        <v>7445174</v>
      </c>
      <c r="I94" s="584">
        <f>SUM(I95:I98)</f>
        <v>11388536</v>
      </c>
      <c r="J94" s="829"/>
      <c r="K94" s="798"/>
      <c r="L94" s="807">
        <f>SUM(L95:L98)</f>
        <v>0</v>
      </c>
      <c r="M94" s="798"/>
      <c r="N94" s="807">
        <f>SUM(N95:N98)</f>
        <v>0</v>
      </c>
      <c r="O94" s="800">
        <f>SUM(O95:O98)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SUM(U95:U98)</f>
        <v>0</v>
      </c>
      <c r="V94" s="518"/>
      <c r="W94" s="518">
        <f>SUM(W95:W98)</f>
        <v>0</v>
      </c>
      <c r="X94" s="669">
        <f>SUM(X95:X98)</f>
        <v>0</v>
      </c>
      <c r="Y94" s="633"/>
      <c r="Z94" s="513"/>
      <c r="AA94" s="513">
        <f>SUM(AA95:AA98)</f>
        <v>175081.5</v>
      </c>
      <c r="AB94" s="513"/>
      <c r="AC94" s="513">
        <f>SUM(AC95:AC98)</f>
        <v>369598.5</v>
      </c>
      <c r="AD94" s="667">
        <f>SUM(AD95:AD98)</f>
        <v>544680</v>
      </c>
      <c r="AE94" s="740">
        <f t="shared" si="0"/>
        <v>0</v>
      </c>
      <c r="AF94" s="745"/>
      <c r="AG94" s="745">
        <f>SUM(AG95:AG98)</f>
        <v>3768280.5</v>
      </c>
      <c r="AH94" s="745"/>
      <c r="AI94" s="745">
        <f>SUM(AI95:AI98)</f>
        <v>7075575.5</v>
      </c>
      <c r="AJ94" s="746">
        <f>SUM(AJ95:AJ98)</f>
        <v>10843856</v>
      </c>
    </row>
    <row r="95" spans="1:37" s="503" customFormat="1" ht="17.45" hidden="1" customHeight="1" x14ac:dyDescent="0.25">
      <c r="A95" s="962" t="s">
        <v>668</v>
      </c>
      <c r="B95" s="433" t="s">
        <v>216</v>
      </c>
      <c r="C95" s="567" t="s">
        <v>217</v>
      </c>
      <c r="D95" s="594">
        <v>1</v>
      </c>
      <c r="E95" s="422">
        <v>910581</v>
      </c>
      <c r="F95" s="422">
        <f>E95*D95</f>
        <v>910581</v>
      </c>
      <c r="G95" s="422">
        <v>979867</v>
      </c>
      <c r="H95" s="422">
        <f>G95*D95</f>
        <v>979867</v>
      </c>
      <c r="I95" s="595">
        <f>F95+H95</f>
        <v>1890448</v>
      </c>
      <c r="J95" s="819"/>
      <c r="K95" s="812">
        <v>910581</v>
      </c>
      <c r="L95" s="830">
        <f>K95*J95</f>
        <v>0</v>
      </c>
      <c r="M95" s="812">
        <v>979867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910581</v>
      </c>
      <c r="U95" s="521">
        <f>T95*S95</f>
        <v>0</v>
      </c>
      <c r="V95" s="521">
        <v>979867</v>
      </c>
      <c r="W95" s="521">
        <f>V95*S95</f>
        <v>0</v>
      </c>
      <c r="X95" s="671">
        <f>U95+W95</f>
        <v>0</v>
      </c>
      <c r="Y95" s="647"/>
      <c r="Z95" s="520">
        <v>910581</v>
      </c>
      <c r="AA95" s="520">
        <f>Z95*Y95</f>
        <v>0</v>
      </c>
      <c r="AB95" s="520">
        <v>979867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910581</v>
      </c>
      <c r="AG95" s="749">
        <f>AF95*AE95</f>
        <v>910581</v>
      </c>
      <c r="AH95" s="749">
        <v>979867</v>
      </c>
      <c r="AI95" s="749">
        <f>AH95*AE95</f>
        <v>979867</v>
      </c>
      <c r="AJ95" s="750">
        <f>AG95+AI95</f>
        <v>1890448</v>
      </c>
    </row>
    <row r="96" spans="1:37" s="503" customFormat="1" ht="17.45" hidden="1" customHeight="1" x14ac:dyDescent="0.25">
      <c r="A96" s="962" t="s">
        <v>669</v>
      </c>
      <c r="B96" s="433" t="s">
        <v>218</v>
      </c>
      <c r="C96" s="567" t="s">
        <v>217</v>
      </c>
      <c r="D96" s="594">
        <v>1</v>
      </c>
      <c r="E96" s="422">
        <v>1137342</v>
      </c>
      <c r="F96" s="422">
        <f>E96*D96</f>
        <v>1137342</v>
      </c>
      <c r="G96" s="422">
        <v>1607675</v>
      </c>
      <c r="H96" s="422">
        <f>G96*D96</f>
        <v>1607675</v>
      </c>
      <c r="I96" s="595">
        <f>F96+H96</f>
        <v>2745017</v>
      </c>
      <c r="J96" s="819"/>
      <c r="K96" s="812">
        <v>1137342</v>
      </c>
      <c r="L96" s="830">
        <f>K96*J96</f>
        <v>0</v>
      </c>
      <c r="M96" s="812">
        <v>1607675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1137342</v>
      </c>
      <c r="U96" s="521">
        <f>T96*S96</f>
        <v>0</v>
      </c>
      <c r="V96" s="521">
        <v>1607675</v>
      </c>
      <c r="W96" s="521">
        <f>V96*S96</f>
        <v>0</v>
      </c>
      <c r="X96" s="671">
        <f>U96+W96</f>
        <v>0</v>
      </c>
      <c r="Y96" s="647"/>
      <c r="Z96" s="520">
        <v>1137342</v>
      </c>
      <c r="AA96" s="520">
        <f>Z96*Y96</f>
        <v>0</v>
      </c>
      <c r="AB96" s="520">
        <v>1607675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1137342</v>
      </c>
      <c r="AG96" s="749">
        <f>AF96*AE96</f>
        <v>1137342</v>
      </c>
      <c r="AH96" s="749">
        <v>1607675</v>
      </c>
      <c r="AI96" s="749">
        <f>AH96*AE96</f>
        <v>1607675</v>
      </c>
      <c r="AJ96" s="750">
        <f>AG96+AI96</f>
        <v>2745017</v>
      </c>
    </row>
    <row r="97" spans="1:36" s="503" customFormat="1" ht="17.45" hidden="1" customHeight="1" x14ac:dyDescent="0.25">
      <c r="A97" s="962" t="s">
        <v>671</v>
      </c>
      <c r="B97" s="433" t="s">
        <v>219</v>
      </c>
      <c r="C97" s="567" t="s">
        <v>217</v>
      </c>
      <c r="D97" s="594">
        <v>1</v>
      </c>
      <c r="E97" s="422">
        <v>1545276</v>
      </c>
      <c r="F97" s="422">
        <f>E97*D97</f>
        <v>1545276</v>
      </c>
      <c r="G97" s="422">
        <v>4118435</v>
      </c>
      <c r="H97" s="422">
        <f>G97*D97</f>
        <v>4118435</v>
      </c>
      <c r="I97" s="595">
        <f>F97+H97</f>
        <v>5663711</v>
      </c>
      <c r="J97" s="819"/>
      <c r="K97" s="812">
        <v>1545276</v>
      </c>
      <c r="L97" s="830">
        <f>K97*J97</f>
        <v>0</v>
      </c>
      <c r="M97" s="812">
        <v>4118435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1545276</v>
      </c>
      <c r="U97" s="521">
        <f>T97*S97</f>
        <v>0</v>
      </c>
      <c r="V97" s="521">
        <v>4118435</v>
      </c>
      <c r="W97" s="521">
        <f>V97*S97</f>
        <v>0</v>
      </c>
      <c r="X97" s="671">
        <f>U97+W97</f>
        <v>0</v>
      </c>
      <c r="Y97" s="647"/>
      <c r="Z97" s="520">
        <v>1545276</v>
      </c>
      <c r="AA97" s="520">
        <f>Z97*Y97</f>
        <v>0</v>
      </c>
      <c r="AB97" s="520">
        <v>4118435</v>
      </c>
      <c r="AC97" s="520">
        <f>AB97*Y97</f>
        <v>0</v>
      </c>
      <c r="AD97" s="673">
        <f>AA97+AC97</f>
        <v>0</v>
      </c>
      <c r="AE97" s="740">
        <f t="shared" si="0"/>
        <v>1</v>
      </c>
      <c r="AF97" s="749">
        <v>1545276</v>
      </c>
      <c r="AG97" s="749">
        <f>AF97*AE97</f>
        <v>1545276</v>
      </c>
      <c r="AH97" s="749">
        <v>4118435</v>
      </c>
      <c r="AI97" s="749">
        <f>AH97*AE97</f>
        <v>4118435</v>
      </c>
      <c r="AJ97" s="750">
        <f>AG97+AI97</f>
        <v>5663711</v>
      </c>
    </row>
    <row r="98" spans="1:36" s="503" customFormat="1" ht="20.25" customHeight="1" x14ac:dyDescent="0.25">
      <c r="A98" s="962" t="s">
        <v>670</v>
      </c>
      <c r="B98" s="433" t="s">
        <v>220</v>
      </c>
      <c r="C98" s="567" t="s">
        <v>217</v>
      </c>
      <c r="D98" s="594">
        <v>1</v>
      </c>
      <c r="E98" s="422">
        <v>350163</v>
      </c>
      <c r="F98" s="422">
        <f>E98*D98</f>
        <v>350163</v>
      </c>
      <c r="G98" s="422">
        <v>739197</v>
      </c>
      <c r="H98" s="422">
        <f>G98*D98</f>
        <v>739197</v>
      </c>
      <c r="I98" s="595">
        <f>F98+H98</f>
        <v>1089360</v>
      </c>
      <c r="J98" s="819"/>
      <c r="K98" s="812">
        <v>350163</v>
      </c>
      <c r="L98" s="830">
        <f>K98*J98</f>
        <v>0</v>
      </c>
      <c r="M98" s="812">
        <v>739197</v>
      </c>
      <c r="N98" s="830">
        <f>M98*J98</f>
        <v>0</v>
      </c>
      <c r="O98" s="831">
        <f>L98+N98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47"/>
      <c r="T98" s="521">
        <v>350163</v>
      </c>
      <c r="U98" s="521">
        <f>T98*S98</f>
        <v>0</v>
      </c>
      <c r="V98" s="521">
        <v>739197</v>
      </c>
      <c r="W98" s="521">
        <f>V98*S98</f>
        <v>0</v>
      </c>
      <c r="X98" s="671">
        <f>U98+W98</f>
        <v>0</v>
      </c>
      <c r="Y98" s="647">
        <v>0.5</v>
      </c>
      <c r="Z98" s="520">
        <v>350163</v>
      </c>
      <c r="AA98" s="520">
        <f>Z98*Y98</f>
        <v>175081.5</v>
      </c>
      <c r="AB98" s="520">
        <v>739197</v>
      </c>
      <c r="AC98" s="520">
        <f>AB98*Y98</f>
        <v>369598.5</v>
      </c>
      <c r="AD98" s="673">
        <f>AA98+AC98</f>
        <v>544680</v>
      </c>
      <c r="AE98" s="740">
        <f t="shared" ref="AE98:AE161" si="30">D98-S98-Y98</f>
        <v>0.5</v>
      </c>
      <c r="AF98" s="749">
        <v>350163</v>
      </c>
      <c r="AG98" s="749">
        <f>AF98*AE98</f>
        <v>175081.5</v>
      </c>
      <c r="AH98" s="749">
        <v>739197</v>
      </c>
      <c r="AI98" s="749">
        <f>AH98*AE98</f>
        <v>369598.5</v>
      </c>
      <c r="AJ98" s="750">
        <f>AG98+AI98</f>
        <v>544680</v>
      </c>
    </row>
    <row r="99" spans="1:36" s="403" customFormat="1" ht="17.45" hidden="1" customHeight="1" x14ac:dyDescent="0.25">
      <c r="A99" s="963" t="s">
        <v>221</v>
      </c>
      <c r="B99" s="695" t="s">
        <v>222</v>
      </c>
      <c r="C99" s="696"/>
      <c r="D99" s="700"/>
      <c r="E99" s="421"/>
      <c r="F99" s="421">
        <f>SUM(F100:F150)</f>
        <v>2676199</v>
      </c>
      <c r="G99" s="421"/>
      <c r="H99" s="421">
        <f>SUM(H100:H150)</f>
        <v>4039309.352</v>
      </c>
      <c r="I99" s="584">
        <f>SUM(I100:I150)</f>
        <v>6715508.352</v>
      </c>
      <c r="J99" s="829"/>
      <c r="K99" s="798"/>
      <c r="L99" s="807">
        <f>SUM(L100:L150)</f>
        <v>0</v>
      </c>
      <c r="M99" s="798"/>
      <c r="N99" s="807">
        <f>SUM(N100:N150)</f>
        <v>0</v>
      </c>
      <c r="O99" s="800">
        <f>SUM(O100:O150)</f>
        <v>0</v>
      </c>
      <c r="P99" s="638">
        <f t="shared" si="2"/>
        <v>0</v>
      </c>
      <c r="Q99" s="512">
        <f t="shared" si="3"/>
        <v>0</v>
      </c>
      <c r="R99" s="637">
        <f t="shared" si="29"/>
        <v>0</v>
      </c>
      <c r="S99" s="633"/>
      <c r="T99" s="518"/>
      <c r="U99" s="518">
        <f>SUM(U100:U150)</f>
        <v>0</v>
      </c>
      <c r="V99" s="518"/>
      <c r="W99" s="518">
        <f>SUM(W100:W150)</f>
        <v>0</v>
      </c>
      <c r="X99" s="669">
        <f>SUM(X100:X150)</f>
        <v>0</v>
      </c>
      <c r="Y99" s="633"/>
      <c r="Z99" s="513"/>
      <c r="AA99" s="513">
        <f>SUM(AA100:AA150)</f>
        <v>0</v>
      </c>
      <c r="AB99" s="513"/>
      <c r="AC99" s="513">
        <f>SUM(AC100:AC150)</f>
        <v>0</v>
      </c>
      <c r="AD99" s="667">
        <f>SUM(AD100:AD150)</f>
        <v>0</v>
      </c>
      <c r="AE99" s="740">
        <f t="shared" si="30"/>
        <v>0</v>
      </c>
      <c r="AF99" s="745"/>
      <c r="AG99" s="745">
        <f>SUM(AG100:AG150)</f>
        <v>2676199</v>
      </c>
      <c r="AH99" s="745"/>
      <c r="AI99" s="745">
        <f>SUM(AI100:AI150)</f>
        <v>4039309.352</v>
      </c>
      <c r="AJ99" s="746">
        <f>SUM(AJ100:AJ150)</f>
        <v>6715508.352</v>
      </c>
    </row>
    <row r="100" spans="1:36" s="403" customFormat="1" ht="17.45" hidden="1" customHeight="1" x14ac:dyDescent="0.25">
      <c r="A100" s="964" t="s">
        <v>672</v>
      </c>
      <c r="B100" s="438" t="s">
        <v>223</v>
      </c>
      <c r="C100" s="571" t="s">
        <v>224</v>
      </c>
      <c r="D100" s="596">
        <v>1</v>
      </c>
      <c r="E100" s="466">
        <v>50304</v>
      </c>
      <c r="F100" s="466">
        <f t="shared" ref="F100:F148" si="31">E100*D100</f>
        <v>50304</v>
      </c>
      <c r="G100" s="466"/>
      <c r="H100" s="466"/>
      <c r="I100" s="587">
        <f t="shared" ref="I100:I150" si="32">F100+H100</f>
        <v>50304</v>
      </c>
      <c r="J100" s="832"/>
      <c r="K100" s="803">
        <v>50304</v>
      </c>
      <c r="L100" s="804">
        <f t="shared" ref="L100:L148" si="33">K100*J100</f>
        <v>0</v>
      </c>
      <c r="M100" s="803"/>
      <c r="N100" s="804"/>
      <c r="O100" s="808">
        <f t="shared" ref="O100:O150" si="34">L100+N100</f>
        <v>0</v>
      </c>
      <c r="P100" s="638">
        <f t="shared" ref="P100:P163" si="35">K100-T100</f>
        <v>0</v>
      </c>
      <c r="Q100" s="512">
        <f t="shared" ref="Q100:Q163" si="36">M100-V100</f>
        <v>0</v>
      </c>
      <c r="R100" s="637">
        <f t="shared" si="29"/>
        <v>0</v>
      </c>
      <c r="S100" s="649"/>
      <c r="T100" s="519">
        <v>50304</v>
      </c>
      <c r="U100" s="519">
        <f t="shared" ref="U100:U148" si="37">T100*S100</f>
        <v>0</v>
      </c>
      <c r="V100" s="519"/>
      <c r="W100" s="519"/>
      <c r="X100" s="670">
        <f t="shared" ref="X100:X150" si="38">U100+W100</f>
        <v>0</v>
      </c>
      <c r="Y100" s="649"/>
      <c r="Z100" s="512">
        <v>50304</v>
      </c>
      <c r="AA100" s="512">
        <f t="shared" ref="AA100:AA148" si="39">Z100*Y100</f>
        <v>0</v>
      </c>
      <c r="AB100" s="512"/>
      <c r="AC100" s="512"/>
      <c r="AD100" s="668">
        <f t="shared" ref="AD100:AD150" si="40">AA100+AC100</f>
        <v>0</v>
      </c>
      <c r="AE100" s="740">
        <f t="shared" si="30"/>
        <v>1</v>
      </c>
      <c r="AF100" s="747">
        <v>50304</v>
      </c>
      <c r="AG100" s="747">
        <f t="shared" ref="AG100:AG148" si="41">AF100*AE100</f>
        <v>50304</v>
      </c>
      <c r="AH100" s="747"/>
      <c r="AI100" s="747"/>
      <c r="AJ100" s="748">
        <f t="shared" ref="AJ100:AJ150" si="42">AG100+AI100</f>
        <v>50304</v>
      </c>
    </row>
    <row r="101" spans="1:36" s="403" customFormat="1" ht="17.45" hidden="1" customHeight="1" x14ac:dyDescent="0.25">
      <c r="A101" s="964" t="s">
        <v>673</v>
      </c>
      <c r="B101" s="438" t="s">
        <v>225</v>
      </c>
      <c r="C101" s="571" t="s">
        <v>31</v>
      </c>
      <c r="D101" s="596">
        <v>2</v>
      </c>
      <c r="E101" s="466">
        <v>5502</v>
      </c>
      <c r="F101" s="466">
        <f t="shared" si="31"/>
        <v>11004</v>
      </c>
      <c r="G101" s="466">
        <v>36625.68</v>
      </c>
      <c r="H101" s="466">
        <f t="shared" ref="H101:H149" si="43">D101*G101</f>
        <v>73251.360000000001</v>
      </c>
      <c r="I101" s="587">
        <f t="shared" si="32"/>
        <v>84255.360000000001</v>
      </c>
      <c r="J101" s="832"/>
      <c r="K101" s="803">
        <v>5502</v>
      </c>
      <c r="L101" s="804">
        <f t="shared" si="33"/>
        <v>0</v>
      </c>
      <c r="M101" s="803">
        <v>36625.68</v>
      </c>
      <c r="N101" s="804">
        <f t="shared" ref="N101:N149" si="44">J101*M101</f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5502</v>
      </c>
      <c r="U101" s="519">
        <f t="shared" si="37"/>
        <v>0</v>
      </c>
      <c r="V101" s="519">
        <v>36625.68</v>
      </c>
      <c r="W101" s="519">
        <f t="shared" ref="W101:W149" si="45">S101*V101</f>
        <v>0</v>
      </c>
      <c r="X101" s="670">
        <f t="shared" si="38"/>
        <v>0</v>
      </c>
      <c r="Y101" s="649"/>
      <c r="Z101" s="512">
        <v>5502</v>
      </c>
      <c r="AA101" s="512">
        <f t="shared" si="39"/>
        <v>0</v>
      </c>
      <c r="AB101" s="512">
        <v>36625.68</v>
      </c>
      <c r="AC101" s="512">
        <f t="shared" ref="AC101:AC149" si="46">Y101*AB101</f>
        <v>0</v>
      </c>
      <c r="AD101" s="668">
        <f t="shared" si="40"/>
        <v>0</v>
      </c>
      <c r="AE101" s="740">
        <f t="shared" si="30"/>
        <v>2</v>
      </c>
      <c r="AF101" s="747">
        <v>5502</v>
      </c>
      <c r="AG101" s="747">
        <f t="shared" si="41"/>
        <v>11004</v>
      </c>
      <c r="AH101" s="747">
        <v>36625.68</v>
      </c>
      <c r="AI101" s="747">
        <f t="shared" ref="AI101:AI149" si="47">AE101*AH101</f>
        <v>73251.360000000001</v>
      </c>
      <c r="AJ101" s="748">
        <f t="shared" si="42"/>
        <v>84255.360000000001</v>
      </c>
    </row>
    <row r="102" spans="1:36" s="403" customFormat="1" ht="17.45" hidden="1" customHeight="1" x14ac:dyDescent="0.25">
      <c r="A102" s="964" t="s">
        <v>674</v>
      </c>
      <c r="B102" s="438" t="s">
        <v>226</v>
      </c>
      <c r="C102" s="571" t="s">
        <v>31</v>
      </c>
      <c r="D102" s="596">
        <v>1</v>
      </c>
      <c r="E102" s="466">
        <v>2358</v>
      </c>
      <c r="F102" s="466">
        <f t="shared" si="31"/>
        <v>2358</v>
      </c>
      <c r="G102" s="466">
        <v>1456</v>
      </c>
      <c r="H102" s="466">
        <f t="shared" si="43"/>
        <v>1456</v>
      </c>
      <c r="I102" s="587">
        <f t="shared" si="32"/>
        <v>3814</v>
      </c>
      <c r="J102" s="832"/>
      <c r="K102" s="803">
        <v>2358</v>
      </c>
      <c r="L102" s="804">
        <f t="shared" si="33"/>
        <v>0</v>
      </c>
      <c r="M102" s="803">
        <v>1456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2358</v>
      </c>
      <c r="U102" s="519">
        <f t="shared" si="37"/>
        <v>0</v>
      </c>
      <c r="V102" s="519">
        <v>1456</v>
      </c>
      <c r="W102" s="519">
        <f t="shared" si="45"/>
        <v>0</v>
      </c>
      <c r="X102" s="670">
        <f t="shared" si="38"/>
        <v>0</v>
      </c>
      <c r="Y102" s="649"/>
      <c r="Z102" s="512">
        <v>2358</v>
      </c>
      <c r="AA102" s="512">
        <f t="shared" si="39"/>
        <v>0</v>
      </c>
      <c r="AB102" s="512">
        <v>1456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2358</v>
      </c>
      <c r="AG102" s="747">
        <f t="shared" si="41"/>
        <v>2358</v>
      </c>
      <c r="AH102" s="747">
        <v>1456</v>
      </c>
      <c r="AI102" s="747">
        <f t="shared" si="47"/>
        <v>1456</v>
      </c>
      <c r="AJ102" s="748">
        <f t="shared" si="42"/>
        <v>3814</v>
      </c>
    </row>
    <row r="103" spans="1:36" s="403" customFormat="1" ht="17.45" hidden="1" customHeight="1" x14ac:dyDescent="0.25">
      <c r="A103" s="964" t="s">
        <v>675</v>
      </c>
      <c r="B103" s="438" t="s">
        <v>227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15730</v>
      </c>
      <c r="H103" s="466">
        <f t="shared" si="43"/>
        <v>15730</v>
      </c>
      <c r="I103" s="587">
        <f t="shared" si="32"/>
        <v>21232</v>
      </c>
      <c r="J103" s="832"/>
      <c r="K103" s="803">
        <v>5502</v>
      </c>
      <c r="L103" s="804">
        <f t="shared" si="33"/>
        <v>0</v>
      </c>
      <c r="M103" s="803">
        <v>15730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15730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15730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15730</v>
      </c>
      <c r="AI103" s="747">
        <f t="shared" si="47"/>
        <v>15730</v>
      </c>
      <c r="AJ103" s="748">
        <f t="shared" si="42"/>
        <v>21232</v>
      </c>
    </row>
    <row r="104" spans="1:36" s="403" customFormat="1" ht="17.45" hidden="1" customHeight="1" x14ac:dyDescent="0.25">
      <c r="A104" s="964" t="s">
        <v>676</v>
      </c>
      <c r="B104" s="438" t="s">
        <v>228</v>
      </c>
      <c r="C104" s="571" t="s">
        <v>31</v>
      </c>
      <c r="D104" s="596">
        <v>1</v>
      </c>
      <c r="E104" s="466">
        <v>5502</v>
      </c>
      <c r="F104" s="466">
        <f t="shared" si="31"/>
        <v>5502</v>
      </c>
      <c r="G104" s="466">
        <v>42033.68</v>
      </c>
      <c r="H104" s="466">
        <f t="shared" si="43"/>
        <v>42033.68</v>
      </c>
      <c r="I104" s="587">
        <f t="shared" si="32"/>
        <v>47535.68</v>
      </c>
      <c r="J104" s="832"/>
      <c r="K104" s="803">
        <v>5502</v>
      </c>
      <c r="L104" s="804">
        <f t="shared" si="33"/>
        <v>0</v>
      </c>
      <c r="M104" s="803">
        <v>42033.68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5502</v>
      </c>
      <c r="U104" s="519">
        <f t="shared" si="37"/>
        <v>0</v>
      </c>
      <c r="V104" s="519">
        <v>42033.68</v>
      </c>
      <c r="W104" s="519">
        <f t="shared" si="45"/>
        <v>0</v>
      </c>
      <c r="X104" s="670">
        <f t="shared" si="38"/>
        <v>0</v>
      </c>
      <c r="Y104" s="649"/>
      <c r="Z104" s="512">
        <v>5502</v>
      </c>
      <c r="AA104" s="512">
        <f t="shared" si="39"/>
        <v>0</v>
      </c>
      <c r="AB104" s="512">
        <v>42033.68</v>
      </c>
      <c r="AC104" s="512">
        <f t="shared" si="46"/>
        <v>0</v>
      </c>
      <c r="AD104" s="668">
        <f t="shared" si="40"/>
        <v>0</v>
      </c>
      <c r="AE104" s="740">
        <f t="shared" si="30"/>
        <v>1</v>
      </c>
      <c r="AF104" s="747">
        <v>5502</v>
      </c>
      <c r="AG104" s="747">
        <f t="shared" si="41"/>
        <v>5502</v>
      </c>
      <c r="AH104" s="747">
        <v>42033.68</v>
      </c>
      <c r="AI104" s="747">
        <f t="shared" si="47"/>
        <v>42033.68</v>
      </c>
      <c r="AJ104" s="748">
        <f t="shared" si="42"/>
        <v>47535.68</v>
      </c>
    </row>
    <row r="105" spans="1:36" s="403" customFormat="1" ht="17.45" hidden="1" customHeight="1" x14ac:dyDescent="0.25">
      <c r="A105" s="964" t="s">
        <v>677</v>
      </c>
      <c r="B105" s="438" t="s">
        <v>229</v>
      </c>
      <c r="C105" s="571" t="s">
        <v>31</v>
      </c>
      <c r="D105" s="596">
        <v>6</v>
      </c>
      <c r="E105" s="466">
        <v>524</v>
      </c>
      <c r="F105" s="466">
        <f t="shared" si="31"/>
        <v>3144</v>
      </c>
      <c r="G105" s="466">
        <v>7368.4000000000005</v>
      </c>
      <c r="H105" s="466">
        <f t="shared" si="43"/>
        <v>44210.400000000001</v>
      </c>
      <c r="I105" s="587">
        <f t="shared" si="32"/>
        <v>47354.400000000001</v>
      </c>
      <c r="J105" s="832"/>
      <c r="K105" s="803">
        <v>524</v>
      </c>
      <c r="L105" s="804">
        <f t="shared" si="33"/>
        <v>0</v>
      </c>
      <c r="M105" s="803">
        <v>7368.4000000000005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524</v>
      </c>
      <c r="U105" s="519">
        <f t="shared" si="37"/>
        <v>0</v>
      </c>
      <c r="V105" s="519">
        <v>7368.4000000000005</v>
      </c>
      <c r="W105" s="519">
        <f t="shared" si="45"/>
        <v>0</v>
      </c>
      <c r="X105" s="670">
        <f t="shared" si="38"/>
        <v>0</v>
      </c>
      <c r="Y105" s="649"/>
      <c r="Z105" s="512">
        <v>524</v>
      </c>
      <c r="AA105" s="512">
        <f t="shared" si="39"/>
        <v>0</v>
      </c>
      <c r="AB105" s="512">
        <v>7368.4000000000005</v>
      </c>
      <c r="AC105" s="512">
        <f t="shared" si="46"/>
        <v>0</v>
      </c>
      <c r="AD105" s="668">
        <f t="shared" si="40"/>
        <v>0</v>
      </c>
      <c r="AE105" s="740">
        <f t="shared" si="30"/>
        <v>6</v>
      </c>
      <c r="AF105" s="747">
        <v>524</v>
      </c>
      <c r="AG105" s="747">
        <f t="shared" si="41"/>
        <v>3144</v>
      </c>
      <c r="AH105" s="747">
        <v>7368.4000000000005</v>
      </c>
      <c r="AI105" s="747">
        <f t="shared" si="47"/>
        <v>44210.400000000001</v>
      </c>
      <c r="AJ105" s="748">
        <f t="shared" si="42"/>
        <v>47354.400000000001</v>
      </c>
    </row>
    <row r="106" spans="1:36" s="403" customFormat="1" ht="17.45" hidden="1" customHeight="1" x14ac:dyDescent="0.25">
      <c r="A106" s="964" t="s">
        <v>678</v>
      </c>
      <c r="B106" s="438" t="s">
        <v>230</v>
      </c>
      <c r="C106" s="571" t="s">
        <v>31</v>
      </c>
      <c r="D106" s="596">
        <v>1</v>
      </c>
      <c r="E106" s="466">
        <v>3406</v>
      </c>
      <c r="F106" s="466">
        <f t="shared" si="31"/>
        <v>3406</v>
      </c>
      <c r="G106" s="466">
        <v>14788.176000000001</v>
      </c>
      <c r="H106" s="466">
        <f t="shared" si="43"/>
        <v>14788.176000000001</v>
      </c>
      <c r="I106" s="587">
        <f t="shared" si="32"/>
        <v>18194.175999999999</v>
      </c>
      <c r="J106" s="832"/>
      <c r="K106" s="803">
        <v>3406</v>
      </c>
      <c r="L106" s="804">
        <f t="shared" si="33"/>
        <v>0</v>
      </c>
      <c r="M106" s="803">
        <v>14788.176000000001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14788.176000000001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14788.176000000001</v>
      </c>
      <c r="AC106" s="512">
        <f t="shared" si="46"/>
        <v>0</v>
      </c>
      <c r="AD106" s="668">
        <f t="shared" si="40"/>
        <v>0</v>
      </c>
      <c r="AE106" s="740">
        <f t="shared" si="30"/>
        <v>1</v>
      </c>
      <c r="AF106" s="747">
        <v>3406</v>
      </c>
      <c r="AG106" s="747">
        <f t="shared" si="41"/>
        <v>3406</v>
      </c>
      <c r="AH106" s="747">
        <v>14788.176000000001</v>
      </c>
      <c r="AI106" s="747">
        <f t="shared" si="47"/>
        <v>14788.176000000001</v>
      </c>
      <c r="AJ106" s="748">
        <f t="shared" si="42"/>
        <v>18194.175999999999</v>
      </c>
    </row>
    <row r="107" spans="1:36" s="403" customFormat="1" ht="17.45" hidden="1" customHeight="1" x14ac:dyDescent="0.25">
      <c r="A107" s="964" t="s">
        <v>679</v>
      </c>
      <c r="B107" s="438" t="s">
        <v>231</v>
      </c>
      <c r="C107" s="571" t="s">
        <v>31</v>
      </c>
      <c r="D107" s="596">
        <v>2</v>
      </c>
      <c r="E107" s="466">
        <v>3406</v>
      </c>
      <c r="F107" s="466">
        <f t="shared" si="31"/>
        <v>6812</v>
      </c>
      <c r="G107" s="466">
        <v>6507.8519999999999</v>
      </c>
      <c r="H107" s="466">
        <f t="shared" si="43"/>
        <v>13015.704</v>
      </c>
      <c r="I107" s="587">
        <f t="shared" si="32"/>
        <v>19827.703999999998</v>
      </c>
      <c r="J107" s="832"/>
      <c r="K107" s="803">
        <v>3406</v>
      </c>
      <c r="L107" s="804">
        <f t="shared" si="33"/>
        <v>0</v>
      </c>
      <c r="M107" s="803">
        <v>6507.8519999999999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6507.8519999999999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6507.8519999999999</v>
      </c>
      <c r="AC107" s="512">
        <f t="shared" si="46"/>
        <v>0</v>
      </c>
      <c r="AD107" s="668">
        <f t="shared" si="40"/>
        <v>0</v>
      </c>
      <c r="AE107" s="740">
        <f t="shared" si="30"/>
        <v>2</v>
      </c>
      <c r="AF107" s="747">
        <v>3406</v>
      </c>
      <c r="AG107" s="747">
        <f t="shared" si="41"/>
        <v>6812</v>
      </c>
      <c r="AH107" s="747">
        <v>6507.8519999999999</v>
      </c>
      <c r="AI107" s="747">
        <f t="shared" si="47"/>
        <v>13015.704</v>
      </c>
      <c r="AJ107" s="748">
        <f t="shared" si="42"/>
        <v>19827.703999999998</v>
      </c>
    </row>
    <row r="108" spans="1:36" s="403" customFormat="1" ht="17.45" hidden="1" customHeight="1" x14ac:dyDescent="0.25">
      <c r="A108" s="964" t="s">
        <v>680</v>
      </c>
      <c r="B108" s="438" t="s">
        <v>232</v>
      </c>
      <c r="C108" s="571" t="s">
        <v>31</v>
      </c>
      <c r="D108" s="596">
        <v>1</v>
      </c>
      <c r="E108" s="466">
        <v>3406</v>
      </c>
      <c r="F108" s="466">
        <f t="shared" si="31"/>
        <v>3406</v>
      </c>
      <c r="G108" s="466">
        <v>5933.9280000000008</v>
      </c>
      <c r="H108" s="466">
        <f t="shared" si="43"/>
        <v>5933.9280000000008</v>
      </c>
      <c r="I108" s="587">
        <f t="shared" si="32"/>
        <v>9339.9279999999999</v>
      </c>
      <c r="J108" s="832"/>
      <c r="K108" s="803">
        <v>3406</v>
      </c>
      <c r="L108" s="804">
        <f t="shared" si="33"/>
        <v>0</v>
      </c>
      <c r="M108" s="803">
        <v>5933.9280000000008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3406</v>
      </c>
      <c r="U108" s="519">
        <f t="shared" si="37"/>
        <v>0</v>
      </c>
      <c r="V108" s="519">
        <v>5933.9280000000008</v>
      </c>
      <c r="W108" s="519">
        <f t="shared" si="45"/>
        <v>0</v>
      </c>
      <c r="X108" s="670">
        <f t="shared" si="38"/>
        <v>0</v>
      </c>
      <c r="Y108" s="649"/>
      <c r="Z108" s="512">
        <v>3406</v>
      </c>
      <c r="AA108" s="512">
        <f t="shared" si="39"/>
        <v>0</v>
      </c>
      <c r="AB108" s="512">
        <v>5933.9280000000008</v>
      </c>
      <c r="AC108" s="512">
        <f t="shared" si="46"/>
        <v>0</v>
      </c>
      <c r="AD108" s="668">
        <f t="shared" si="40"/>
        <v>0</v>
      </c>
      <c r="AE108" s="740">
        <f t="shared" si="30"/>
        <v>1</v>
      </c>
      <c r="AF108" s="747">
        <v>3406</v>
      </c>
      <c r="AG108" s="747">
        <f t="shared" si="41"/>
        <v>3406</v>
      </c>
      <c r="AH108" s="747">
        <v>5933.9280000000008</v>
      </c>
      <c r="AI108" s="747">
        <f t="shared" si="47"/>
        <v>5933.9280000000008</v>
      </c>
      <c r="AJ108" s="748">
        <f t="shared" si="42"/>
        <v>9339.9279999999999</v>
      </c>
    </row>
    <row r="109" spans="1:36" s="403" customFormat="1" ht="22.5" hidden="1" customHeight="1" x14ac:dyDescent="0.25">
      <c r="A109" s="964" t="s">
        <v>681</v>
      </c>
      <c r="B109" s="438" t="s">
        <v>233</v>
      </c>
      <c r="C109" s="571" t="s">
        <v>31</v>
      </c>
      <c r="D109" s="596">
        <v>71</v>
      </c>
      <c r="E109" s="466">
        <v>1572</v>
      </c>
      <c r="F109" s="466">
        <f t="shared" si="31"/>
        <v>111612</v>
      </c>
      <c r="G109" s="466">
        <v>2472.34</v>
      </c>
      <c r="H109" s="466">
        <f t="shared" si="43"/>
        <v>175536.14</v>
      </c>
      <c r="I109" s="587">
        <f t="shared" si="32"/>
        <v>287148.14</v>
      </c>
      <c r="J109" s="832"/>
      <c r="K109" s="803">
        <v>1572</v>
      </c>
      <c r="L109" s="804">
        <f t="shared" si="33"/>
        <v>0</v>
      </c>
      <c r="M109" s="803">
        <v>2472.34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1572</v>
      </c>
      <c r="U109" s="519">
        <f t="shared" si="37"/>
        <v>0</v>
      </c>
      <c r="V109" s="519">
        <v>2472.34</v>
      </c>
      <c r="W109" s="519">
        <f t="shared" si="45"/>
        <v>0</v>
      </c>
      <c r="X109" s="670">
        <f t="shared" si="38"/>
        <v>0</v>
      </c>
      <c r="Y109" s="649"/>
      <c r="Z109" s="512">
        <v>1572</v>
      </c>
      <c r="AA109" s="512">
        <f t="shared" si="39"/>
        <v>0</v>
      </c>
      <c r="AB109" s="512">
        <v>2472.34</v>
      </c>
      <c r="AC109" s="512">
        <f t="shared" si="46"/>
        <v>0</v>
      </c>
      <c r="AD109" s="668">
        <f t="shared" si="40"/>
        <v>0</v>
      </c>
      <c r="AE109" s="740">
        <f t="shared" si="30"/>
        <v>71</v>
      </c>
      <c r="AF109" s="747">
        <v>1572</v>
      </c>
      <c r="AG109" s="747">
        <f t="shared" si="41"/>
        <v>111612</v>
      </c>
      <c r="AH109" s="747">
        <v>2472.34</v>
      </c>
      <c r="AI109" s="747">
        <f t="shared" si="47"/>
        <v>175536.14</v>
      </c>
      <c r="AJ109" s="748">
        <f t="shared" si="42"/>
        <v>287148.14</v>
      </c>
    </row>
    <row r="110" spans="1:36" s="403" customFormat="1" ht="17.45" hidden="1" customHeight="1" x14ac:dyDescent="0.25">
      <c r="A110" s="964" t="s">
        <v>682</v>
      </c>
      <c r="B110" s="438" t="s">
        <v>234</v>
      </c>
      <c r="C110" s="571" t="s">
        <v>31</v>
      </c>
      <c r="D110" s="596">
        <v>26</v>
      </c>
      <c r="E110" s="466">
        <v>4454</v>
      </c>
      <c r="F110" s="466">
        <f t="shared" si="31"/>
        <v>115804</v>
      </c>
      <c r="G110" s="466">
        <v>37518</v>
      </c>
      <c r="H110" s="466">
        <f t="shared" si="43"/>
        <v>975468</v>
      </c>
      <c r="I110" s="587">
        <f t="shared" si="32"/>
        <v>1091272</v>
      </c>
      <c r="J110" s="832"/>
      <c r="K110" s="803">
        <v>4454</v>
      </c>
      <c r="L110" s="804">
        <f t="shared" si="33"/>
        <v>0</v>
      </c>
      <c r="M110" s="803">
        <v>37518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4454</v>
      </c>
      <c r="U110" s="519">
        <f t="shared" si="37"/>
        <v>0</v>
      </c>
      <c r="V110" s="519">
        <v>37518</v>
      </c>
      <c r="W110" s="519">
        <f t="shared" si="45"/>
        <v>0</v>
      </c>
      <c r="X110" s="670">
        <f t="shared" si="38"/>
        <v>0</v>
      </c>
      <c r="Y110" s="649"/>
      <c r="Z110" s="512">
        <v>4454</v>
      </c>
      <c r="AA110" s="512">
        <f t="shared" si="39"/>
        <v>0</v>
      </c>
      <c r="AB110" s="512">
        <v>37518</v>
      </c>
      <c r="AC110" s="512">
        <f t="shared" si="46"/>
        <v>0</v>
      </c>
      <c r="AD110" s="668">
        <f t="shared" si="40"/>
        <v>0</v>
      </c>
      <c r="AE110" s="740">
        <f t="shared" si="30"/>
        <v>26</v>
      </c>
      <c r="AF110" s="747">
        <v>4454</v>
      </c>
      <c r="AG110" s="747">
        <f t="shared" si="41"/>
        <v>115804</v>
      </c>
      <c r="AH110" s="747">
        <v>37518</v>
      </c>
      <c r="AI110" s="747">
        <f t="shared" si="47"/>
        <v>975468</v>
      </c>
      <c r="AJ110" s="748">
        <f t="shared" si="42"/>
        <v>1091272</v>
      </c>
    </row>
    <row r="111" spans="1:36" s="403" customFormat="1" ht="17.45" hidden="1" customHeight="1" x14ac:dyDescent="0.25">
      <c r="A111" s="964" t="s">
        <v>683</v>
      </c>
      <c r="B111" s="438" t="s">
        <v>235</v>
      </c>
      <c r="C111" s="571" t="s">
        <v>31</v>
      </c>
      <c r="D111" s="596">
        <v>20</v>
      </c>
      <c r="E111" s="466">
        <v>1572</v>
      </c>
      <c r="F111" s="466">
        <f t="shared" si="31"/>
        <v>31440</v>
      </c>
      <c r="G111" s="466">
        <v>1458.34</v>
      </c>
      <c r="H111" s="466">
        <f t="shared" si="43"/>
        <v>29166.799999999999</v>
      </c>
      <c r="I111" s="587">
        <f t="shared" si="32"/>
        <v>60606.8</v>
      </c>
      <c r="J111" s="832"/>
      <c r="K111" s="803">
        <v>1572</v>
      </c>
      <c r="L111" s="804">
        <f t="shared" si="33"/>
        <v>0</v>
      </c>
      <c r="M111" s="803">
        <v>1458.34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1572</v>
      </c>
      <c r="U111" s="519">
        <f t="shared" si="37"/>
        <v>0</v>
      </c>
      <c r="V111" s="519">
        <v>1458.34</v>
      </c>
      <c r="W111" s="519">
        <f t="shared" si="45"/>
        <v>0</v>
      </c>
      <c r="X111" s="670">
        <f t="shared" si="38"/>
        <v>0</v>
      </c>
      <c r="Y111" s="649"/>
      <c r="Z111" s="512">
        <v>1572</v>
      </c>
      <c r="AA111" s="512">
        <f t="shared" si="39"/>
        <v>0</v>
      </c>
      <c r="AB111" s="512">
        <v>1458.34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1572</v>
      </c>
      <c r="AG111" s="747">
        <f t="shared" si="41"/>
        <v>31440</v>
      </c>
      <c r="AH111" s="747">
        <v>1458.34</v>
      </c>
      <c r="AI111" s="747">
        <f t="shared" si="47"/>
        <v>29166.799999999999</v>
      </c>
      <c r="AJ111" s="748">
        <f t="shared" si="42"/>
        <v>60606.8</v>
      </c>
    </row>
    <row r="112" spans="1:36" s="403" customFormat="1" ht="17.45" hidden="1" customHeight="1" x14ac:dyDescent="0.25">
      <c r="A112" s="964" t="s">
        <v>684</v>
      </c>
      <c r="B112" s="438" t="s">
        <v>236</v>
      </c>
      <c r="C112" s="571" t="s">
        <v>31</v>
      </c>
      <c r="D112" s="596">
        <v>4</v>
      </c>
      <c r="E112" s="466">
        <v>1310</v>
      </c>
      <c r="F112" s="466">
        <f t="shared" si="31"/>
        <v>5240</v>
      </c>
      <c r="G112" s="466">
        <v>833.50800000000004</v>
      </c>
      <c r="H112" s="466">
        <f t="shared" si="43"/>
        <v>3334.0320000000002</v>
      </c>
      <c r="I112" s="587">
        <f t="shared" si="32"/>
        <v>8574.0319999999992</v>
      </c>
      <c r="J112" s="832"/>
      <c r="K112" s="803">
        <v>1310</v>
      </c>
      <c r="L112" s="804">
        <f t="shared" si="33"/>
        <v>0</v>
      </c>
      <c r="M112" s="803">
        <v>833.50800000000004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1310</v>
      </c>
      <c r="U112" s="519">
        <f t="shared" si="37"/>
        <v>0</v>
      </c>
      <c r="V112" s="519">
        <v>833.50800000000004</v>
      </c>
      <c r="W112" s="519">
        <f t="shared" si="45"/>
        <v>0</v>
      </c>
      <c r="X112" s="670">
        <f t="shared" si="38"/>
        <v>0</v>
      </c>
      <c r="Y112" s="649"/>
      <c r="Z112" s="512">
        <v>1310</v>
      </c>
      <c r="AA112" s="512">
        <f t="shared" si="39"/>
        <v>0</v>
      </c>
      <c r="AB112" s="512">
        <v>833.50800000000004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1310</v>
      </c>
      <c r="AG112" s="747">
        <f t="shared" si="41"/>
        <v>5240</v>
      </c>
      <c r="AH112" s="747">
        <v>833.50800000000004</v>
      </c>
      <c r="AI112" s="747">
        <f t="shared" si="47"/>
        <v>3334.0320000000002</v>
      </c>
      <c r="AJ112" s="748">
        <f t="shared" si="42"/>
        <v>8574.0319999999992</v>
      </c>
    </row>
    <row r="113" spans="1:36" s="403" customFormat="1" ht="17.45" hidden="1" customHeight="1" x14ac:dyDescent="0.25">
      <c r="A113" s="964" t="s">
        <v>685</v>
      </c>
      <c r="B113" s="438" t="s">
        <v>237</v>
      </c>
      <c r="C113" s="571" t="s">
        <v>31</v>
      </c>
      <c r="D113" s="596">
        <v>4</v>
      </c>
      <c r="E113" s="466">
        <v>4192</v>
      </c>
      <c r="F113" s="466">
        <f t="shared" si="31"/>
        <v>16768</v>
      </c>
      <c r="G113" s="466">
        <v>15047.760000000002</v>
      </c>
      <c r="H113" s="466">
        <f t="shared" si="43"/>
        <v>60191.040000000008</v>
      </c>
      <c r="I113" s="587">
        <f t="shared" si="32"/>
        <v>76959.040000000008</v>
      </c>
      <c r="J113" s="832"/>
      <c r="K113" s="803">
        <v>4192</v>
      </c>
      <c r="L113" s="804">
        <f t="shared" si="33"/>
        <v>0</v>
      </c>
      <c r="M113" s="803">
        <v>15047.760000000002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4192</v>
      </c>
      <c r="U113" s="519">
        <f t="shared" si="37"/>
        <v>0</v>
      </c>
      <c r="V113" s="519">
        <v>15047.760000000002</v>
      </c>
      <c r="W113" s="519">
        <f t="shared" si="45"/>
        <v>0</v>
      </c>
      <c r="X113" s="670">
        <f t="shared" si="38"/>
        <v>0</v>
      </c>
      <c r="Y113" s="649"/>
      <c r="Z113" s="512">
        <v>4192</v>
      </c>
      <c r="AA113" s="512">
        <f t="shared" si="39"/>
        <v>0</v>
      </c>
      <c r="AB113" s="512">
        <v>15047.760000000002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4192</v>
      </c>
      <c r="AG113" s="747">
        <f t="shared" si="41"/>
        <v>16768</v>
      </c>
      <c r="AH113" s="747">
        <v>15047.760000000002</v>
      </c>
      <c r="AI113" s="747">
        <f t="shared" si="47"/>
        <v>60191.040000000008</v>
      </c>
      <c r="AJ113" s="748">
        <f t="shared" si="42"/>
        <v>76959.040000000008</v>
      </c>
    </row>
    <row r="114" spans="1:36" s="403" customFormat="1" ht="17.45" hidden="1" customHeight="1" x14ac:dyDescent="0.25">
      <c r="A114" s="964" t="s">
        <v>686</v>
      </c>
      <c r="B114" s="438" t="s">
        <v>238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3135.9119999999998</v>
      </c>
      <c r="H114" s="466">
        <f t="shared" si="43"/>
        <v>12543.647999999999</v>
      </c>
      <c r="I114" s="587">
        <f t="shared" si="32"/>
        <v>14115.647999999999</v>
      </c>
      <c r="J114" s="832"/>
      <c r="K114" s="803">
        <v>393</v>
      </c>
      <c r="L114" s="804">
        <f t="shared" si="33"/>
        <v>0</v>
      </c>
      <c r="M114" s="803">
        <v>3135.9119999999998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3135.9119999999998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3135.9119999999998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3135.9119999999998</v>
      </c>
      <c r="AI114" s="747">
        <f t="shared" si="47"/>
        <v>12543.647999999999</v>
      </c>
      <c r="AJ114" s="748">
        <f t="shared" si="42"/>
        <v>14115.647999999999</v>
      </c>
    </row>
    <row r="115" spans="1:36" s="403" customFormat="1" ht="17.45" hidden="1" customHeight="1" x14ac:dyDescent="0.25">
      <c r="A115" s="964" t="s">
        <v>687</v>
      </c>
      <c r="B115" s="438" t="s">
        <v>239</v>
      </c>
      <c r="C115" s="571" t="s">
        <v>31</v>
      </c>
      <c r="D115" s="596">
        <v>4</v>
      </c>
      <c r="E115" s="466">
        <v>393</v>
      </c>
      <c r="F115" s="466">
        <f t="shared" si="31"/>
        <v>1572</v>
      </c>
      <c r="G115" s="466">
        <v>1027</v>
      </c>
      <c r="H115" s="466">
        <f t="shared" si="43"/>
        <v>4108</v>
      </c>
      <c r="I115" s="587">
        <f t="shared" si="32"/>
        <v>5680</v>
      </c>
      <c r="J115" s="832"/>
      <c r="K115" s="803">
        <v>393</v>
      </c>
      <c r="L115" s="804">
        <f t="shared" si="33"/>
        <v>0</v>
      </c>
      <c r="M115" s="803">
        <v>1027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393</v>
      </c>
      <c r="U115" s="519">
        <f t="shared" si="37"/>
        <v>0</v>
      </c>
      <c r="V115" s="519">
        <v>1027</v>
      </c>
      <c r="W115" s="519">
        <f t="shared" si="45"/>
        <v>0</v>
      </c>
      <c r="X115" s="670">
        <f t="shared" si="38"/>
        <v>0</v>
      </c>
      <c r="Y115" s="649"/>
      <c r="Z115" s="512">
        <v>393</v>
      </c>
      <c r="AA115" s="512">
        <f t="shared" si="39"/>
        <v>0</v>
      </c>
      <c r="AB115" s="512">
        <v>1027</v>
      </c>
      <c r="AC115" s="512">
        <f t="shared" si="46"/>
        <v>0</v>
      </c>
      <c r="AD115" s="668">
        <f t="shared" si="40"/>
        <v>0</v>
      </c>
      <c r="AE115" s="740">
        <f t="shared" si="30"/>
        <v>4</v>
      </c>
      <c r="AF115" s="747">
        <v>393</v>
      </c>
      <c r="AG115" s="747">
        <f t="shared" si="41"/>
        <v>1572</v>
      </c>
      <c r="AH115" s="747">
        <v>1027</v>
      </c>
      <c r="AI115" s="747">
        <f t="shared" si="47"/>
        <v>4108</v>
      </c>
      <c r="AJ115" s="748">
        <f t="shared" si="42"/>
        <v>5680</v>
      </c>
    </row>
    <row r="116" spans="1:36" s="403" customFormat="1" ht="17.45" hidden="1" customHeight="1" x14ac:dyDescent="0.25">
      <c r="A116" s="964" t="s">
        <v>688</v>
      </c>
      <c r="B116" s="438" t="s">
        <v>240</v>
      </c>
      <c r="C116" s="571" t="s">
        <v>31</v>
      </c>
      <c r="D116" s="596">
        <v>20</v>
      </c>
      <c r="E116" s="466">
        <v>3406</v>
      </c>
      <c r="F116" s="466">
        <f t="shared" si="31"/>
        <v>68120</v>
      </c>
      <c r="G116" s="466">
        <v>1774.5</v>
      </c>
      <c r="H116" s="466">
        <f t="shared" si="43"/>
        <v>35490</v>
      </c>
      <c r="I116" s="587">
        <f t="shared" si="32"/>
        <v>103610</v>
      </c>
      <c r="J116" s="832"/>
      <c r="K116" s="803">
        <v>3406</v>
      </c>
      <c r="L116" s="804">
        <f t="shared" si="33"/>
        <v>0</v>
      </c>
      <c r="M116" s="803">
        <v>1774.5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3406</v>
      </c>
      <c r="U116" s="519">
        <f t="shared" si="37"/>
        <v>0</v>
      </c>
      <c r="V116" s="519">
        <v>1774.5</v>
      </c>
      <c r="W116" s="519">
        <f t="shared" si="45"/>
        <v>0</v>
      </c>
      <c r="X116" s="670">
        <f t="shared" si="38"/>
        <v>0</v>
      </c>
      <c r="Y116" s="649"/>
      <c r="Z116" s="512">
        <v>3406</v>
      </c>
      <c r="AA116" s="512">
        <f t="shared" si="39"/>
        <v>0</v>
      </c>
      <c r="AB116" s="512">
        <v>1774.5</v>
      </c>
      <c r="AC116" s="512">
        <f t="shared" si="46"/>
        <v>0</v>
      </c>
      <c r="AD116" s="668">
        <f t="shared" si="40"/>
        <v>0</v>
      </c>
      <c r="AE116" s="740">
        <f t="shared" si="30"/>
        <v>20</v>
      </c>
      <c r="AF116" s="747">
        <v>3406</v>
      </c>
      <c r="AG116" s="747">
        <f t="shared" si="41"/>
        <v>68120</v>
      </c>
      <c r="AH116" s="747">
        <v>1774.5</v>
      </c>
      <c r="AI116" s="747">
        <f t="shared" si="47"/>
        <v>35490</v>
      </c>
      <c r="AJ116" s="748">
        <f t="shared" si="42"/>
        <v>103610</v>
      </c>
    </row>
    <row r="117" spans="1:36" s="403" customFormat="1" ht="17.45" hidden="1" customHeight="1" x14ac:dyDescent="0.25">
      <c r="A117" s="964" t="s">
        <v>689</v>
      </c>
      <c r="B117" s="438" t="s">
        <v>241</v>
      </c>
      <c r="C117" s="571" t="s">
        <v>31</v>
      </c>
      <c r="D117" s="596">
        <v>5</v>
      </c>
      <c r="E117" s="466">
        <v>1572</v>
      </c>
      <c r="F117" s="466">
        <f t="shared" si="31"/>
        <v>7860</v>
      </c>
      <c r="G117" s="466">
        <v>478.40000000000003</v>
      </c>
      <c r="H117" s="466">
        <f t="shared" si="43"/>
        <v>2392</v>
      </c>
      <c r="I117" s="587">
        <f t="shared" si="32"/>
        <v>10252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5</v>
      </c>
      <c r="AF117" s="747">
        <v>1572</v>
      </c>
      <c r="AG117" s="747">
        <f t="shared" si="41"/>
        <v>7860</v>
      </c>
      <c r="AH117" s="747">
        <v>478.40000000000003</v>
      </c>
      <c r="AI117" s="747">
        <f t="shared" si="47"/>
        <v>2392</v>
      </c>
      <c r="AJ117" s="748">
        <f t="shared" si="42"/>
        <v>10252</v>
      </c>
    </row>
    <row r="118" spans="1:36" s="403" customFormat="1" ht="17.45" hidden="1" customHeight="1" x14ac:dyDescent="0.25">
      <c r="A118" s="964" t="s">
        <v>690</v>
      </c>
      <c r="B118" s="438" t="s">
        <v>241</v>
      </c>
      <c r="C118" s="571" t="s">
        <v>31</v>
      </c>
      <c r="D118" s="596">
        <v>8</v>
      </c>
      <c r="E118" s="466">
        <v>1572</v>
      </c>
      <c r="F118" s="466">
        <f t="shared" si="31"/>
        <v>12576</v>
      </c>
      <c r="G118" s="466">
        <v>478.40000000000003</v>
      </c>
      <c r="H118" s="466">
        <f t="shared" si="43"/>
        <v>3827.2000000000003</v>
      </c>
      <c r="I118" s="587">
        <f t="shared" si="32"/>
        <v>16403.2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8</v>
      </c>
      <c r="AF118" s="747">
        <v>1572</v>
      </c>
      <c r="AG118" s="747">
        <f t="shared" si="41"/>
        <v>12576</v>
      </c>
      <c r="AH118" s="747">
        <v>478.40000000000003</v>
      </c>
      <c r="AI118" s="747">
        <f t="shared" si="47"/>
        <v>3827.2000000000003</v>
      </c>
      <c r="AJ118" s="748">
        <f t="shared" si="42"/>
        <v>16403.2</v>
      </c>
    </row>
    <row r="119" spans="1:36" s="403" customFormat="1" ht="17.45" hidden="1" customHeight="1" x14ac:dyDescent="0.25">
      <c r="A119" s="964" t="s">
        <v>691</v>
      </c>
      <c r="B119" s="438" t="s">
        <v>241</v>
      </c>
      <c r="C119" s="571" t="s">
        <v>31</v>
      </c>
      <c r="D119" s="596">
        <v>6</v>
      </c>
      <c r="E119" s="466">
        <v>1572</v>
      </c>
      <c r="F119" s="466">
        <f t="shared" si="31"/>
        <v>9432</v>
      </c>
      <c r="G119" s="466">
        <v>478.40000000000003</v>
      </c>
      <c r="H119" s="466">
        <f t="shared" si="43"/>
        <v>2870.4</v>
      </c>
      <c r="I119" s="587">
        <f t="shared" si="32"/>
        <v>12302.4</v>
      </c>
      <c r="J119" s="832"/>
      <c r="K119" s="803">
        <v>1572</v>
      </c>
      <c r="L119" s="804">
        <f t="shared" si="33"/>
        <v>0</v>
      </c>
      <c r="M119" s="803">
        <v>478.40000000000003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478.40000000000003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478.40000000000003</v>
      </c>
      <c r="AC119" s="512">
        <f t="shared" si="46"/>
        <v>0</v>
      </c>
      <c r="AD119" s="668">
        <f t="shared" si="40"/>
        <v>0</v>
      </c>
      <c r="AE119" s="740">
        <f t="shared" si="30"/>
        <v>6</v>
      </c>
      <c r="AF119" s="747">
        <v>1572</v>
      </c>
      <c r="AG119" s="747">
        <f t="shared" si="41"/>
        <v>9432</v>
      </c>
      <c r="AH119" s="747">
        <v>478.40000000000003</v>
      </c>
      <c r="AI119" s="747">
        <f t="shared" si="47"/>
        <v>2870.4</v>
      </c>
      <c r="AJ119" s="748">
        <f t="shared" si="42"/>
        <v>12302.4</v>
      </c>
    </row>
    <row r="120" spans="1:36" s="403" customFormat="1" ht="17.45" hidden="1" customHeight="1" x14ac:dyDescent="0.25">
      <c r="A120" s="964" t="s">
        <v>692</v>
      </c>
      <c r="B120" s="438" t="s">
        <v>242</v>
      </c>
      <c r="C120" s="571" t="s">
        <v>31</v>
      </c>
      <c r="D120" s="596">
        <v>13</v>
      </c>
      <c r="E120" s="466">
        <v>1572</v>
      </c>
      <c r="F120" s="466">
        <f t="shared" si="31"/>
        <v>20436</v>
      </c>
      <c r="G120" s="466">
        <v>522.6</v>
      </c>
      <c r="H120" s="466">
        <f t="shared" si="43"/>
        <v>6793.8</v>
      </c>
      <c r="I120" s="587">
        <f t="shared" si="32"/>
        <v>27229.8</v>
      </c>
      <c r="J120" s="832"/>
      <c r="K120" s="803">
        <v>1572</v>
      </c>
      <c r="L120" s="804">
        <f t="shared" si="33"/>
        <v>0</v>
      </c>
      <c r="M120" s="803">
        <v>522.6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1572</v>
      </c>
      <c r="U120" s="519">
        <f t="shared" si="37"/>
        <v>0</v>
      </c>
      <c r="V120" s="519">
        <v>522.6</v>
      </c>
      <c r="W120" s="519">
        <f t="shared" si="45"/>
        <v>0</v>
      </c>
      <c r="X120" s="670">
        <f t="shared" si="38"/>
        <v>0</v>
      </c>
      <c r="Y120" s="649"/>
      <c r="Z120" s="512">
        <v>1572</v>
      </c>
      <c r="AA120" s="512">
        <f t="shared" si="39"/>
        <v>0</v>
      </c>
      <c r="AB120" s="512">
        <v>522.6</v>
      </c>
      <c r="AC120" s="512">
        <f t="shared" si="46"/>
        <v>0</v>
      </c>
      <c r="AD120" s="668">
        <f t="shared" si="40"/>
        <v>0</v>
      </c>
      <c r="AE120" s="740">
        <f t="shared" si="30"/>
        <v>13</v>
      </c>
      <c r="AF120" s="747">
        <v>1572</v>
      </c>
      <c r="AG120" s="747">
        <f t="shared" si="41"/>
        <v>20436</v>
      </c>
      <c r="AH120" s="747">
        <v>522.6</v>
      </c>
      <c r="AI120" s="747">
        <f t="shared" si="47"/>
        <v>6793.8</v>
      </c>
      <c r="AJ120" s="748">
        <f t="shared" si="42"/>
        <v>27229.8</v>
      </c>
    </row>
    <row r="121" spans="1:36" s="403" customFormat="1" ht="17.45" hidden="1" customHeight="1" x14ac:dyDescent="0.25">
      <c r="A121" s="964" t="s">
        <v>693</v>
      </c>
      <c r="B121" s="438" t="s">
        <v>243</v>
      </c>
      <c r="C121" s="571" t="s">
        <v>31</v>
      </c>
      <c r="D121" s="596">
        <v>1</v>
      </c>
      <c r="E121" s="466">
        <v>2620</v>
      </c>
      <c r="F121" s="466">
        <f t="shared" si="31"/>
        <v>2620</v>
      </c>
      <c r="G121" s="466">
        <v>1900.6000000000001</v>
      </c>
      <c r="H121" s="466">
        <f t="shared" si="43"/>
        <v>1900.6000000000001</v>
      </c>
      <c r="I121" s="587">
        <f t="shared" si="32"/>
        <v>4520.6000000000004</v>
      </c>
      <c r="J121" s="832"/>
      <c r="K121" s="803">
        <v>2620</v>
      </c>
      <c r="L121" s="804">
        <f t="shared" si="33"/>
        <v>0</v>
      </c>
      <c r="M121" s="803">
        <v>1900.6000000000001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2620</v>
      </c>
      <c r="U121" s="519">
        <f t="shared" si="37"/>
        <v>0</v>
      </c>
      <c r="V121" s="519">
        <v>1900.6000000000001</v>
      </c>
      <c r="W121" s="519">
        <f t="shared" si="45"/>
        <v>0</v>
      </c>
      <c r="X121" s="670">
        <f t="shared" si="38"/>
        <v>0</v>
      </c>
      <c r="Y121" s="649"/>
      <c r="Z121" s="512">
        <v>2620</v>
      </c>
      <c r="AA121" s="512">
        <f t="shared" si="39"/>
        <v>0</v>
      </c>
      <c r="AB121" s="512">
        <v>1900.6000000000001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2620</v>
      </c>
      <c r="AG121" s="747">
        <f t="shared" si="41"/>
        <v>2620</v>
      </c>
      <c r="AH121" s="747">
        <v>1900.6000000000001</v>
      </c>
      <c r="AI121" s="747">
        <f t="shared" si="47"/>
        <v>1900.6000000000001</v>
      </c>
      <c r="AJ121" s="748">
        <f t="shared" si="42"/>
        <v>4520.6000000000004</v>
      </c>
    </row>
    <row r="122" spans="1:36" s="403" customFormat="1" ht="17.45" hidden="1" customHeight="1" x14ac:dyDescent="0.25">
      <c r="A122" s="964" t="s">
        <v>694</v>
      </c>
      <c r="B122" s="438" t="s">
        <v>244</v>
      </c>
      <c r="C122" s="571" t="s">
        <v>31</v>
      </c>
      <c r="D122" s="596">
        <v>24</v>
      </c>
      <c r="E122" s="466">
        <v>131</v>
      </c>
      <c r="F122" s="466">
        <f t="shared" si="31"/>
        <v>3144</v>
      </c>
      <c r="G122" s="466">
        <v>93.288000000000011</v>
      </c>
      <c r="H122" s="466">
        <f t="shared" si="43"/>
        <v>2238.9120000000003</v>
      </c>
      <c r="I122" s="587">
        <f t="shared" si="32"/>
        <v>5382.9120000000003</v>
      </c>
      <c r="J122" s="832"/>
      <c r="K122" s="803">
        <v>131</v>
      </c>
      <c r="L122" s="804">
        <f t="shared" si="33"/>
        <v>0</v>
      </c>
      <c r="M122" s="803">
        <v>93.288000000000011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131</v>
      </c>
      <c r="U122" s="519">
        <f t="shared" si="37"/>
        <v>0</v>
      </c>
      <c r="V122" s="519">
        <v>93.288000000000011</v>
      </c>
      <c r="W122" s="519">
        <f t="shared" si="45"/>
        <v>0</v>
      </c>
      <c r="X122" s="670">
        <f t="shared" si="38"/>
        <v>0</v>
      </c>
      <c r="Y122" s="649"/>
      <c r="Z122" s="512">
        <v>131</v>
      </c>
      <c r="AA122" s="512">
        <f t="shared" si="39"/>
        <v>0</v>
      </c>
      <c r="AB122" s="512">
        <v>93.288000000000011</v>
      </c>
      <c r="AC122" s="512">
        <f t="shared" si="46"/>
        <v>0</v>
      </c>
      <c r="AD122" s="668">
        <f t="shared" si="40"/>
        <v>0</v>
      </c>
      <c r="AE122" s="740">
        <f t="shared" si="30"/>
        <v>24</v>
      </c>
      <c r="AF122" s="747">
        <v>131</v>
      </c>
      <c r="AG122" s="747">
        <f t="shared" si="41"/>
        <v>3144</v>
      </c>
      <c r="AH122" s="747">
        <v>93.288000000000011</v>
      </c>
      <c r="AI122" s="747">
        <f t="shared" si="47"/>
        <v>2238.9120000000003</v>
      </c>
      <c r="AJ122" s="748">
        <f t="shared" si="42"/>
        <v>5382.9120000000003</v>
      </c>
    </row>
    <row r="123" spans="1:36" s="403" customFormat="1" ht="17.45" hidden="1" customHeight="1" x14ac:dyDescent="0.25">
      <c r="A123" s="964" t="s">
        <v>695</v>
      </c>
      <c r="B123" s="438" t="s">
        <v>245</v>
      </c>
      <c r="C123" s="571" t="s">
        <v>31</v>
      </c>
      <c r="D123" s="596">
        <v>40</v>
      </c>
      <c r="E123" s="466">
        <v>1965</v>
      </c>
      <c r="F123" s="466">
        <f t="shared" si="31"/>
        <v>78600</v>
      </c>
      <c r="G123" s="466">
        <v>1093.0920000000001</v>
      </c>
      <c r="H123" s="466">
        <f t="shared" si="43"/>
        <v>43723.680000000008</v>
      </c>
      <c r="I123" s="587">
        <f t="shared" si="32"/>
        <v>122323.68000000001</v>
      </c>
      <c r="J123" s="832"/>
      <c r="K123" s="803">
        <v>1965</v>
      </c>
      <c r="L123" s="804">
        <f t="shared" si="33"/>
        <v>0</v>
      </c>
      <c r="M123" s="803">
        <v>1093.0920000000001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1965</v>
      </c>
      <c r="U123" s="519">
        <f t="shared" si="37"/>
        <v>0</v>
      </c>
      <c r="V123" s="519">
        <v>1093.0920000000001</v>
      </c>
      <c r="W123" s="519">
        <f t="shared" si="45"/>
        <v>0</v>
      </c>
      <c r="X123" s="670">
        <f t="shared" si="38"/>
        <v>0</v>
      </c>
      <c r="Y123" s="649"/>
      <c r="Z123" s="512">
        <v>1965</v>
      </c>
      <c r="AA123" s="512">
        <f t="shared" si="39"/>
        <v>0</v>
      </c>
      <c r="AB123" s="512">
        <v>1093.0920000000001</v>
      </c>
      <c r="AC123" s="512">
        <f t="shared" si="46"/>
        <v>0</v>
      </c>
      <c r="AD123" s="668">
        <f t="shared" si="40"/>
        <v>0</v>
      </c>
      <c r="AE123" s="740">
        <f t="shared" si="30"/>
        <v>40</v>
      </c>
      <c r="AF123" s="747">
        <v>1965</v>
      </c>
      <c r="AG123" s="747">
        <f t="shared" si="41"/>
        <v>78600</v>
      </c>
      <c r="AH123" s="747">
        <v>1093.0920000000001</v>
      </c>
      <c r="AI123" s="747">
        <f t="shared" si="47"/>
        <v>43723.680000000008</v>
      </c>
      <c r="AJ123" s="748">
        <f t="shared" si="42"/>
        <v>122323.68000000001</v>
      </c>
    </row>
    <row r="124" spans="1:36" s="403" customFormat="1" ht="17.45" hidden="1" customHeight="1" x14ac:dyDescent="0.25">
      <c r="A124" s="964" t="s">
        <v>696</v>
      </c>
      <c r="B124" s="438" t="s">
        <v>246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4581.2520000000004</v>
      </c>
      <c r="H124" s="466">
        <f t="shared" si="43"/>
        <v>4581.2520000000004</v>
      </c>
      <c r="I124" s="587">
        <f t="shared" si="32"/>
        <v>7987.2520000000004</v>
      </c>
      <c r="J124" s="832"/>
      <c r="K124" s="803">
        <v>3406</v>
      </c>
      <c r="L124" s="804">
        <f t="shared" si="33"/>
        <v>0</v>
      </c>
      <c r="M124" s="803">
        <v>4581.2520000000004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4581.2520000000004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4581.2520000000004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4581.2520000000004</v>
      </c>
      <c r="AI124" s="747">
        <f t="shared" si="47"/>
        <v>4581.2520000000004</v>
      </c>
      <c r="AJ124" s="748">
        <f t="shared" si="42"/>
        <v>7987.2520000000004</v>
      </c>
    </row>
    <row r="125" spans="1:36" s="403" customFormat="1" ht="17.45" hidden="1" customHeight="1" x14ac:dyDescent="0.25">
      <c r="A125" s="964" t="s">
        <v>697</v>
      </c>
      <c r="B125" s="438" t="s">
        <v>247</v>
      </c>
      <c r="C125" s="571" t="s">
        <v>31</v>
      </c>
      <c r="D125" s="596">
        <v>1</v>
      </c>
      <c r="E125" s="466">
        <v>3406</v>
      </c>
      <c r="F125" s="466">
        <f t="shared" si="31"/>
        <v>3406</v>
      </c>
      <c r="G125" s="466">
        <v>11700</v>
      </c>
      <c r="H125" s="466">
        <f t="shared" si="43"/>
        <v>11700</v>
      </c>
      <c r="I125" s="587">
        <f t="shared" si="32"/>
        <v>15106</v>
      </c>
      <c r="J125" s="832"/>
      <c r="K125" s="803">
        <v>3406</v>
      </c>
      <c r="L125" s="804">
        <f t="shared" si="33"/>
        <v>0</v>
      </c>
      <c r="M125" s="803">
        <v>11700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3406</v>
      </c>
      <c r="U125" s="519">
        <f t="shared" si="37"/>
        <v>0</v>
      </c>
      <c r="V125" s="519">
        <v>11700</v>
      </c>
      <c r="W125" s="519">
        <f t="shared" si="45"/>
        <v>0</v>
      </c>
      <c r="X125" s="670">
        <f t="shared" si="38"/>
        <v>0</v>
      </c>
      <c r="Y125" s="649"/>
      <c r="Z125" s="512">
        <v>3406</v>
      </c>
      <c r="AA125" s="512">
        <f t="shared" si="39"/>
        <v>0</v>
      </c>
      <c r="AB125" s="512">
        <v>11700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3406</v>
      </c>
      <c r="AG125" s="747">
        <f t="shared" si="41"/>
        <v>3406</v>
      </c>
      <c r="AH125" s="747">
        <v>11700</v>
      </c>
      <c r="AI125" s="747">
        <f t="shared" si="47"/>
        <v>11700</v>
      </c>
      <c r="AJ125" s="748">
        <f t="shared" si="42"/>
        <v>15106</v>
      </c>
    </row>
    <row r="126" spans="1:36" s="403" customFormat="1" ht="17.45" hidden="1" customHeight="1" x14ac:dyDescent="0.25">
      <c r="A126" s="964" t="s">
        <v>698</v>
      </c>
      <c r="B126" s="438" t="s">
        <v>248</v>
      </c>
      <c r="C126" s="571" t="s">
        <v>31</v>
      </c>
      <c r="D126" s="596">
        <v>1</v>
      </c>
      <c r="E126" s="466">
        <v>3930</v>
      </c>
      <c r="F126" s="466">
        <f t="shared" si="31"/>
        <v>3930</v>
      </c>
      <c r="G126" s="466">
        <v>3325.4</v>
      </c>
      <c r="H126" s="466">
        <f t="shared" si="43"/>
        <v>3325.4</v>
      </c>
      <c r="I126" s="587">
        <f t="shared" si="32"/>
        <v>7255.4</v>
      </c>
      <c r="J126" s="832"/>
      <c r="K126" s="803">
        <v>3930</v>
      </c>
      <c r="L126" s="804">
        <f t="shared" si="33"/>
        <v>0</v>
      </c>
      <c r="M126" s="803">
        <v>3325.4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3930</v>
      </c>
      <c r="U126" s="519">
        <f t="shared" si="37"/>
        <v>0</v>
      </c>
      <c r="V126" s="519">
        <v>3325.4</v>
      </c>
      <c r="W126" s="519">
        <f t="shared" si="45"/>
        <v>0</v>
      </c>
      <c r="X126" s="670">
        <f t="shared" si="38"/>
        <v>0</v>
      </c>
      <c r="Y126" s="649"/>
      <c r="Z126" s="512">
        <v>3930</v>
      </c>
      <c r="AA126" s="512">
        <f t="shared" si="39"/>
        <v>0</v>
      </c>
      <c r="AB126" s="512">
        <v>3325.4</v>
      </c>
      <c r="AC126" s="512">
        <f t="shared" si="46"/>
        <v>0</v>
      </c>
      <c r="AD126" s="668">
        <f t="shared" si="40"/>
        <v>0</v>
      </c>
      <c r="AE126" s="740">
        <f t="shared" si="30"/>
        <v>1</v>
      </c>
      <c r="AF126" s="747">
        <v>3930</v>
      </c>
      <c r="AG126" s="747">
        <f t="shared" si="41"/>
        <v>3930</v>
      </c>
      <c r="AH126" s="747">
        <v>3325.4</v>
      </c>
      <c r="AI126" s="747">
        <f t="shared" si="47"/>
        <v>3325.4</v>
      </c>
      <c r="AJ126" s="748">
        <f t="shared" si="42"/>
        <v>7255.4</v>
      </c>
    </row>
    <row r="127" spans="1:36" s="403" customFormat="1" ht="17.45" hidden="1" customHeight="1" x14ac:dyDescent="0.25">
      <c r="A127" s="964" t="s">
        <v>699</v>
      </c>
      <c r="B127" s="438" t="s">
        <v>249</v>
      </c>
      <c r="C127" s="571" t="s">
        <v>32</v>
      </c>
      <c r="D127" s="596">
        <v>890</v>
      </c>
      <c r="E127" s="466">
        <v>497.8</v>
      </c>
      <c r="F127" s="466">
        <f t="shared" si="31"/>
        <v>443042</v>
      </c>
      <c r="G127" s="466">
        <v>587.75599999999997</v>
      </c>
      <c r="H127" s="466">
        <f t="shared" si="43"/>
        <v>523102.83999999997</v>
      </c>
      <c r="I127" s="587">
        <f t="shared" si="32"/>
        <v>966144.84</v>
      </c>
      <c r="J127" s="832"/>
      <c r="K127" s="803">
        <v>497.8</v>
      </c>
      <c r="L127" s="804">
        <f t="shared" si="33"/>
        <v>0</v>
      </c>
      <c r="M127" s="803">
        <v>587.75599999999997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497.8</v>
      </c>
      <c r="U127" s="519">
        <f t="shared" si="37"/>
        <v>0</v>
      </c>
      <c r="V127" s="519">
        <v>587.75599999999997</v>
      </c>
      <c r="W127" s="519">
        <f t="shared" si="45"/>
        <v>0</v>
      </c>
      <c r="X127" s="670">
        <f t="shared" si="38"/>
        <v>0</v>
      </c>
      <c r="Y127" s="649"/>
      <c r="Z127" s="512">
        <v>497.8</v>
      </c>
      <c r="AA127" s="512">
        <f t="shared" si="39"/>
        <v>0</v>
      </c>
      <c r="AB127" s="512">
        <v>587.75599999999997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497.8</v>
      </c>
      <c r="AG127" s="747">
        <f t="shared" si="41"/>
        <v>443042</v>
      </c>
      <c r="AH127" s="747">
        <v>587.75599999999997</v>
      </c>
      <c r="AI127" s="747">
        <f t="shared" si="47"/>
        <v>523102.83999999997</v>
      </c>
      <c r="AJ127" s="748">
        <f t="shared" si="42"/>
        <v>966144.84</v>
      </c>
    </row>
    <row r="128" spans="1:36" s="403" customFormat="1" ht="17.45" hidden="1" customHeight="1" x14ac:dyDescent="0.25">
      <c r="A128" s="964" t="s">
        <v>700</v>
      </c>
      <c r="B128" s="438" t="s">
        <v>250</v>
      </c>
      <c r="C128" s="571" t="s">
        <v>32</v>
      </c>
      <c r="D128" s="596">
        <v>890</v>
      </c>
      <c r="E128" s="466">
        <v>131</v>
      </c>
      <c r="F128" s="466">
        <f t="shared" si="31"/>
        <v>116590</v>
      </c>
      <c r="G128" s="466">
        <v>380.64000000000004</v>
      </c>
      <c r="H128" s="466">
        <f t="shared" si="43"/>
        <v>338769.60000000003</v>
      </c>
      <c r="I128" s="587">
        <f t="shared" si="32"/>
        <v>455359.60000000003</v>
      </c>
      <c r="J128" s="832"/>
      <c r="K128" s="803">
        <v>131</v>
      </c>
      <c r="L128" s="804">
        <f t="shared" si="33"/>
        <v>0</v>
      </c>
      <c r="M128" s="803">
        <v>380.64000000000004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131</v>
      </c>
      <c r="U128" s="519">
        <f t="shared" si="37"/>
        <v>0</v>
      </c>
      <c r="V128" s="519">
        <v>380.64000000000004</v>
      </c>
      <c r="W128" s="519">
        <f t="shared" si="45"/>
        <v>0</v>
      </c>
      <c r="X128" s="670">
        <f t="shared" si="38"/>
        <v>0</v>
      </c>
      <c r="Y128" s="649"/>
      <c r="Z128" s="512">
        <v>131</v>
      </c>
      <c r="AA128" s="512">
        <f t="shared" si="39"/>
        <v>0</v>
      </c>
      <c r="AB128" s="512">
        <v>380.64000000000004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131</v>
      </c>
      <c r="AG128" s="747">
        <f t="shared" si="41"/>
        <v>116590</v>
      </c>
      <c r="AH128" s="747">
        <v>380.64000000000004</v>
      </c>
      <c r="AI128" s="747">
        <f t="shared" si="47"/>
        <v>338769.60000000003</v>
      </c>
      <c r="AJ128" s="748">
        <f t="shared" si="42"/>
        <v>455359.60000000003</v>
      </c>
    </row>
    <row r="129" spans="1:36" s="403" customFormat="1" ht="17.45" hidden="1" customHeight="1" x14ac:dyDescent="0.25">
      <c r="A129" s="964" t="s">
        <v>701</v>
      </c>
      <c r="B129" s="438" t="s">
        <v>251</v>
      </c>
      <c r="C129" s="571" t="s">
        <v>32</v>
      </c>
      <c r="D129" s="596">
        <v>890</v>
      </c>
      <c r="E129" s="466">
        <v>157.20000000000002</v>
      </c>
      <c r="F129" s="466">
        <f t="shared" si="31"/>
        <v>139908.00000000003</v>
      </c>
      <c r="G129" s="466">
        <v>278.72000000000003</v>
      </c>
      <c r="H129" s="466">
        <f t="shared" si="43"/>
        <v>248060.80000000002</v>
      </c>
      <c r="I129" s="587">
        <f t="shared" si="32"/>
        <v>387968.80000000005</v>
      </c>
      <c r="J129" s="832"/>
      <c r="K129" s="803">
        <v>157.20000000000002</v>
      </c>
      <c r="L129" s="804">
        <f t="shared" si="33"/>
        <v>0</v>
      </c>
      <c r="M129" s="803">
        <v>278.72000000000003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157.20000000000002</v>
      </c>
      <c r="U129" s="519">
        <f t="shared" si="37"/>
        <v>0</v>
      </c>
      <c r="V129" s="519">
        <v>278.72000000000003</v>
      </c>
      <c r="W129" s="519">
        <f t="shared" si="45"/>
        <v>0</v>
      </c>
      <c r="X129" s="670">
        <f t="shared" si="38"/>
        <v>0</v>
      </c>
      <c r="Y129" s="649"/>
      <c r="Z129" s="512">
        <v>157.20000000000002</v>
      </c>
      <c r="AA129" s="512">
        <f t="shared" si="39"/>
        <v>0</v>
      </c>
      <c r="AB129" s="512">
        <v>278.72000000000003</v>
      </c>
      <c r="AC129" s="512">
        <f t="shared" si="46"/>
        <v>0</v>
      </c>
      <c r="AD129" s="668">
        <f t="shared" si="40"/>
        <v>0</v>
      </c>
      <c r="AE129" s="740">
        <f t="shared" si="30"/>
        <v>890</v>
      </c>
      <c r="AF129" s="747">
        <v>157.20000000000002</v>
      </c>
      <c r="AG129" s="747">
        <f t="shared" si="41"/>
        <v>139908.00000000003</v>
      </c>
      <c r="AH129" s="747">
        <v>278.72000000000003</v>
      </c>
      <c r="AI129" s="747">
        <f t="shared" si="47"/>
        <v>248060.80000000002</v>
      </c>
      <c r="AJ129" s="748">
        <f t="shared" si="42"/>
        <v>387968.80000000005</v>
      </c>
    </row>
    <row r="130" spans="1:36" s="403" customFormat="1" ht="17.45" hidden="1" customHeight="1" x14ac:dyDescent="0.25">
      <c r="A130" s="964" t="s">
        <v>702</v>
      </c>
      <c r="B130" s="438" t="s">
        <v>252</v>
      </c>
      <c r="C130" s="571" t="s">
        <v>31</v>
      </c>
      <c r="D130" s="596">
        <v>16</v>
      </c>
      <c r="E130" s="466">
        <v>1572</v>
      </c>
      <c r="F130" s="466">
        <f t="shared" si="31"/>
        <v>25152</v>
      </c>
      <c r="G130" s="466">
        <v>2107.04</v>
      </c>
      <c r="H130" s="466">
        <f t="shared" si="43"/>
        <v>33712.639999999999</v>
      </c>
      <c r="I130" s="587">
        <f t="shared" si="32"/>
        <v>58864.639999999999</v>
      </c>
      <c r="J130" s="832"/>
      <c r="K130" s="803">
        <v>1572</v>
      </c>
      <c r="L130" s="804">
        <f t="shared" si="33"/>
        <v>0</v>
      </c>
      <c r="M130" s="803">
        <v>2107.04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2107.04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2107.04</v>
      </c>
      <c r="AC130" s="512">
        <f t="shared" si="46"/>
        <v>0</v>
      </c>
      <c r="AD130" s="668">
        <f t="shared" si="40"/>
        <v>0</v>
      </c>
      <c r="AE130" s="740">
        <f t="shared" si="30"/>
        <v>16</v>
      </c>
      <c r="AF130" s="747">
        <v>1572</v>
      </c>
      <c r="AG130" s="747">
        <f t="shared" si="41"/>
        <v>25152</v>
      </c>
      <c r="AH130" s="747">
        <v>2107.04</v>
      </c>
      <c r="AI130" s="747">
        <f t="shared" si="47"/>
        <v>33712.639999999999</v>
      </c>
      <c r="AJ130" s="748">
        <f t="shared" si="42"/>
        <v>58864.639999999999</v>
      </c>
    </row>
    <row r="131" spans="1:36" s="403" customFormat="1" ht="17.45" hidden="1" customHeight="1" x14ac:dyDescent="0.25">
      <c r="A131" s="964" t="s">
        <v>703</v>
      </c>
      <c r="B131" s="438" t="s">
        <v>253</v>
      </c>
      <c r="C131" s="571" t="s">
        <v>31</v>
      </c>
      <c r="D131" s="596">
        <v>10</v>
      </c>
      <c r="E131" s="466">
        <v>1572</v>
      </c>
      <c r="F131" s="466">
        <f t="shared" si="31"/>
        <v>15720</v>
      </c>
      <c r="G131" s="466">
        <v>2459.6</v>
      </c>
      <c r="H131" s="466">
        <f t="shared" si="43"/>
        <v>24596</v>
      </c>
      <c r="I131" s="587">
        <f t="shared" si="32"/>
        <v>40316</v>
      </c>
      <c r="J131" s="832"/>
      <c r="K131" s="803">
        <v>1572</v>
      </c>
      <c r="L131" s="804">
        <f t="shared" si="33"/>
        <v>0</v>
      </c>
      <c r="M131" s="803">
        <v>2459.6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1572</v>
      </c>
      <c r="U131" s="519">
        <f t="shared" si="37"/>
        <v>0</v>
      </c>
      <c r="V131" s="519">
        <v>2459.6</v>
      </c>
      <c r="W131" s="519">
        <f t="shared" si="45"/>
        <v>0</v>
      </c>
      <c r="X131" s="670">
        <f t="shared" si="38"/>
        <v>0</v>
      </c>
      <c r="Y131" s="649"/>
      <c r="Z131" s="512">
        <v>1572</v>
      </c>
      <c r="AA131" s="512">
        <f t="shared" si="39"/>
        <v>0</v>
      </c>
      <c r="AB131" s="512">
        <v>2459.6</v>
      </c>
      <c r="AC131" s="512">
        <f t="shared" si="46"/>
        <v>0</v>
      </c>
      <c r="AD131" s="668">
        <f t="shared" si="40"/>
        <v>0</v>
      </c>
      <c r="AE131" s="740">
        <f t="shared" si="30"/>
        <v>10</v>
      </c>
      <c r="AF131" s="747">
        <v>1572</v>
      </c>
      <c r="AG131" s="747">
        <f t="shared" si="41"/>
        <v>15720</v>
      </c>
      <c r="AH131" s="747">
        <v>2459.6</v>
      </c>
      <c r="AI131" s="747">
        <f t="shared" si="47"/>
        <v>24596</v>
      </c>
      <c r="AJ131" s="748">
        <f t="shared" si="42"/>
        <v>40316</v>
      </c>
    </row>
    <row r="132" spans="1:36" s="403" customFormat="1" ht="17.45" hidden="1" customHeight="1" x14ac:dyDescent="0.25">
      <c r="A132" s="964" t="s">
        <v>704</v>
      </c>
      <c r="B132" s="438" t="s">
        <v>254</v>
      </c>
      <c r="C132" s="571" t="s">
        <v>31</v>
      </c>
      <c r="D132" s="596">
        <v>100</v>
      </c>
      <c r="E132" s="466">
        <v>353.7</v>
      </c>
      <c r="F132" s="466">
        <f t="shared" si="31"/>
        <v>35370</v>
      </c>
      <c r="G132" s="466">
        <v>456.27400000000006</v>
      </c>
      <c r="H132" s="466">
        <f t="shared" si="43"/>
        <v>45627.400000000009</v>
      </c>
      <c r="I132" s="587">
        <f t="shared" si="32"/>
        <v>80997.400000000009</v>
      </c>
      <c r="J132" s="832"/>
      <c r="K132" s="803">
        <v>353.7</v>
      </c>
      <c r="L132" s="804">
        <f t="shared" si="33"/>
        <v>0</v>
      </c>
      <c r="M132" s="803">
        <v>456.27400000000006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353.7</v>
      </c>
      <c r="U132" s="519">
        <f t="shared" si="37"/>
        <v>0</v>
      </c>
      <c r="V132" s="519">
        <v>456.27400000000006</v>
      </c>
      <c r="W132" s="519">
        <f t="shared" si="45"/>
        <v>0</v>
      </c>
      <c r="X132" s="670">
        <f t="shared" si="38"/>
        <v>0</v>
      </c>
      <c r="Y132" s="649"/>
      <c r="Z132" s="512">
        <v>353.7</v>
      </c>
      <c r="AA132" s="512">
        <f t="shared" si="39"/>
        <v>0</v>
      </c>
      <c r="AB132" s="512">
        <v>456.27400000000006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353.7</v>
      </c>
      <c r="AG132" s="747">
        <f t="shared" si="41"/>
        <v>35370</v>
      </c>
      <c r="AH132" s="747">
        <v>456.27400000000006</v>
      </c>
      <c r="AI132" s="747">
        <f t="shared" si="47"/>
        <v>45627.400000000009</v>
      </c>
      <c r="AJ132" s="748">
        <f t="shared" si="42"/>
        <v>80997.400000000009</v>
      </c>
    </row>
    <row r="133" spans="1:36" s="403" customFormat="1" ht="17.45" hidden="1" customHeight="1" x14ac:dyDescent="0.25">
      <c r="A133" s="964" t="s">
        <v>705</v>
      </c>
      <c r="B133" s="438" t="s">
        <v>255</v>
      </c>
      <c r="C133" s="571" t="s">
        <v>31</v>
      </c>
      <c r="D133" s="596">
        <v>300</v>
      </c>
      <c r="E133" s="466">
        <v>183.4</v>
      </c>
      <c r="F133" s="466">
        <f t="shared" si="31"/>
        <v>55020</v>
      </c>
      <c r="G133" s="466">
        <v>291.33</v>
      </c>
      <c r="H133" s="466">
        <f t="shared" si="43"/>
        <v>87399</v>
      </c>
      <c r="I133" s="587">
        <f t="shared" si="32"/>
        <v>142419</v>
      </c>
      <c r="J133" s="832"/>
      <c r="K133" s="803">
        <v>183.4</v>
      </c>
      <c r="L133" s="804">
        <f t="shared" si="33"/>
        <v>0</v>
      </c>
      <c r="M133" s="803">
        <v>291.33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183.4</v>
      </c>
      <c r="U133" s="519">
        <f t="shared" si="37"/>
        <v>0</v>
      </c>
      <c r="V133" s="519">
        <v>291.33</v>
      </c>
      <c r="W133" s="519">
        <f t="shared" si="45"/>
        <v>0</v>
      </c>
      <c r="X133" s="670">
        <f t="shared" si="38"/>
        <v>0</v>
      </c>
      <c r="Y133" s="649"/>
      <c r="Z133" s="512">
        <v>183.4</v>
      </c>
      <c r="AA133" s="512">
        <f t="shared" si="39"/>
        <v>0</v>
      </c>
      <c r="AB133" s="512">
        <v>291.33</v>
      </c>
      <c r="AC133" s="512">
        <f t="shared" si="46"/>
        <v>0</v>
      </c>
      <c r="AD133" s="668">
        <f t="shared" si="40"/>
        <v>0</v>
      </c>
      <c r="AE133" s="740">
        <f t="shared" si="30"/>
        <v>300</v>
      </c>
      <c r="AF133" s="747">
        <v>183.4</v>
      </c>
      <c r="AG133" s="747">
        <f t="shared" si="41"/>
        <v>55020</v>
      </c>
      <c r="AH133" s="747">
        <v>291.33</v>
      </c>
      <c r="AI133" s="747">
        <f t="shared" si="47"/>
        <v>87399</v>
      </c>
      <c r="AJ133" s="748">
        <f t="shared" si="42"/>
        <v>142419</v>
      </c>
    </row>
    <row r="134" spans="1:36" s="403" customFormat="1" ht="17.45" hidden="1" customHeight="1" x14ac:dyDescent="0.25">
      <c r="A134" s="964" t="s">
        <v>706</v>
      </c>
      <c r="B134" s="438" t="s">
        <v>256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98.8</v>
      </c>
      <c r="H134" s="466">
        <f t="shared" si="43"/>
        <v>5928</v>
      </c>
      <c r="I134" s="587">
        <f t="shared" si="32"/>
        <v>13002</v>
      </c>
      <c r="J134" s="832"/>
      <c r="K134" s="803">
        <v>117.9</v>
      </c>
      <c r="L134" s="804">
        <f t="shared" si="33"/>
        <v>0</v>
      </c>
      <c r="M134" s="803">
        <v>98.8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98.8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98.8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98.8</v>
      </c>
      <c r="AI134" s="747">
        <f t="shared" si="47"/>
        <v>5928</v>
      </c>
      <c r="AJ134" s="748">
        <f t="shared" si="42"/>
        <v>13002</v>
      </c>
    </row>
    <row r="135" spans="1:36" s="403" customFormat="1" ht="17.45" hidden="1" customHeight="1" x14ac:dyDescent="0.25">
      <c r="A135" s="964" t="s">
        <v>707</v>
      </c>
      <c r="B135" s="438" t="s">
        <v>257</v>
      </c>
      <c r="C135" s="571" t="s">
        <v>31</v>
      </c>
      <c r="D135" s="596">
        <v>60</v>
      </c>
      <c r="E135" s="466">
        <v>117.9</v>
      </c>
      <c r="F135" s="466">
        <f t="shared" si="31"/>
        <v>7074</v>
      </c>
      <c r="G135" s="466">
        <v>120.9</v>
      </c>
      <c r="H135" s="466">
        <f t="shared" si="43"/>
        <v>7254</v>
      </c>
      <c r="I135" s="587">
        <f t="shared" si="32"/>
        <v>14328</v>
      </c>
      <c r="J135" s="832"/>
      <c r="K135" s="803">
        <v>117.9</v>
      </c>
      <c r="L135" s="804">
        <f t="shared" si="33"/>
        <v>0</v>
      </c>
      <c r="M135" s="803">
        <v>120.9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117.9</v>
      </c>
      <c r="U135" s="519">
        <f t="shared" si="37"/>
        <v>0</v>
      </c>
      <c r="V135" s="519">
        <v>120.9</v>
      </c>
      <c r="W135" s="519">
        <f t="shared" si="45"/>
        <v>0</v>
      </c>
      <c r="X135" s="670">
        <f t="shared" si="38"/>
        <v>0</v>
      </c>
      <c r="Y135" s="649"/>
      <c r="Z135" s="512">
        <v>117.9</v>
      </c>
      <c r="AA135" s="512">
        <f t="shared" si="39"/>
        <v>0</v>
      </c>
      <c r="AB135" s="512">
        <v>120.9</v>
      </c>
      <c r="AC135" s="512">
        <f t="shared" si="46"/>
        <v>0</v>
      </c>
      <c r="AD135" s="668">
        <f t="shared" si="40"/>
        <v>0</v>
      </c>
      <c r="AE135" s="740">
        <f t="shared" si="30"/>
        <v>60</v>
      </c>
      <c r="AF135" s="747">
        <v>117.9</v>
      </c>
      <c r="AG135" s="747">
        <f t="shared" si="41"/>
        <v>7074</v>
      </c>
      <c r="AH135" s="747">
        <v>120.9</v>
      </c>
      <c r="AI135" s="747">
        <f t="shared" si="47"/>
        <v>7254</v>
      </c>
      <c r="AJ135" s="748">
        <f t="shared" si="42"/>
        <v>14328</v>
      </c>
    </row>
    <row r="136" spans="1:36" s="403" customFormat="1" ht="17.45" hidden="1" customHeight="1" x14ac:dyDescent="0.25">
      <c r="A136" s="964" t="s">
        <v>708</v>
      </c>
      <c r="B136" s="438" t="s">
        <v>258</v>
      </c>
      <c r="C136" s="571" t="s">
        <v>31</v>
      </c>
      <c r="D136" s="596">
        <v>400</v>
      </c>
      <c r="E136" s="466">
        <v>32.75</v>
      </c>
      <c r="F136" s="466">
        <f t="shared" si="31"/>
        <v>13100</v>
      </c>
      <c r="G136" s="466">
        <v>107.926</v>
      </c>
      <c r="H136" s="466">
        <f t="shared" si="43"/>
        <v>43170.400000000001</v>
      </c>
      <c r="I136" s="587">
        <f t="shared" si="32"/>
        <v>56270.400000000001</v>
      </c>
      <c r="J136" s="832"/>
      <c r="K136" s="803">
        <v>32.75</v>
      </c>
      <c r="L136" s="804">
        <f t="shared" si="33"/>
        <v>0</v>
      </c>
      <c r="M136" s="803">
        <v>107.926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32.75</v>
      </c>
      <c r="U136" s="519">
        <f t="shared" si="37"/>
        <v>0</v>
      </c>
      <c r="V136" s="519">
        <v>107.926</v>
      </c>
      <c r="W136" s="519">
        <f t="shared" si="45"/>
        <v>0</v>
      </c>
      <c r="X136" s="670">
        <f t="shared" si="38"/>
        <v>0</v>
      </c>
      <c r="Y136" s="649"/>
      <c r="Z136" s="512">
        <v>32.75</v>
      </c>
      <c r="AA136" s="512">
        <f t="shared" si="39"/>
        <v>0</v>
      </c>
      <c r="AB136" s="512">
        <v>107.926</v>
      </c>
      <c r="AC136" s="512">
        <f t="shared" si="46"/>
        <v>0</v>
      </c>
      <c r="AD136" s="668">
        <f t="shared" si="40"/>
        <v>0</v>
      </c>
      <c r="AE136" s="740">
        <f t="shared" si="30"/>
        <v>400</v>
      </c>
      <c r="AF136" s="747">
        <v>32.75</v>
      </c>
      <c r="AG136" s="747">
        <f t="shared" si="41"/>
        <v>13100</v>
      </c>
      <c r="AH136" s="747">
        <v>107.926</v>
      </c>
      <c r="AI136" s="747">
        <f t="shared" si="47"/>
        <v>43170.400000000001</v>
      </c>
      <c r="AJ136" s="748">
        <f t="shared" si="42"/>
        <v>56270.400000000001</v>
      </c>
    </row>
    <row r="137" spans="1:36" s="403" customFormat="1" ht="17.45" hidden="1" customHeight="1" x14ac:dyDescent="0.25">
      <c r="A137" s="964" t="s">
        <v>709</v>
      </c>
      <c r="B137" s="438" t="s">
        <v>259</v>
      </c>
      <c r="C137" s="571" t="s">
        <v>31</v>
      </c>
      <c r="D137" s="596">
        <v>100</v>
      </c>
      <c r="E137" s="466">
        <v>19.650000000000002</v>
      </c>
      <c r="F137" s="466">
        <f t="shared" si="31"/>
        <v>1965.0000000000002</v>
      </c>
      <c r="G137" s="466">
        <v>8.84</v>
      </c>
      <c r="H137" s="466">
        <f t="shared" si="43"/>
        <v>884</v>
      </c>
      <c r="I137" s="587">
        <f t="shared" si="32"/>
        <v>2849</v>
      </c>
      <c r="J137" s="832"/>
      <c r="K137" s="803">
        <v>19.650000000000002</v>
      </c>
      <c r="L137" s="804">
        <f t="shared" si="33"/>
        <v>0</v>
      </c>
      <c r="M137" s="803">
        <v>8.84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19.650000000000002</v>
      </c>
      <c r="U137" s="519">
        <f t="shared" si="37"/>
        <v>0</v>
      </c>
      <c r="V137" s="519">
        <v>8.84</v>
      </c>
      <c r="W137" s="519">
        <f t="shared" si="45"/>
        <v>0</v>
      </c>
      <c r="X137" s="670">
        <f t="shared" si="38"/>
        <v>0</v>
      </c>
      <c r="Y137" s="649"/>
      <c r="Z137" s="512">
        <v>19.650000000000002</v>
      </c>
      <c r="AA137" s="512">
        <f t="shared" si="39"/>
        <v>0</v>
      </c>
      <c r="AB137" s="512">
        <v>8.84</v>
      </c>
      <c r="AC137" s="512">
        <f t="shared" si="46"/>
        <v>0</v>
      </c>
      <c r="AD137" s="668">
        <f t="shared" si="40"/>
        <v>0</v>
      </c>
      <c r="AE137" s="740">
        <f t="shared" si="30"/>
        <v>100</v>
      </c>
      <c r="AF137" s="747">
        <v>19.650000000000002</v>
      </c>
      <c r="AG137" s="747">
        <f t="shared" si="41"/>
        <v>1965.0000000000002</v>
      </c>
      <c r="AH137" s="747">
        <v>8.84</v>
      </c>
      <c r="AI137" s="747">
        <f t="shared" si="47"/>
        <v>884</v>
      </c>
      <c r="AJ137" s="748">
        <f t="shared" si="42"/>
        <v>2849</v>
      </c>
    </row>
    <row r="138" spans="1:36" s="403" customFormat="1" ht="17.45" hidden="1" customHeight="1" x14ac:dyDescent="0.25">
      <c r="A138" s="964" t="s">
        <v>710</v>
      </c>
      <c r="B138" s="438" t="s">
        <v>260</v>
      </c>
      <c r="C138" s="571" t="s">
        <v>32</v>
      </c>
      <c r="D138" s="596">
        <v>200</v>
      </c>
      <c r="E138" s="466">
        <v>393</v>
      </c>
      <c r="F138" s="466">
        <f t="shared" si="31"/>
        <v>78600</v>
      </c>
      <c r="G138" s="466">
        <v>127.4</v>
      </c>
      <c r="H138" s="466">
        <f t="shared" si="43"/>
        <v>25480</v>
      </c>
      <c r="I138" s="587">
        <f t="shared" si="32"/>
        <v>104080</v>
      </c>
      <c r="J138" s="832"/>
      <c r="K138" s="803">
        <v>393</v>
      </c>
      <c r="L138" s="804">
        <f t="shared" si="33"/>
        <v>0</v>
      </c>
      <c r="M138" s="803">
        <v>127.4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29"/>
        <v>0</v>
      </c>
      <c r="S138" s="649"/>
      <c r="T138" s="519">
        <v>393</v>
      </c>
      <c r="U138" s="519">
        <f t="shared" si="37"/>
        <v>0</v>
      </c>
      <c r="V138" s="519">
        <v>127.4</v>
      </c>
      <c r="W138" s="519">
        <f t="shared" si="45"/>
        <v>0</v>
      </c>
      <c r="X138" s="670">
        <f t="shared" si="38"/>
        <v>0</v>
      </c>
      <c r="Y138" s="649"/>
      <c r="Z138" s="512">
        <v>393</v>
      </c>
      <c r="AA138" s="512">
        <f t="shared" si="39"/>
        <v>0</v>
      </c>
      <c r="AB138" s="512">
        <v>127.4</v>
      </c>
      <c r="AC138" s="512">
        <f t="shared" si="46"/>
        <v>0</v>
      </c>
      <c r="AD138" s="668">
        <f t="shared" si="40"/>
        <v>0</v>
      </c>
      <c r="AE138" s="740">
        <f t="shared" si="30"/>
        <v>200</v>
      </c>
      <c r="AF138" s="747">
        <v>393</v>
      </c>
      <c r="AG138" s="747">
        <f t="shared" si="41"/>
        <v>78600</v>
      </c>
      <c r="AH138" s="747">
        <v>127.4</v>
      </c>
      <c r="AI138" s="747">
        <f t="shared" si="47"/>
        <v>25480</v>
      </c>
      <c r="AJ138" s="748">
        <f t="shared" si="42"/>
        <v>104080</v>
      </c>
    </row>
    <row r="139" spans="1:36" s="403" customFormat="1" ht="17.45" hidden="1" customHeight="1" x14ac:dyDescent="0.25">
      <c r="A139" s="964" t="s">
        <v>711</v>
      </c>
      <c r="B139" s="438" t="s">
        <v>261</v>
      </c>
      <c r="C139" s="571" t="s">
        <v>32</v>
      </c>
      <c r="D139" s="596">
        <v>2960</v>
      </c>
      <c r="E139" s="466">
        <v>162.44</v>
      </c>
      <c r="F139" s="466">
        <f t="shared" si="31"/>
        <v>480822.39999999997</v>
      </c>
      <c r="G139" s="466">
        <v>188.31800000000001</v>
      </c>
      <c r="H139" s="466">
        <f t="shared" si="43"/>
        <v>557421.28</v>
      </c>
      <c r="I139" s="587">
        <f t="shared" si="32"/>
        <v>1038243.6799999999</v>
      </c>
      <c r="J139" s="832"/>
      <c r="K139" s="803">
        <v>162.44</v>
      </c>
      <c r="L139" s="804">
        <f t="shared" si="33"/>
        <v>0</v>
      </c>
      <c r="M139" s="803">
        <v>188.31800000000001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ref="R139:R150" si="48">(D139*K139)-(D139*T139)</f>
        <v>0</v>
      </c>
      <c r="S139" s="649"/>
      <c r="T139" s="519">
        <v>162.44</v>
      </c>
      <c r="U139" s="519">
        <f t="shared" si="37"/>
        <v>0</v>
      </c>
      <c r="V139" s="519">
        <v>188.31800000000001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188.31800000000001</v>
      </c>
      <c r="AC139" s="512">
        <f t="shared" si="46"/>
        <v>0</v>
      </c>
      <c r="AD139" s="668">
        <f t="shared" si="40"/>
        <v>0</v>
      </c>
      <c r="AE139" s="740">
        <f t="shared" si="30"/>
        <v>2960</v>
      </c>
      <c r="AF139" s="747">
        <v>162.44</v>
      </c>
      <c r="AG139" s="747">
        <f t="shared" si="41"/>
        <v>480822.39999999997</v>
      </c>
      <c r="AH139" s="747">
        <v>188.31800000000001</v>
      </c>
      <c r="AI139" s="747">
        <f t="shared" si="47"/>
        <v>557421.28</v>
      </c>
      <c r="AJ139" s="748">
        <f t="shared" si="42"/>
        <v>1038243.6799999999</v>
      </c>
    </row>
    <row r="140" spans="1:36" s="403" customFormat="1" ht="17.45" hidden="1" customHeight="1" x14ac:dyDescent="0.25">
      <c r="A140" s="964" t="s">
        <v>712</v>
      </c>
      <c r="B140" s="438" t="s">
        <v>261</v>
      </c>
      <c r="C140" s="571" t="s">
        <v>32</v>
      </c>
      <c r="D140" s="596">
        <v>930</v>
      </c>
      <c r="E140" s="466">
        <v>162.44</v>
      </c>
      <c r="F140" s="466">
        <f t="shared" si="31"/>
        <v>151069.20000000001</v>
      </c>
      <c r="G140" s="466">
        <v>107.822</v>
      </c>
      <c r="H140" s="466">
        <f t="shared" si="43"/>
        <v>100274.46</v>
      </c>
      <c r="I140" s="587">
        <f t="shared" si="32"/>
        <v>251343.66000000003</v>
      </c>
      <c r="J140" s="832"/>
      <c r="K140" s="803">
        <v>162.44</v>
      </c>
      <c r="L140" s="804">
        <f t="shared" si="33"/>
        <v>0</v>
      </c>
      <c r="M140" s="803">
        <v>107.822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107.822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107.822</v>
      </c>
      <c r="AC140" s="512">
        <f t="shared" si="46"/>
        <v>0</v>
      </c>
      <c r="AD140" s="668">
        <f t="shared" si="40"/>
        <v>0</v>
      </c>
      <c r="AE140" s="740">
        <f t="shared" si="30"/>
        <v>930</v>
      </c>
      <c r="AF140" s="747">
        <v>162.44</v>
      </c>
      <c r="AG140" s="747">
        <f t="shared" si="41"/>
        <v>151069.20000000001</v>
      </c>
      <c r="AH140" s="747">
        <v>107.822</v>
      </c>
      <c r="AI140" s="747">
        <f t="shared" si="47"/>
        <v>100274.46</v>
      </c>
      <c r="AJ140" s="748">
        <f t="shared" si="42"/>
        <v>251343.66000000003</v>
      </c>
    </row>
    <row r="141" spans="1:36" s="403" customFormat="1" ht="17.45" hidden="1" customHeight="1" x14ac:dyDescent="0.25">
      <c r="A141" s="964" t="s">
        <v>713</v>
      </c>
      <c r="B141" s="438" t="s">
        <v>261</v>
      </c>
      <c r="C141" s="571" t="s">
        <v>32</v>
      </c>
      <c r="D141" s="596">
        <v>510</v>
      </c>
      <c r="E141" s="466">
        <v>162.44</v>
      </c>
      <c r="F141" s="466">
        <f t="shared" si="31"/>
        <v>82844.399999999994</v>
      </c>
      <c r="G141" s="466">
        <v>182.80600000000001</v>
      </c>
      <c r="H141" s="466">
        <f t="shared" si="43"/>
        <v>93231.060000000012</v>
      </c>
      <c r="I141" s="587">
        <f t="shared" si="32"/>
        <v>176075.46000000002</v>
      </c>
      <c r="J141" s="832"/>
      <c r="K141" s="803">
        <v>162.44</v>
      </c>
      <c r="L141" s="804">
        <f t="shared" si="33"/>
        <v>0</v>
      </c>
      <c r="M141" s="803">
        <v>182.80600000000001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182.80600000000001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182.80600000000001</v>
      </c>
      <c r="AC141" s="512">
        <f t="shared" si="46"/>
        <v>0</v>
      </c>
      <c r="AD141" s="668">
        <f t="shared" si="40"/>
        <v>0</v>
      </c>
      <c r="AE141" s="740">
        <f t="shared" si="30"/>
        <v>510</v>
      </c>
      <c r="AF141" s="747">
        <v>162.44</v>
      </c>
      <c r="AG141" s="747">
        <f t="shared" si="41"/>
        <v>82844.399999999994</v>
      </c>
      <c r="AH141" s="747">
        <v>182.80600000000001</v>
      </c>
      <c r="AI141" s="747">
        <f t="shared" si="47"/>
        <v>93231.060000000012</v>
      </c>
      <c r="AJ141" s="748">
        <f t="shared" si="42"/>
        <v>176075.46000000002</v>
      </c>
    </row>
    <row r="142" spans="1:36" s="403" customFormat="1" ht="17.45" hidden="1" customHeight="1" x14ac:dyDescent="0.25">
      <c r="A142" s="964" t="s">
        <v>714</v>
      </c>
      <c r="B142" s="438" t="s">
        <v>261</v>
      </c>
      <c r="C142" s="571" t="s">
        <v>32</v>
      </c>
      <c r="D142" s="596">
        <v>600</v>
      </c>
      <c r="E142" s="466">
        <v>162.44</v>
      </c>
      <c r="F142" s="466">
        <f t="shared" si="31"/>
        <v>97464</v>
      </c>
      <c r="G142" s="466">
        <v>111.72199999999999</v>
      </c>
      <c r="H142" s="466">
        <f t="shared" si="43"/>
        <v>67033.2</v>
      </c>
      <c r="I142" s="587">
        <f t="shared" si="32"/>
        <v>164497.20000000001</v>
      </c>
      <c r="J142" s="832"/>
      <c r="K142" s="803">
        <v>162.44</v>
      </c>
      <c r="L142" s="804">
        <f t="shared" si="33"/>
        <v>0</v>
      </c>
      <c r="M142" s="803">
        <v>111.72199999999999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162.44</v>
      </c>
      <c r="U142" s="519">
        <f t="shared" si="37"/>
        <v>0</v>
      </c>
      <c r="V142" s="519">
        <v>111.72199999999999</v>
      </c>
      <c r="W142" s="519">
        <f t="shared" si="45"/>
        <v>0</v>
      </c>
      <c r="X142" s="670">
        <f t="shared" si="38"/>
        <v>0</v>
      </c>
      <c r="Y142" s="649"/>
      <c r="Z142" s="512">
        <v>162.44</v>
      </c>
      <c r="AA142" s="512">
        <f t="shared" si="39"/>
        <v>0</v>
      </c>
      <c r="AB142" s="512">
        <v>111.72199999999999</v>
      </c>
      <c r="AC142" s="512">
        <f t="shared" si="46"/>
        <v>0</v>
      </c>
      <c r="AD142" s="668">
        <f t="shared" si="40"/>
        <v>0</v>
      </c>
      <c r="AE142" s="740">
        <f t="shared" si="30"/>
        <v>600</v>
      </c>
      <c r="AF142" s="747">
        <v>162.44</v>
      </c>
      <c r="AG142" s="747">
        <f t="shared" si="41"/>
        <v>97464</v>
      </c>
      <c r="AH142" s="747">
        <v>111.72199999999999</v>
      </c>
      <c r="AI142" s="747">
        <f t="shared" si="47"/>
        <v>67033.2</v>
      </c>
      <c r="AJ142" s="748">
        <f t="shared" si="42"/>
        <v>164497.20000000001</v>
      </c>
    </row>
    <row r="143" spans="1:36" s="403" customFormat="1" ht="17.45" hidden="1" customHeight="1" x14ac:dyDescent="0.25">
      <c r="A143" s="964" t="s">
        <v>715</v>
      </c>
      <c r="B143" s="438" t="s">
        <v>262</v>
      </c>
      <c r="C143" s="571" t="s">
        <v>32</v>
      </c>
      <c r="D143" s="596">
        <v>1410</v>
      </c>
      <c r="E143" s="466">
        <v>78.600000000000009</v>
      </c>
      <c r="F143" s="466">
        <f t="shared" si="31"/>
        <v>110826.00000000001</v>
      </c>
      <c r="G143" s="466">
        <v>116.012</v>
      </c>
      <c r="H143" s="466">
        <f t="shared" si="43"/>
        <v>163576.92000000001</v>
      </c>
      <c r="I143" s="587">
        <f t="shared" si="32"/>
        <v>274402.92000000004</v>
      </c>
      <c r="J143" s="832"/>
      <c r="K143" s="803">
        <v>78.600000000000009</v>
      </c>
      <c r="L143" s="804">
        <f t="shared" si="33"/>
        <v>0</v>
      </c>
      <c r="M143" s="803">
        <v>116.012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78.600000000000009</v>
      </c>
      <c r="U143" s="519">
        <f t="shared" si="37"/>
        <v>0</v>
      </c>
      <c r="V143" s="519">
        <v>116.012</v>
      </c>
      <c r="W143" s="519">
        <f t="shared" si="45"/>
        <v>0</v>
      </c>
      <c r="X143" s="670">
        <f t="shared" si="38"/>
        <v>0</v>
      </c>
      <c r="Y143" s="649"/>
      <c r="Z143" s="512">
        <v>78.600000000000009</v>
      </c>
      <c r="AA143" s="512">
        <f t="shared" si="39"/>
        <v>0</v>
      </c>
      <c r="AB143" s="512">
        <v>116.012</v>
      </c>
      <c r="AC143" s="512">
        <f t="shared" si="46"/>
        <v>0</v>
      </c>
      <c r="AD143" s="668">
        <f t="shared" si="40"/>
        <v>0</v>
      </c>
      <c r="AE143" s="740">
        <f t="shared" si="30"/>
        <v>1410</v>
      </c>
      <c r="AF143" s="747">
        <v>78.600000000000009</v>
      </c>
      <c r="AG143" s="747">
        <f t="shared" si="41"/>
        <v>110826.00000000001</v>
      </c>
      <c r="AH143" s="747">
        <v>116.012</v>
      </c>
      <c r="AI143" s="747">
        <f t="shared" si="47"/>
        <v>163576.92000000001</v>
      </c>
      <c r="AJ143" s="748">
        <f t="shared" si="42"/>
        <v>274402.92000000004</v>
      </c>
    </row>
    <row r="144" spans="1:36" s="403" customFormat="1" ht="17.45" hidden="1" customHeight="1" x14ac:dyDescent="0.25">
      <c r="A144" s="964" t="s">
        <v>716</v>
      </c>
      <c r="B144" s="438" t="s">
        <v>263</v>
      </c>
      <c r="C144" s="571" t="s">
        <v>32</v>
      </c>
      <c r="D144" s="596">
        <v>600</v>
      </c>
      <c r="E144" s="466">
        <v>45.85</v>
      </c>
      <c r="F144" s="466">
        <f t="shared" si="31"/>
        <v>27510</v>
      </c>
      <c r="G144" s="466">
        <v>28.080000000000002</v>
      </c>
      <c r="H144" s="466">
        <f t="shared" si="43"/>
        <v>16848</v>
      </c>
      <c r="I144" s="587">
        <f t="shared" si="32"/>
        <v>44358</v>
      </c>
      <c r="J144" s="832"/>
      <c r="K144" s="803">
        <v>45.85</v>
      </c>
      <c r="L144" s="804">
        <f t="shared" si="33"/>
        <v>0</v>
      </c>
      <c r="M144" s="803">
        <v>28.080000000000002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45.85</v>
      </c>
      <c r="U144" s="519">
        <f t="shared" si="37"/>
        <v>0</v>
      </c>
      <c r="V144" s="519">
        <v>28.080000000000002</v>
      </c>
      <c r="W144" s="519">
        <f t="shared" si="45"/>
        <v>0</v>
      </c>
      <c r="X144" s="670">
        <f t="shared" si="38"/>
        <v>0</v>
      </c>
      <c r="Y144" s="649"/>
      <c r="Z144" s="512">
        <v>45.85</v>
      </c>
      <c r="AA144" s="512">
        <f t="shared" si="39"/>
        <v>0</v>
      </c>
      <c r="AB144" s="512">
        <v>28.080000000000002</v>
      </c>
      <c r="AC144" s="512">
        <f t="shared" si="46"/>
        <v>0</v>
      </c>
      <c r="AD144" s="668">
        <f t="shared" si="40"/>
        <v>0</v>
      </c>
      <c r="AE144" s="740">
        <f t="shared" si="30"/>
        <v>600</v>
      </c>
      <c r="AF144" s="747">
        <v>45.85</v>
      </c>
      <c r="AG144" s="747">
        <f t="shared" si="41"/>
        <v>27510</v>
      </c>
      <c r="AH144" s="747">
        <v>28.080000000000002</v>
      </c>
      <c r="AI144" s="747">
        <f t="shared" si="47"/>
        <v>16848</v>
      </c>
      <c r="AJ144" s="748">
        <f t="shared" si="42"/>
        <v>44358</v>
      </c>
    </row>
    <row r="145" spans="1:37" s="403" customFormat="1" ht="17.45" hidden="1" customHeight="1" x14ac:dyDescent="0.25">
      <c r="A145" s="964" t="s">
        <v>717</v>
      </c>
      <c r="B145" s="438" t="s">
        <v>264</v>
      </c>
      <c r="C145" s="571" t="s">
        <v>31</v>
      </c>
      <c r="D145" s="596">
        <v>1200</v>
      </c>
      <c r="E145" s="466">
        <v>6.5500000000000007</v>
      </c>
      <c r="F145" s="466">
        <f t="shared" si="31"/>
        <v>7860.0000000000009</v>
      </c>
      <c r="G145" s="466">
        <v>3.3800000000000003</v>
      </c>
      <c r="H145" s="466">
        <f t="shared" si="43"/>
        <v>4056.0000000000005</v>
      </c>
      <c r="I145" s="587">
        <f t="shared" si="32"/>
        <v>11916.000000000002</v>
      </c>
      <c r="J145" s="832"/>
      <c r="K145" s="803">
        <v>6.5500000000000007</v>
      </c>
      <c r="L145" s="804">
        <f t="shared" si="33"/>
        <v>0</v>
      </c>
      <c r="M145" s="803">
        <v>3.3800000000000003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3.3800000000000003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3.3800000000000003</v>
      </c>
      <c r="AC145" s="512">
        <f t="shared" si="46"/>
        <v>0</v>
      </c>
      <c r="AD145" s="668">
        <f t="shared" si="40"/>
        <v>0</v>
      </c>
      <c r="AE145" s="740">
        <f t="shared" si="30"/>
        <v>1200</v>
      </c>
      <c r="AF145" s="747">
        <v>6.5500000000000007</v>
      </c>
      <c r="AG145" s="747">
        <f t="shared" si="41"/>
        <v>7860.0000000000009</v>
      </c>
      <c r="AH145" s="747">
        <v>3.3800000000000003</v>
      </c>
      <c r="AI145" s="747">
        <f t="shared" si="47"/>
        <v>4056.0000000000005</v>
      </c>
      <c r="AJ145" s="748">
        <f t="shared" si="42"/>
        <v>11916.000000000002</v>
      </c>
    </row>
    <row r="146" spans="1:37" s="403" customFormat="1" ht="17.45" hidden="1" customHeight="1" x14ac:dyDescent="0.25">
      <c r="A146" s="964" t="s">
        <v>718</v>
      </c>
      <c r="B146" s="438" t="s">
        <v>265</v>
      </c>
      <c r="C146" s="571" t="s">
        <v>31</v>
      </c>
      <c r="D146" s="596">
        <v>400</v>
      </c>
      <c r="E146" s="466">
        <v>6.5500000000000007</v>
      </c>
      <c r="F146" s="466">
        <f t="shared" si="31"/>
        <v>2620.0000000000005</v>
      </c>
      <c r="G146" s="466">
        <v>4.6800000000000006</v>
      </c>
      <c r="H146" s="466">
        <f t="shared" si="43"/>
        <v>1872.0000000000002</v>
      </c>
      <c r="I146" s="587">
        <f t="shared" si="32"/>
        <v>4492.0000000000009</v>
      </c>
      <c r="J146" s="832"/>
      <c r="K146" s="803">
        <v>6.5500000000000007</v>
      </c>
      <c r="L146" s="804">
        <f t="shared" si="33"/>
        <v>0</v>
      </c>
      <c r="M146" s="803">
        <v>4.6800000000000006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4.6800000000000006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4.6800000000000006</v>
      </c>
      <c r="AC146" s="512">
        <f t="shared" si="46"/>
        <v>0</v>
      </c>
      <c r="AD146" s="668">
        <f t="shared" si="40"/>
        <v>0</v>
      </c>
      <c r="AE146" s="740">
        <f t="shared" si="30"/>
        <v>400</v>
      </c>
      <c r="AF146" s="747">
        <v>6.5500000000000007</v>
      </c>
      <c r="AG146" s="747">
        <f t="shared" si="41"/>
        <v>2620.0000000000005</v>
      </c>
      <c r="AH146" s="747">
        <v>4.6800000000000006</v>
      </c>
      <c r="AI146" s="747">
        <f t="shared" si="47"/>
        <v>1872.0000000000002</v>
      </c>
      <c r="AJ146" s="748">
        <f t="shared" si="42"/>
        <v>4492.0000000000009</v>
      </c>
    </row>
    <row r="147" spans="1:37" s="403" customFormat="1" ht="17.45" hidden="1" customHeight="1" x14ac:dyDescent="0.25">
      <c r="A147" s="964" t="s">
        <v>719</v>
      </c>
      <c r="B147" s="438" t="s">
        <v>266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18.46</v>
      </c>
      <c r="H147" s="466">
        <f t="shared" si="43"/>
        <v>29536</v>
      </c>
      <c r="I147" s="587">
        <f t="shared" si="32"/>
        <v>40016</v>
      </c>
      <c r="J147" s="832"/>
      <c r="K147" s="803">
        <v>6.5500000000000007</v>
      </c>
      <c r="L147" s="804">
        <f t="shared" si="33"/>
        <v>0</v>
      </c>
      <c r="M147" s="803">
        <v>18.46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18.46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18.46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18.46</v>
      </c>
      <c r="AI147" s="747">
        <f t="shared" si="47"/>
        <v>29536</v>
      </c>
      <c r="AJ147" s="748">
        <f t="shared" si="42"/>
        <v>40016</v>
      </c>
    </row>
    <row r="148" spans="1:37" s="403" customFormat="1" ht="17.45" hidden="1" customHeight="1" x14ac:dyDescent="0.25">
      <c r="A148" s="964" t="s">
        <v>720</v>
      </c>
      <c r="B148" s="438" t="s">
        <v>267</v>
      </c>
      <c r="C148" s="571" t="s">
        <v>31</v>
      </c>
      <c r="D148" s="596">
        <v>1600</v>
      </c>
      <c r="E148" s="466">
        <v>6.5500000000000007</v>
      </c>
      <c r="F148" s="466">
        <f t="shared" si="31"/>
        <v>10480.000000000002</v>
      </c>
      <c r="G148" s="466">
        <v>2.3660000000000001</v>
      </c>
      <c r="H148" s="466">
        <f t="shared" si="43"/>
        <v>3785.6000000000004</v>
      </c>
      <c r="I148" s="587">
        <f t="shared" si="32"/>
        <v>14265.600000000002</v>
      </c>
      <c r="J148" s="832"/>
      <c r="K148" s="803">
        <v>6.5500000000000007</v>
      </c>
      <c r="L148" s="804">
        <f t="shared" si="33"/>
        <v>0</v>
      </c>
      <c r="M148" s="803">
        <v>2.3660000000000001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>
        <v>6.5500000000000007</v>
      </c>
      <c r="U148" s="519">
        <f t="shared" si="37"/>
        <v>0</v>
      </c>
      <c r="V148" s="519">
        <v>2.3660000000000001</v>
      </c>
      <c r="W148" s="519">
        <f t="shared" si="45"/>
        <v>0</v>
      </c>
      <c r="X148" s="670">
        <f t="shared" si="38"/>
        <v>0</v>
      </c>
      <c r="Y148" s="649"/>
      <c r="Z148" s="512">
        <v>6.5500000000000007</v>
      </c>
      <c r="AA148" s="512">
        <f t="shared" si="39"/>
        <v>0</v>
      </c>
      <c r="AB148" s="512">
        <v>2.3660000000000001</v>
      </c>
      <c r="AC148" s="512">
        <f t="shared" si="46"/>
        <v>0</v>
      </c>
      <c r="AD148" s="668">
        <f t="shared" si="40"/>
        <v>0</v>
      </c>
      <c r="AE148" s="740">
        <f t="shared" si="30"/>
        <v>1600</v>
      </c>
      <c r="AF148" s="747">
        <v>6.5500000000000007</v>
      </c>
      <c r="AG148" s="747">
        <f t="shared" si="41"/>
        <v>10480.000000000002</v>
      </c>
      <c r="AH148" s="747">
        <v>2.3660000000000001</v>
      </c>
      <c r="AI148" s="747">
        <f t="shared" si="47"/>
        <v>3785.6000000000004</v>
      </c>
      <c r="AJ148" s="748">
        <f t="shared" si="42"/>
        <v>14265.600000000002</v>
      </c>
    </row>
    <row r="149" spans="1:37" s="403" customFormat="1" ht="17.45" hidden="1" customHeight="1" x14ac:dyDescent="0.25">
      <c r="A149" s="964" t="s">
        <v>721</v>
      </c>
      <c r="B149" s="438" t="s">
        <v>268</v>
      </c>
      <c r="C149" s="571" t="s">
        <v>224</v>
      </c>
      <c r="D149" s="596">
        <v>1</v>
      </c>
      <c r="E149" s="466"/>
      <c r="F149" s="466"/>
      <c r="G149" s="466">
        <v>28080</v>
      </c>
      <c r="H149" s="466">
        <f t="shared" si="43"/>
        <v>28080</v>
      </c>
      <c r="I149" s="587">
        <f t="shared" si="32"/>
        <v>28080</v>
      </c>
      <c r="J149" s="832"/>
      <c r="K149" s="803"/>
      <c r="L149" s="804"/>
      <c r="M149" s="803">
        <v>28080</v>
      </c>
      <c r="N149" s="804">
        <f t="shared" si="44"/>
        <v>0</v>
      </c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/>
      <c r="U149" s="519"/>
      <c r="V149" s="519">
        <v>28080</v>
      </c>
      <c r="W149" s="519">
        <f t="shared" si="45"/>
        <v>0</v>
      </c>
      <c r="X149" s="670">
        <f t="shared" si="38"/>
        <v>0</v>
      </c>
      <c r="Y149" s="649"/>
      <c r="Z149" s="512"/>
      <c r="AA149" s="512"/>
      <c r="AB149" s="512">
        <v>28080</v>
      </c>
      <c r="AC149" s="512">
        <f t="shared" si="46"/>
        <v>0</v>
      </c>
      <c r="AD149" s="668">
        <f t="shared" si="40"/>
        <v>0</v>
      </c>
      <c r="AE149" s="740">
        <f t="shared" si="30"/>
        <v>1</v>
      </c>
      <c r="AF149" s="747"/>
      <c r="AG149" s="747"/>
      <c r="AH149" s="747">
        <v>28080</v>
      </c>
      <c r="AI149" s="747">
        <f t="shared" si="47"/>
        <v>28080</v>
      </c>
      <c r="AJ149" s="748">
        <f t="shared" si="42"/>
        <v>28080</v>
      </c>
    </row>
    <row r="150" spans="1:37" s="403" customFormat="1" ht="17.45" hidden="1" customHeight="1" x14ac:dyDescent="0.25">
      <c r="A150" s="964" t="s">
        <v>722</v>
      </c>
      <c r="B150" s="438" t="s">
        <v>269</v>
      </c>
      <c r="C150" s="571" t="s">
        <v>224</v>
      </c>
      <c r="D150" s="596">
        <v>1</v>
      </c>
      <c r="E150" s="466">
        <v>166632</v>
      </c>
      <c r="F150" s="466">
        <f>E150*D150</f>
        <v>166632</v>
      </c>
      <c r="G150" s="466"/>
      <c r="H150" s="466"/>
      <c r="I150" s="587">
        <f t="shared" si="32"/>
        <v>166632</v>
      </c>
      <c r="J150" s="832"/>
      <c r="K150" s="803">
        <v>166632</v>
      </c>
      <c r="L150" s="804">
        <f>K150*J150</f>
        <v>0</v>
      </c>
      <c r="M150" s="803"/>
      <c r="N150" s="804"/>
      <c r="O150" s="808">
        <f t="shared" si="34"/>
        <v>0</v>
      </c>
      <c r="P150" s="638">
        <f t="shared" si="35"/>
        <v>0</v>
      </c>
      <c r="Q150" s="512">
        <f t="shared" si="36"/>
        <v>0</v>
      </c>
      <c r="R150" s="637">
        <f t="shared" si="48"/>
        <v>0</v>
      </c>
      <c r="S150" s="649"/>
      <c r="T150" s="519">
        <v>166632</v>
      </c>
      <c r="U150" s="519">
        <f>T150*S150</f>
        <v>0</v>
      </c>
      <c r="V150" s="519"/>
      <c r="W150" s="519"/>
      <c r="X150" s="670">
        <f t="shared" si="38"/>
        <v>0</v>
      </c>
      <c r="Y150" s="649"/>
      <c r="Z150" s="512">
        <v>166632</v>
      </c>
      <c r="AA150" s="512">
        <f>Z150*Y150</f>
        <v>0</v>
      </c>
      <c r="AB150" s="512"/>
      <c r="AC150" s="512"/>
      <c r="AD150" s="668">
        <f t="shared" si="40"/>
        <v>0</v>
      </c>
      <c r="AE150" s="740">
        <f t="shared" si="30"/>
        <v>1</v>
      </c>
      <c r="AF150" s="747">
        <v>166632</v>
      </c>
      <c r="AG150" s="747">
        <f>AF150*AE150</f>
        <v>166632</v>
      </c>
      <c r="AH150" s="747"/>
      <c r="AI150" s="747"/>
      <c r="AJ150" s="748">
        <f t="shared" si="42"/>
        <v>166632</v>
      </c>
    </row>
    <row r="151" spans="1:37" ht="17.45" customHeight="1" x14ac:dyDescent="0.25">
      <c r="A151" s="950" t="s">
        <v>270</v>
      </c>
      <c r="B151" s="695" t="s">
        <v>271</v>
      </c>
      <c r="C151" s="696"/>
      <c r="D151" s="634"/>
      <c r="E151" s="553"/>
      <c r="F151" s="553">
        <f>F152+F153+F154+F155+F156+F157+F158+F159+F160+F161+F164+F165+F166</f>
        <v>24068943.394999996</v>
      </c>
      <c r="G151" s="553"/>
      <c r="H151" s="553">
        <f>SUM(H152:H166)</f>
        <v>62756587.3596</v>
      </c>
      <c r="I151" s="635">
        <f>SUM(I152:I166)</f>
        <v>87564706.114600003</v>
      </c>
      <c r="J151" s="829"/>
      <c r="K151" s="798"/>
      <c r="L151" s="807">
        <f>L152+L153+L154+L155+L156+L157+L158+L159+L160+L161+L164+L165+L166</f>
        <v>11110198.632095326</v>
      </c>
      <c r="M151" s="798"/>
      <c r="N151" s="807">
        <f>SUM(N152:N166)</f>
        <v>35090649</v>
      </c>
      <c r="O151" s="800">
        <f>SUM(O152:O166)</f>
        <v>46200847.632095329</v>
      </c>
      <c r="P151" s="639"/>
      <c r="Q151" s="455"/>
      <c r="R151" s="607"/>
      <c r="S151" s="633"/>
      <c r="T151" s="513"/>
      <c r="U151" s="513">
        <f>U152+U153+U154+U155+U156+U157+U158+U159+U160+U161+U164+U165+U166</f>
        <v>11107535.710000001</v>
      </c>
      <c r="V151" s="513"/>
      <c r="W151" s="513">
        <f>SUM(W152:W166)</f>
        <v>35088691</v>
      </c>
      <c r="X151" s="667">
        <f>SUM(X152:X166)</f>
        <v>46196226.710000001</v>
      </c>
      <c r="Y151" s="633"/>
      <c r="Z151" s="513"/>
      <c r="AA151" s="513">
        <f>AA152+AA153+AA154+AA155+AA156+AA157+AA158+AA159+AA160+AA161+AA164+AA165+AA166</f>
        <v>6724268.2599999998</v>
      </c>
      <c r="AB151" s="513"/>
      <c r="AC151" s="513">
        <f>SUM(AC152:AC166)</f>
        <v>10225419.800000001</v>
      </c>
      <c r="AD151" s="667">
        <f>SUM(AD152:AD166)</f>
        <v>16949688.059999999</v>
      </c>
      <c r="AE151" s="740">
        <f t="shared" si="30"/>
        <v>0</v>
      </c>
      <c r="AF151" s="741"/>
      <c r="AG151" s="741">
        <f>AG152+AG153+AG154+AG155+AG156+AG157+AG158+AG159+AG160+AG161+AG164+AG165+AG166</f>
        <v>6237125.2109999992</v>
      </c>
      <c r="AH151" s="741"/>
      <c r="AI151" s="741">
        <f>SUM(AI152:AI166)</f>
        <v>17442476.559600003</v>
      </c>
      <c r="AJ151" s="742">
        <f>SUM(AJ152:AJ166)</f>
        <v>24418777.130600002</v>
      </c>
    </row>
    <row r="152" spans="1:37" s="496" customFormat="1" ht="17.45" hidden="1" customHeight="1" x14ac:dyDescent="0.25">
      <c r="A152" s="964" t="s">
        <v>723</v>
      </c>
      <c r="B152" s="508" t="s">
        <v>272</v>
      </c>
      <c r="C152" s="572" t="s">
        <v>224</v>
      </c>
      <c r="D152" s="597">
        <v>6</v>
      </c>
      <c r="E152" s="483">
        <v>125450</v>
      </c>
      <c r="F152" s="483">
        <f t="shared" ref="F152:F166" si="49">E152*D152</f>
        <v>752700</v>
      </c>
      <c r="G152" s="483">
        <v>982545</v>
      </c>
      <c r="H152" s="483">
        <f t="shared" ref="H152:H166" si="50">G152*D152</f>
        <v>5895270</v>
      </c>
      <c r="I152" s="587">
        <f t="shared" ref="I152:I166" si="51">H152+F152</f>
        <v>6647970</v>
      </c>
      <c r="J152" s="797">
        <v>6</v>
      </c>
      <c r="K152" s="833">
        <v>125450</v>
      </c>
      <c r="L152" s="834">
        <f t="shared" ref="L152:L166" si="52">K152*J152</f>
        <v>752700</v>
      </c>
      <c r="M152" s="833">
        <v>982545</v>
      </c>
      <c r="N152" s="834">
        <f t="shared" ref="N152:N166" si="53">M152*J152</f>
        <v>5895270</v>
      </c>
      <c r="O152" s="808">
        <f t="shared" ref="O152:O166" si="54">N152+L152</f>
        <v>6647970</v>
      </c>
      <c r="P152" s="638">
        <f t="shared" si="35"/>
        <v>0</v>
      </c>
      <c r="Q152" s="512">
        <f t="shared" si="36"/>
        <v>0</v>
      </c>
      <c r="R152" s="637">
        <f t="shared" ref="R152:R215" si="55">(D152*K152)-(D152*T152)</f>
        <v>0</v>
      </c>
      <c r="S152" s="638">
        <v>6</v>
      </c>
      <c r="T152" s="525">
        <v>125450</v>
      </c>
      <c r="U152" s="525">
        <f t="shared" ref="U152:U166" si="56">T152*S152</f>
        <v>752700</v>
      </c>
      <c r="V152" s="525">
        <v>982545</v>
      </c>
      <c r="W152" s="525">
        <f t="shared" ref="W152:W166" si="57">V152*S152</f>
        <v>5895270</v>
      </c>
      <c r="X152" s="668">
        <f t="shared" ref="X152:X166" si="58">W152+U152</f>
        <v>6647970</v>
      </c>
      <c r="Y152" s="638"/>
      <c r="Z152" s="525">
        <v>125450</v>
      </c>
      <c r="AA152" s="525">
        <f t="shared" ref="AA152:AA166" si="59">Z152*Y152</f>
        <v>0</v>
      </c>
      <c r="AB152" s="525">
        <v>982545</v>
      </c>
      <c r="AC152" s="525">
        <f t="shared" ref="AC152:AC166" si="60">AB152*Y152</f>
        <v>0</v>
      </c>
      <c r="AD152" s="668">
        <f t="shared" ref="AD152:AD166" si="61">AC152+AA152</f>
        <v>0</v>
      </c>
      <c r="AE152" s="740">
        <f t="shared" si="30"/>
        <v>0</v>
      </c>
      <c r="AF152" s="762">
        <v>125450</v>
      </c>
      <c r="AG152" s="762">
        <f t="shared" ref="AG152:AG166" si="62">AF152*AE152</f>
        <v>0</v>
      </c>
      <c r="AH152" s="762">
        <v>982545</v>
      </c>
      <c r="AI152" s="762">
        <f t="shared" ref="AI152:AI166" si="63">AH152*AE152</f>
        <v>0</v>
      </c>
      <c r="AJ152" s="744">
        <f t="shared" ref="AJ152:AJ166" si="64">AI152+AG152</f>
        <v>0</v>
      </c>
      <c r="AK152" s="494"/>
    </row>
    <row r="153" spans="1:37" s="494" customFormat="1" ht="17.45" customHeight="1" x14ac:dyDescent="0.25">
      <c r="A153" s="964" t="s">
        <v>725</v>
      </c>
      <c r="B153" s="508" t="s">
        <v>273</v>
      </c>
      <c r="C153" s="572" t="s">
        <v>224</v>
      </c>
      <c r="D153" s="597">
        <v>5</v>
      </c>
      <c r="E153" s="483">
        <v>29545</v>
      </c>
      <c r="F153" s="483">
        <f t="shared" si="49"/>
        <v>147725</v>
      </c>
      <c r="G153" s="483">
        <v>469586</v>
      </c>
      <c r="H153" s="483">
        <f t="shared" si="50"/>
        <v>2347930</v>
      </c>
      <c r="I153" s="587">
        <f t="shared" si="51"/>
        <v>2495655</v>
      </c>
      <c r="J153" s="797"/>
      <c r="K153" s="833">
        <v>29545</v>
      </c>
      <c r="L153" s="834">
        <f t="shared" si="52"/>
        <v>0</v>
      </c>
      <c r="M153" s="833">
        <v>469586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29545</v>
      </c>
      <c r="U153" s="526">
        <f t="shared" si="56"/>
        <v>0</v>
      </c>
      <c r="V153" s="526">
        <v>469586</v>
      </c>
      <c r="W153" s="526">
        <f t="shared" si="57"/>
        <v>0</v>
      </c>
      <c r="X153" s="670">
        <f t="shared" si="58"/>
        <v>0</v>
      </c>
      <c r="Y153" s="638">
        <v>4</v>
      </c>
      <c r="Z153" s="525">
        <v>29545</v>
      </c>
      <c r="AA153" s="525">
        <f t="shared" si="59"/>
        <v>118180</v>
      </c>
      <c r="AB153" s="525">
        <v>469586</v>
      </c>
      <c r="AC153" s="525">
        <f t="shared" si="60"/>
        <v>1878344</v>
      </c>
      <c r="AD153" s="668">
        <f t="shared" si="61"/>
        <v>1996524</v>
      </c>
      <c r="AE153" s="740">
        <f t="shared" si="30"/>
        <v>1</v>
      </c>
      <c r="AF153" s="763">
        <v>29545</v>
      </c>
      <c r="AG153" s="763">
        <f t="shared" si="62"/>
        <v>29545</v>
      </c>
      <c r="AH153" s="763">
        <v>469586</v>
      </c>
      <c r="AI153" s="763">
        <f t="shared" si="63"/>
        <v>469586</v>
      </c>
      <c r="AJ153" s="748">
        <f t="shared" si="64"/>
        <v>499131</v>
      </c>
    </row>
    <row r="154" spans="1:37" s="494" customFormat="1" ht="17.45" hidden="1" customHeight="1" x14ac:dyDescent="0.25">
      <c r="A154" s="964" t="s">
        <v>726</v>
      </c>
      <c r="B154" s="508" t="s">
        <v>274</v>
      </c>
      <c r="C154" s="572" t="s">
        <v>224</v>
      </c>
      <c r="D154" s="597">
        <v>11</v>
      </c>
      <c r="E154" s="483">
        <v>102635.07494545454</v>
      </c>
      <c r="F154" s="483">
        <f t="shared" si="49"/>
        <v>1128985.8244</v>
      </c>
      <c r="G154" s="483">
        <v>309219.33883636363</v>
      </c>
      <c r="H154" s="483">
        <f t="shared" si="50"/>
        <v>3401412.7272000001</v>
      </c>
      <c r="I154" s="587">
        <f t="shared" si="51"/>
        <v>4530398.5515999999</v>
      </c>
      <c r="J154" s="797"/>
      <c r="K154" s="833">
        <v>102635.07494545454</v>
      </c>
      <c r="L154" s="834">
        <f t="shared" si="52"/>
        <v>0</v>
      </c>
      <c r="M154" s="833">
        <v>309219.33883636363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102635.07494545454</v>
      </c>
      <c r="U154" s="526">
        <f t="shared" si="56"/>
        <v>0</v>
      </c>
      <c r="V154" s="526">
        <v>309219.33883636363</v>
      </c>
      <c r="W154" s="526">
        <f t="shared" si="57"/>
        <v>0</v>
      </c>
      <c r="X154" s="670">
        <f t="shared" si="58"/>
        <v>0</v>
      </c>
      <c r="Y154" s="638">
        <v>0</v>
      </c>
      <c r="Z154" s="525">
        <v>102635.07494545454</v>
      </c>
      <c r="AA154" s="525">
        <f t="shared" si="59"/>
        <v>0</v>
      </c>
      <c r="AB154" s="525">
        <v>309219.33883636363</v>
      </c>
      <c r="AC154" s="525">
        <f t="shared" si="60"/>
        <v>0</v>
      </c>
      <c r="AD154" s="668">
        <f t="shared" si="61"/>
        <v>0</v>
      </c>
      <c r="AE154" s="740">
        <f t="shared" si="30"/>
        <v>11</v>
      </c>
      <c r="AF154" s="763">
        <v>102635.07494545454</v>
      </c>
      <c r="AG154" s="763">
        <f t="shared" si="62"/>
        <v>1128985.8244</v>
      </c>
      <c r="AH154" s="763">
        <v>309219.33883636363</v>
      </c>
      <c r="AI154" s="763">
        <f t="shared" si="63"/>
        <v>3401412.7272000001</v>
      </c>
      <c r="AJ154" s="748">
        <f t="shared" si="64"/>
        <v>4530398.5515999999</v>
      </c>
    </row>
    <row r="155" spans="1:37" s="494" customFormat="1" ht="17.45" hidden="1" customHeight="1" x14ac:dyDescent="0.25">
      <c r="A155" s="964" t="s">
        <v>727</v>
      </c>
      <c r="B155" s="508" t="s">
        <v>275</v>
      </c>
      <c r="C155" s="572" t="s">
        <v>31</v>
      </c>
      <c r="D155" s="597">
        <v>86</v>
      </c>
      <c r="E155" s="483">
        <v>4332.5980348837211</v>
      </c>
      <c r="F155" s="483">
        <f t="shared" si="49"/>
        <v>372603.43100000004</v>
      </c>
      <c r="G155" s="483">
        <v>10463.972093023256</v>
      </c>
      <c r="H155" s="483">
        <f t="shared" si="50"/>
        <v>899901.6</v>
      </c>
      <c r="I155" s="587">
        <f t="shared" si="51"/>
        <v>1272505.031</v>
      </c>
      <c r="J155" s="797"/>
      <c r="K155" s="833">
        <v>4332.5980348837211</v>
      </c>
      <c r="L155" s="834">
        <f t="shared" si="52"/>
        <v>0</v>
      </c>
      <c r="M155" s="833">
        <v>10463.972093023256</v>
      </c>
      <c r="N155" s="834">
        <f t="shared" si="53"/>
        <v>0</v>
      </c>
      <c r="O155" s="808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4332.5980348837211</v>
      </c>
      <c r="U155" s="526">
        <f t="shared" si="56"/>
        <v>0</v>
      </c>
      <c r="V155" s="526">
        <v>10463.972093023256</v>
      </c>
      <c r="W155" s="526">
        <f t="shared" si="57"/>
        <v>0</v>
      </c>
      <c r="X155" s="670">
        <f t="shared" si="58"/>
        <v>0</v>
      </c>
      <c r="Y155" s="638"/>
      <c r="Z155" s="525">
        <v>4332.5980348837211</v>
      </c>
      <c r="AA155" s="525">
        <f t="shared" si="59"/>
        <v>0</v>
      </c>
      <c r="AB155" s="525">
        <v>10463.972093023256</v>
      </c>
      <c r="AC155" s="525">
        <f t="shared" si="60"/>
        <v>0</v>
      </c>
      <c r="AD155" s="668">
        <f t="shared" si="61"/>
        <v>0</v>
      </c>
      <c r="AE155" s="740">
        <f t="shared" si="30"/>
        <v>86</v>
      </c>
      <c r="AF155" s="763">
        <v>4332.5980348837211</v>
      </c>
      <c r="AG155" s="763">
        <f t="shared" si="62"/>
        <v>372603.43100000004</v>
      </c>
      <c r="AH155" s="763">
        <v>10463.972093023256</v>
      </c>
      <c r="AI155" s="763">
        <f t="shared" si="63"/>
        <v>899901.6</v>
      </c>
      <c r="AJ155" s="748">
        <f t="shared" si="64"/>
        <v>1272505.031</v>
      </c>
    </row>
    <row r="156" spans="1:37" s="496" customFormat="1" ht="17.45" customHeight="1" x14ac:dyDescent="0.25">
      <c r="A156" s="964" t="s">
        <v>728</v>
      </c>
      <c r="B156" s="508" t="s">
        <v>276</v>
      </c>
      <c r="C156" s="572" t="s">
        <v>153</v>
      </c>
      <c r="D156" s="597">
        <v>2907.8999999999996</v>
      </c>
      <c r="E156" s="483">
        <v>2655.5948880635515</v>
      </c>
      <c r="F156" s="483">
        <f t="shared" si="49"/>
        <v>7722204.375</v>
      </c>
      <c r="G156" s="483">
        <v>1958</v>
      </c>
      <c r="H156" s="483">
        <f t="shared" si="50"/>
        <v>5693668.1999999993</v>
      </c>
      <c r="I156" s="587">
        <f t="shared" si="51"/>
        <v>13415872.574999999</v>
      </c>
      <c r="J156" s="797">
        <v>1500</v>
      </c>
      <c r="K156" s="833">
        <v>2655.5948880635515</v>
      </c>
      <c r="L156" s="834">
        <f t="shared" si="52"/>
        <v>3983392.3320953273</v>
      </c>
      <c r="M156" s="833">
        <v>1958</v>
      </c>
      <c r="N156" s="834">
        <f t="shared" si="53"/>
        <v>2937000</v>
      </c>
      <c r="O156" s="808">
        <f t="shared" si="54"/>
        <v>6920392.3320953269</v>
      </c>
      <c r="P156" s="638">
        <f t="shared" si="35"/>
        <v>4.8880635513341986E-3</v>
      </c>
      <c r="Q156" s="512">
        <f t="shared" si="36"/>
        <v>0</v>
      </c>
      <c r="R156" s="637">
        <f t="shared" si="55"/>
        <v>14.214000000618398</v>
      </c>
      <c r="S156" s="638">
        <v>1499</v>
      </c>
      <c r="T156" s="525">
        <v>2655.59</v>
      </c>
      <c r="U156" s="525">
        <f t="shared" si="56"/>
        <v>3980729.41</v>
      </c>
      <c r="V156" s="525">
        <v>1958</v>
      </c>
      <c r="W156" s="525">
        <f t="shared" si="57"/>
        <v>2935042</v>
      </c>
      <c r="X156" s="668">
        <f t="shared" si="58"/>
        <v>6915771.4100000001</v>
      </c>
      <c r="Y156" s="638">
        <v>1300</v>
      </c>
      <c r="Z156" s="525">
        <v>2655.59</v>
      </c>
      <c r="AA156" s="525">
        <f t="shared" si="59"/>
        <v>3452267</v>
      </c>
      <c r="AB156" s="525">
        <v>1958</v>
      </c>
      <c r="AC156" s="525">
        <f t="shared" si="60"/>
        <v>2545400</v>
      </c>
      <c r="AD156" s="668">
        <f t="shared" si="61"/>
        <v>5997667</v>
      </c>
      <c r="AE156" s="740">
        <f t="shared" si="30"/>
        <v>108.89999999999964</v>
      </c>
      <c r="AF156" s="762">
        <v>2655.59</v>
      </c>
      <c r="AG156" s="762">
        <f t="shared" si="62"/>
        <v>289193.75099999906</v>
      </c>
      <c r="AH156" s="762">
        <v>1958</v>
      </c>
      <c r="AI156" s="762">
        <f t="shared" si="63"/>
        <v>213226.19999999928</v>
      </c>
      <c r="AJ156" s="744">
        <f t="shared" si="64"/>
        <v>502419.95099999837</v>
      </c>
      <c r="AK156" s="494"/>
    </row>
    <row r="157" spans="1:37" s="494" customFormat="1" ht="17.45" hidden="1" customHeight="1" x14ac:dyDescent="0.25">
      <c r="A157" s="964" t="s">
        <v>729</v>
      </c>
      <c r="B157" s="508" t="s">
        <v>277</v>
      </c>
      <c r="C157" s="572" t="s">
        <v>31</v>
      </c>
      <c r="D157" s="597">
        <v>8</v>
      </c>
      <c r="E157" s="483">
        <v>11973.056124999999</v>
      </c>
      <c r="F157" s="483">
        <f t="shared" si="49"/>
        <v>95784.448999999993</v>
      </c>
      <c r="G157" s="483">
        <v>32008.274999999998</v>
      </c>
      <c r="H157" s="483">
        <f t="shared" si="50"/>
        <v>256066.19999999998</v>
      </c>
      <c r="I157" s="587">
        <f t="shared" si="51"/>
        <v>351850.64899999998</v>
      </c>
      <c r="J157" s="797"/>
      <c r="K157" s="833">
        <v>11973.056124999999</v>
      </c>
      <c r="L157" s="834">
        <f t="shared" si="52"/>
        <v>0</v>
      </c>
      <c r="M157" s="833">
        <v>32008.274999999998</v>
      </c>
      <c r="N157" s="834">
        <f t="shared" si="53"/>
        <v>0</v>
      </c>
      <c r="O157" s="808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26">
        <v>11973.056124999999</v>
      </c>
      <c r="U157" s="526">
        <f t="shared" si="56"/>
        <v>0</v>
      </c>
      <c r="V157" s="526">
        <v>32008.274999999998</v>
      </c>
      <c r="W157" s="526">
        <f t="shared" si="57"/>
        <v>0</v>
      </c>
      <c r="X157" s="670">
        <f t="shared" si="58"/>
        <v>0</v>
      </c>
      <c r="Y157" s="638"/>
      <c r="Z157" s="525">
        <v>11973.056124999999</v>
      </c>
      <c r="AA157" s="525">
        <f t="shared" si="59"/>
        <v>0</v>
      </c>
      <c r="AB157" s="525">
        <v>32008.274999999998</v>
      </c>
      <c r="AC157" s="525">
        <f t="shared" si="60"/>
        <v>0</v>
      </c>
      <c r="AD157" s="668">
        <f t="shared" si="61"/>
        <v>0</v>
      </c>
      <c r="AE157" s="740">
        <f t="shared" si="30"/>
        <v>8</v>
      </c>
      <c r="AF157" s="763">
        <v>11973.056124999999</v>
      </c>
      <c r="AG157" s="763">
        <f t="shared" si="62"/>
        <v>95784.448999999993</v>
      </c>
      <c r="AH157" s="763">
        <v>32008.274999999998</v>
      </c>
      <c r="AI157" s="763">
        <f t="shared" si="63"/>
        <v>256066.19999999998</v>
      </c>
      <c r="AJ157" s="748">
        <f t="shared" si="64"/>
        <v>351850.64899999998</v>
      </c>
    </row>
    <row r="158" spans="1:37" s="496" customFormat="1" ht="17.45" customHeight="1" x14ac:dyDescent="0.25">
      <c r="A158" s="964" t="s">
        <v>730</v>
      </c>
      <c r="B158" s="508" t="s">
        <v>278</v>
      </c>
      <c r="C158" s="572" t="s">
        <v>224</v>
      </c>
      <c r="D158" s="597">
        <v>12</v>
      </c>
      <c r="E158" s="483">
        <v>637410.63</v>
      </c>
      <c r="F158" s="483">
        <f t="shared" si="49"/>
        <v>7648927.5600000005</v>
      </c>
      <c r="G158" s="483">
        <v>2625837.9000000004</v>
      </c>
      <c r="H158" s="483">
        <f t="shared" si="50"/>
        <v>31510054.800000004</v>
      </c>
      <c r="I158" s="587">
        <f t="shared" si="51"/>
        <v>39158982.360000007</v>
      </c>
      <c r="J158" s="797">
        <v>10</v>
      </c>
      <c r="K158" s="833">
        <v>637410.63</v>
      </c>
      <c r="L158" s="834">
        <f t="shared" si="52"/>
        <v>6374106.2999999998</v>
      </c>
      <c r="M158" s="833">
        <v>2625837.9000000004</v>
      </c>
      <c r="N158" s="834">
        <f t="shared" si="53"/>
        <v>26258379.000000004</v>
      </c>
      <c r="O158" s="808">
        <f t="shared" si="54"/>
        <v>32632485.300000004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>
        <v>10</v>
      </c>
      <c r="T158" s="525">
        <v>637410.63</v>
      </c>
      <c r="U158" s="525">
        <f t="shared" si="56"/>
        <v>6374106.2999999998</v>
      </c>
      <c r="V158" s="525">
        <v>2625837.9</v>
      </c>
      <c r="W158" s="525">
        <f t="shared" si="57"/>
        <v>26258379</v>
      </c>
      <c r="X158" s="668">
        <f t="shared" si="58"/>
        <v>32632485.300000001</v>
      </c>
      <c r="Y158" s="638">
        <v>2</v>
      </c>
      <c r="Z158" s="525">
        <v>637410.63</v>
      </c>
      <c r="AA158" s="525">
        <f t="shared" si="59"/>
        <v>1274821.26</v>
      </c>
      <c r="AB158" s="525">
        <v>2625837.9</v>
      </c>
      <c r="AC158" s="525">
        <f t="shared" si="60"/>
        <v>5251675.8</v>
      </c>
      <c r="AD158" s="668">
        <f t="shared" si="61"/>
        <v>6526497.0599999996</v>
      </c>
      <c r="AE158" s="740">
        <f t="shared" si="30"/>
        <v>0</v>
      </c>
      <c r="AF158" s="762">
        <v>637410.63</v>
      </c>
      <c r="AG158" s="762">
        <f t="shared" si="62"/>
        <v>0</v>
      </c>
      <c r="AH158" s="762">
        <v>2625837.9</v>
      </c>
      <c r="AI158" s="762">
        <f t="shared" si="63"/>
        <v>0</v>
      </c>
      <c r="AJ158" s="744">
        <f t="shared" si="64"/>
        <v>0</v>
      </c>
      <c r="AK158" s="494"/>
    </row>
    <row r="159" spans="1:37" s="494" customFormat="1" ht="17.45" hidden="1" customHeight="1" x14ac:dyDescent="0.25">
      <c r="A159" s="964" t="s">
        <v>731</v>
      </c>
      <c r="B159" s="508" t="s">
        <v>279</v>
      </c>
      <c r="C159" s="572" t="s">
        <v>31</v>
      </c>
      <c r="D159" s="597">
        <v>24</v>
      </c>
      <c r="E159" s="483">
        <v>8305.7144000000008</v>
      </c>
      <c r="F159" s="483">
        <f t="shared" si="49"/>
        <v>199337.14560000002</v>
      </c>
      <c r="G159" s="483">
        <v>20103.2</v>
      </c>
      <c r="H159" s="483">
        <f t="shared" si="50"/>
        <v>482476.80000000005</v>
      </c>
      <c r="I159" s="587">
        <f t="shared" si="51"/>
        <v>681813.94560000009</v>
      </c>
      <c r="J159" s="797"/>
      <c r="K159" s="833">
        <v>8305.7144000000008</v>
      </c>
      <c r="L159" s="834">
        <f t="shared" si="52"/>
        <v>0</v>
      </c>
      <c r="M159" s="833">
        <v>20103.2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8305.7144000000008</v>
      </c>
      <c r="U159" s="526">
        <f t="shared" si="56"/>
        <v>0</v>
      </c>
      <c r="V159" s="526">
        <v>20103.2</v>
      </c>
      <c r="W159" s="526">
        <f t="shared" si="57"/>
        <v>0</v>
      </c>
      <c r="X159" s="670">
        <f t="shared" si="58"/>
        <v>0</v>
      </c>
      <c r="Y159" s="638"/>
      <c r="Z159" s="525">
        <v>8305.7144000000008</v>
      </c>
      <c r="AA159" s="525">
        <f t="shared" si="59"/>
        <v>0</v>
      </c>
      <c r="AB159" s="525">
        <v>20103.2</v>
      </c>
      <c r="AC159" s="525">
        <f t="shared" si="60"/>
        <v>0</v>
      </c>
      <c r="AD159" s="668">
        <f t="shared" si="61"/>
        <v>0</v>
      </c>
      <c r="AE159" s="740">
        <f t="shared" si="30"/>
        <v>24</v>
      </c>
      <c r="AF159" s="763">
        <v>8305.7144000000008</v>
      </c>
      <c r="AG159" s="763">
        <f t="shared" si="62"/>
        <v>199337.14560000002</v>
      </c>
      <c r="AH159" s="763">
        <v>20103.2</v>
      </c>
      <c r="AI159" s="763">
        <f t="shared" si="63"/>
        <v>482476.80000000005</v>
      </c>
      <c r="AJ159" s="748">
        <f t="shared" si="64"/>
        <v>681813.94560000009</v>
      </c>
    </row>
    <row r="160" spans="1:37" s="494" customFormat="1" ht="17.45" customHeight="1" x14ac:dyDescent="0.25">
      <c r="A160" s="964" t="s">
        <v>732</v>
      </c>
      <c r="B160" s="508" t="s">
        <v>276</v>
      </c>
      <c r="C160" s="572" t="s">
        <v>153</v>
      </c>
      <c r="D160" s="597">
        <v>564.5</v>
      </c>
      <c r="E160" s="483">
        <v>3758</v>
      </c>
      <c r="F160" s="483">
        <f t="shared" si="49"/>
        <v>2121391</v>
      </c>
      <c r="G160" s="483">
        <v>1100</v>
      </c>
      <c r="H160" s="483">
        <f t="shared" si="50"/>
        <v>620950</v>
      </c>
      <c r="I160" s="587">
        <f t="shared" si="51"/>
        <v>2742341</v>
      </c>
      <c r="J160" s="797"/>
      <c r="K160" s="833">
        <v>3758</v>
      </c>
      <c r="L160" s="834">
        <f t="shared" si="52"/>
        <v>0</v>
      </c>
      <c r="M160" s="833">
        <v>1100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3758</v>
      </c>
      <c r="U160" s="526">
        <f t="shared" si="56"/>
        <v>0</v>
      </c>
      <c r="V160" s="526">
        <v>1100</v>
      </c>
      <c r="W160" s="526">
        <f t="shared" si="57"/>
        <v>0</v>
      </c>
      <c r="X160" s="670">
        <f t="shared" si="58"/>
        <v>0</v>
      </c>
      <c r="Y160" s="638">
        <v>500</v>
      </c>
      <c r="Z160" s="525">
        <v>3758</v>
      </c>
      <c r="AA160" s="525">
        <f t="shared" si="59"/>
        <v>1879000</v>
      </c>
      <c r="AB160" s="525">
        <v>1100</v>
      </c>
      <c r="AC160" s="525">
        <f t="shared" si="60"/>
        <v>550000</v>
      </c>
      <c r="AD160" s="668">
        <f t="shared" si="61"/>
        <v>2429000</v>
      </c>
      <c r="AE160" s="740">
        <f t="shared" si="30"/>
        <v>64.5</v>
      </c>
      <c r="AF160" s="763">
        <v>3758</v>
      </c>
      <c r="AG160" s="763">
        <f t="shared" si="62"/>
        <v>242391</v>
      </c>
      <c r="AH160" s="763">
        <v>1100</v>
      </c>
      <c r="AI160" s="763">
        <f t="shared" si="63"/>
        <v>70950</v>
      </c>
      <c r="AJ160" s="748">
        <f t="shared" si="64"/>
        <v>313341</v>
      </c>
    </row>
    <row r="161" spans="1:36" s="494" customFormat="1" ht="17.45" hidden="1" customHeight="1" x14ac:dyDescent="0.25">
      <c r="A161" s="964" t="s">
        <v>733</v>
      </c>
      <c r="B161" s="508" t="s">
        <v>280</v>
      </c>
      <c r="C161" s="572" t="s">
        <v>224</v>
      </c>
      <c r="D161" s="597">
        <v>16</v>
      </c>
      <c r="E161" s="483">
        <v>46198.46</v>
      </c>
      <c r="F161" s="483">
        <f t="shared" si="49"/>
        <v>739175.36</v>
      </c>
      <c r="G161" s="483">
        <v>372209.49577500008</v>
      </c>
      <c r="H161" s="483">
        <f t="shared" si="50"/>
        <v>5955351.9324000012</v>
      </c>
      <c r="I161" s="587">
        <f t="shared" si="51"/>
        <v>6694527.2924000015</v>
      </c>
      <c r="J161" s="797"/>
      <c r="K161" s="833">
        <v>46198.46</v>
      </c>
      <c r="L161" s="834">
        <f t="shared" si="52"/>
        <v>0</v>
      </c>
      <c r="M161" s="833">
        <v>372209.49577500008</v>
      </c>
      <c r="N161" s="83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26">
        <v>46198.46</v>
      </c>
      <c r="U161" s="526">
        <f t="shared" si="56"/>
        <v>0</v>
      </c>
      <c r="V161" s="526">
        <v>372209.49577500008</v>
      </c>
      <c r="W161" s="526">
        <f t="shared" si="57"/>
        <v>0</v>
      </c>
      <c r="X161" s="670">
        <f t="shared" si="58"/>
        <v>0</v>
      </c>
      <c r="Y161" s="638"/>
      <c r="Z161" s="525">
        <v>46198.46</v>
      </c>
      <c r="AA161" s="525">
        <f t="shared" si="59"/>
        <v>0</v>
      </c>
      <c r="AB161" s="525">
        <v>372209.49577500008</v>
      </c>
      <c r="AC161" s="525">
        <f t="shared" si="60"/>
        <v>0</v>
      </c>
      <c r="AD161" s="668">
        <f t="shared" si="61"/>
        <v>0</v>
      </c>
      <c r="AE161" s="740">
        <f t="shared" si="30"/>
        <v>16</v>
      </c>
      <c r="AF161" s="763">
        <v>46198.46</v>
      </c>
      <c r="AG161" s="763">
        <f t="shared" si="62"/>
        <v>739175.36</v>
      </c>
      <c r="AH161" s="763">
        <v>372209.49577500008</v>
      </c>
      <c r="AI161" s="763">
        <f t="shared" si="63"/>
        <v>5955351.9324000012</v>
      </c>
      <c r="AJ161" s="748">
        <f t="shared" si="64"/>
        <v>6694527.2924000015</v>
      </c>
    </row>
    <row r="162" spans="1:36" s="494" customFormat="1" ht="17.45" hidden="1" customHeight="1" x14ac:dyDescent="0.25">
      <c r="A162" s="965"/>
      <c r="B162" s="507" t="s">
        <v>282</v>
      </c>
      <c r="C162" s="573" t="s">
        <v>31</v>
      </c>
      <c r="D162" s="702">
        <v>4</v>
      </c>
      <c r="E162" s="466">
        <v>46198.46</v>
      </c>
      <c r="F162" s="466">
        <f t="shared" si="49"/>
        <v>184793.84</v>
      </c>
      <c r="G162" s="466">
        <v>191555</v>
      </c>
      <c r="H162" s="466">
        <f t="shared" si="50"/>
        <v>766220</v>
      </c>
      <c r="I162" s="587">
        <f t="shared" si="51"/>
        <v>951013.84</v>
      </c>
      <c r="J162" s="797"/>
      <c r="K162" s="803">
        <v>46198.46</v>
      </c>
      <c r="L162" s="804">
        <f t="shared" si="52"/>
        <v>0</v>
      </c>
      <c r="M162" s="803">
        <v>191555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191555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191555</v>
      </c>
      <c r="AC162" s="512">
        <f t="shared" si="60"/>
        <v>0</v>
      </c>
      <c r="AD162" s="668">
        <f t="shared" si="61"/>
        <v>0</v>
      </c>
      <c r="AE162" s="740">
        <f t="shared" ref="AE162:AE225" si="65">D162-S162-Y162</f>
        <v>4</v>
      </c>
      <c r="AF162" s="747">
        <v>46198.46</v>
      </c>
      <c r="AG162" s="747">
        <f t="shared" si="62"/>
        <v>184793.84</v>
      </c>
      <c r="AH162" s="747">
        <v>191555</v>
      </c>
      <c r="AI162" s="747">
        <f t="shared" si="63"/>
        <v>766220</v>
      </c>
      <c r="AJ162" s="748">
        <f t="shared" si="64"/>
        <v>951013.84</v>
      </c>
    </row>
    <row r="163" spans="1:36" s="494" customFormat="1" ht="17.45" hidden="1" customHeight="1" x14ac:dyDescent="0.25">
      <c r="A163" s="965"/>
      <c r="B163" s="507" t="s">
        <v>283</v>
      </c>
      <c r="C163" s="573" t="s">
        <v>31</v>
      </c>
      <c r="D163" s="702">
        <v>12</v>
      </c>
      <c r="E163" s="466">
        <v>46198.46</v>
      </c>
      <c r="F163" s="466">
        <f t="shared" si="49"/>
        <v>554381.52</v>
      </c>
      <c r="G163" s="466">
        <v>229879</v>
      </c>
      <c r="H163" s="466">
        <f t="shared" si="50"/>
        <v>2758548</v>
      </c>
      <c r="I163" s="587">
        <f t="shared" si="51"/>
        <v>3312929.52</v>
      </c>
      <c r="J163" s="797"/>
      <c r="K163" s="803">
        <v>46198.46</v>
      </c>
      <c r="L163" s="804">
        <f t="shared" si="52"/>
        <v>0</v>
      </c>
      <c r="M163" s="803">
        <v>229879</v>
      </c>
      <c r="N163" s="804">
        <f t="shared" si="53"/>
        <v>0</v>
      </c>
      <c r="O163" s="808">
        <f t="shared" si="54"/>
        <v>0</v>
      </c>
      <c r="P163" s="638">
        <f t="shared" si="35"/>
        <v>0</v>
      </c>
      <c r="Q163" s="512">
        <f t="shared" si="36"/>
        <v>0</v>
      </c>
      <c r="R163" s="637">
        <f t="shared" si="55"/>
        <v>0</v>
      </c>
      <c r="S163" s="638"/>
      <c r="T163" s="519">
        <v>46198.46</v>
      </c>
      <c r="U163" s="519">
        <f t="shared" si="56"/>
        <v>0</v>
      </c>
      <c r="V163" s="519">
        <v>229879</v>
      </c>
      <c r="W163" s="519">
        <f t="shared" si="57"/>
        <v>0</v>
      </c>
      <c r="X163" s="670">
        <f t="shared" si="58"/>
        <v>0</v>
      </c>
      <c r="Y163" s="638"/>
      <c r="Z163" s="512">
        <v>46198.46</v>
      </c>
      <c r="AA163" s="512">
        <f t="shared" si="59"/>
        <v>0</v>
      </c>
      <c r="AB163" s="512">
        <v>229879</v>
      </c>
      <c r="AC163" s="512">
        <f t="shared" si="60"/>
        <v>0</v>
      </c>
      <c r="AD163" s="668">
        <f t="shared" si="61"/>
        <v>0</v>
      </c>
      <c r="AE163" s="740">
        <f t="shared" si="65"/>
        <v>12</v>
      </c>
      <c r="AF163" s="747">
        <v>46198.46</v>
      </c>
      <c r="AG163" s="747">
        <f t="shared" si="62"/>
        <v>554381.52</v>
      </c>
      <c r="AH163" s="747">
        <v>229879</v>
      </c>
      <c r="AI163" s="747">
        <f t="shared" si="63"/>
        <v>2758548</v>
      </c>
      <c r="AJ163" s="748">
        <f t="shared" si="64"/>
        <v>3312929.52</v>
      </c>
    </row>
    <row r="164" spans="1:36" s="494" customFormat="1" ht="17.45" hidden="1" customHeight="1" x14ac:dyDescent="0.25">
      <c r="A164" s="964" t="s">
        <v>734</v>
      </c>
      <c r="B164" s="431" t="s">
        <v>284</v>
      </c>
      <c r="C164" s="574" t="s">
        <v>213</v>
      </c>
      <c r="D164" s="597">
        <v>166</v>
      </c>
      <c r="E164" s="483">
        <v>2887.5240963855426</v>
      </c>
      <c r="F164" s="483">
        <f t="shared" si="49"/>
        <v>479329.00000000006</v>
      </c>
      <c r="G164" s="483">
        <v>4676.726506024097</v>
      </c>
      <c r="H164" s="483">
        <f t="shared" si="50"/>
        <v>776336.60000000009</v>
      </c>
      <c r="I164" s="587">
        <f t="shared" si="51"/>
        <v>1255665.6000000001</v>
      </c>
      <c r="J164" s="797"/>
      <c r="K164" s="833">
        <v>2887.5240963855426</v>
      </c>
      <c r="L164" s="834">
        <f t="shared" si="52"/>
        <v>0</v>
      </c>
      <c r="M164" s="833">
        <v>4676.726506024097</v>
      </c>
      <c r="N164" s="834">
        <f t="shared" si="53"/>
        <v>0</v>
      </c>
      <c r="O164" s="808">
        <f t="shared" si="54"/>
        <v>0</v>
      </c>
      <c r="P164" s="638">
        <f t="shared" ref="P164:P227" si="66">K164-T164</f>
        <v>0</v>
      </c>
      <c r="Q164" s="512">
        <f t="shared" ref="Q164:Q227" si="67">M164-V164</f>
        <v>0</v>
      </c>
      <c r="R164" s="637">
        <f t="shared" si="55"/>
        <v>0</v>
      </c>
      <c r="S164" s="638"/>
      <c r="T164" s="526">
        <v>2887.5240963855426</v>
      </c>
      <c r="U164" s="526">
        <f t="shared" si="56"/>
        <v>0</v>
      </c>
      <c r="V164" s="526">
        <v>4676.726506024097</v>
      </c>
      <c r="W164" s="526">
        <f t="shared" si="57"/>
        <v>0</v>
      </c>
      <c r="X164" s="670">
        <f t="shared" si="58"/>
        <v>0</v>
      </c>
      <c r="Y164" s="638"/>
      <c r="Z164" s="525">
        <v>2887.5240963855426</v>
      </c>
      <c r="AA164" s="525">
        <f t="shared" si="59"/>
        <v>0</v>
      </c>
      <c r="AB164" s="525">
        <v>4676.726506024097</v>
      </c>
      <c r="AC164" s="525">
        <f t="shared" si="60"/>
        <v>0</v>
      </c>
      <c r="AD164" s="668">
        <f t="shared" si="61"/>
        <v>0</v>
      </c>
      <c r="AE164" s="740">
        <f t="shared" si="65"/>
        <v>166</v>
      </c>
      <c r="AF164" s="763">
        <v>2887.5240963855426</v>
      </c>
      <c r="AG164" s="763">
        <f t="shared" si="62"/>
        <v>479329.00000000006</v>
      </c>
      <c r="AH164" s="763">
        <v>4676.726506024097</v>
      </c>
      <c r="AI164" s="763">
        <f t="shared" si="63"/>
        <v>776336.60000000009</v>
      </c>
      <c r="AJ164" s="748">
        <f t="shared" si="64"/>
        <v>1255665.6000000001</v>
      </c>
    </row>
    <row r="165" spans="1:36" s="494" customFormat="1" ht="17.45" hidden="1" customHeight="1" x14ac:dyDescent="0.25">
      <c r="A165" s="964" t="s">
        <v>735</v>
      </c>
      <c r="B165" s="431" t="s">
        <v>285</v>
      </c>
      <c r="C165" s="574" t="s">
        <v>224</v>
      </c>
      <c r="D165" s="597">
        <v>1</v>
      </c>
      <c r="E165" s="483">
        <v>1432280.25</v>
      </c>
      <c r="F165" s="483">
        <f t="shared" si="49"/>
        <v>1432280.25</v>
      </c>
      <c r="G165" s="483">
        <v>1392400.5</v>
      </c>
      <c r="H165" s="483">
        <f t="shared" si="50"/>
        <v>1392400.5</v>
      </c>
      <c r="I165" s="587">
        <f t="shared" si="51"/>
        <v>2824680.75</v>
      </c>
      <c r="J165" s="797"/>
      <c r="K165" s="833">
        <v>1432280.25</v>
      </c>
      <c r="L165" s="834">
        <f t="shared" si="52"/>
        <v>0</v>
      </c>
      <c r="M165" s="833">
        <v>1392400.5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1432280.25</v>
      </c>
      <c r="U165" s="526">
        <f t="shared" si="56"/>
        <v>0</v>
      </c>
      <c r="V165" s="526">
        <v>1392400.5</v>
      </c>
      <c r="W165" s="526">
        <f t="shared" si="57"/>
        <v>0</v>
      </c>
      <c r="X165" s="670">
        <f t="shared" si="58"/>
        <v>0</v>
      </c>
      <c r="Y165" s="638"/>
      <c r="Z165" s="525">
        <v>1432280.25</v>
      </c>
      <c r="AA165" s="525">
        <f t="shared" si="59"/>
        <v>0</v>
      </c>
      <c r="AB165" s="525">
        <v>1392400.5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1432280.25</v>
      </c>
      <c r="AG165" s="763">
        <f t="shared" si="62"/>
        <v>1432280.25</v>
      </c>
      <c r="AH165" s="763">
        <v>1392400.5</v>
      </c>
      <c r="AI165" s="763">
        <f t="shared" si="63"/>
        <v>1392400.5</v>
      </c>
      <c r="AJ165" s="748">
        <f t="shared" si="64"/>
        <v>2824680.75</v>
      </c>
    </row>
    <row r="166" spans="1:36" s="494" customFormat="1" ht="17.45" hidden="1" customHeight="1" x14ac:dyDescent="0.25">
      <c r="A166" s="964" t="s">
        <v>736</v>
      </c>
      <c r="B166" s="431" t="s">
        <v>286</v>
      </c>
      <c r="C166" s="574" t="s">
        <v>224</v>
      </c>
      <c r="D166" s="597">
        <v>1</v>
      </c>
      <c r="E166" s="483">
        <v>1228500</v>
      </c>
      <c r="F166" s="483">
        <f t="shared" si="49"/>
        <v>1228500</v>
      </c>
      <c r="G166" s="483">
        <v>0</v>
      </c>
      <c r="H166" s="483">
        <f t="shared" si="50"/>
        <v>0</v>
      </c>
      <c r="I166" s="587">
        <f t="shared" si="51"/>
        <v>1228500</v>
      </c>
      <c r="J166" s="797"/>
      <c r="K166" s="833">
        <v>1228500</v>
      </c>
      <c r="L166" s="834">
        <f t="shared" si="52"/>
        <v>0</v>
      </c>
      <c r="M166" s="833">
        <v>0</v>
      </c>
      <c r="N166" s="834">
        <f t="shared" si="53"/>
        <v>0</v>
      </c>
      <c r="O166" s="808">
        <f t="shared" si="54"/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26">
        <v>1228500</v>
      </c>
      <c r="U166" s="526">
        <f t="shared" si="56"/>
        <v>0</v>
      </c>
      <c r="V166" s="526">
        <v>0</v>
      </c>
      <c r="W166" s="526">
        <f t="shared" si="57"/>
        <v>0</v>
      </c>
      <c r="X166" s="670">
        <f t="shared" si="58"/>
        <v>0</v>
      </c>
      <c r="Y166" s="638"/>
      <c r="Z166" s="525">
        <v>1228500</v>
      </c>
      <c r="AA166" s="525">
        <f t="shared" si="59"/>
        <v>0</v>
      </c>
      <c r="AB166" s="525">
        <v>0</v>
      </c>
      <c r="AC166" s="525">
        <f t="shared" si="60"/>
        <v>0</v>
      </c>
      <c r="AD166" s="668">
        <f t="shared" si="61"/>
        <v>0</v>
      </c>
      <c r="AE166" s="740">
        <f t="shared" si="65"/>
        <v>1</v>
      </c>
      <c r="AF166" s="763">
        <v>1228500</v>
      </c>
      <c r="AG166" s="763">
        <f t="shared" si="62"/>
        <v>1228500</v>
      </c>
      <c r="AH166" s="763">
        <v>0</v>
      </c>
      <c r="AI166" s="763">
        <f t="shared" si="63"/>
        <v>0</v>
      </c>
      <c r="AJ166" s="748">
        <f t="shared" si="64"/>
        <v>1228500</v>
      </c>
    </row>
    <row r="167" spans="1:36" s="403" customFormat="1" ht="17.45" hidden="1" customHeight="1" x14ac:dyDescent="0.25">
      <c r="A167" s="966" t="s">
        <v>287</v>
      </c>
      <c r="B167" s="695" t="s">
        <v>288</v>
      </c>
      <c r="C167" s="696"/>
      <c r="D167" s="700"/>
      <c r="E167" s="421"/>
      <c r="F167" s="421">
        <f>SUM(F168:F188)</f>
        <v>4413698.76</v>
      </c>
      <c r="G167" s="421"/>
      <c r="H167" s="421">
        <f>SUM(H168:H188)</f>
        <v>5088361.2729999991</v>
      </c>
      <c r="I167" s="584">
        <f>SUM(I168:I188)</f>
        <v>9502060.0330000017</v>
      </c>
      <c r="J167" s="797"/>
      <c r="K167" s="798"/>
      <c r="L167" s="807">
        <f>SUM(L168:L188)</f>
        <v>0</v>
      </c>
      <c r="M167" s="798"/>
      <c r="N167" s="807">
        <f>SUM(N168:N188)</f>
        <v>0</v>
      </c>
      <c r="O167" s="800">
        <f>SUM(O168:O188)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38"/>
      <c r="T167" s="518"/>
      <c r="U167" s="518">
        <f>SUM(U168:U188)</f>
        <v>0</v>
      </c>
      <c r="V167" s="518"/>
      <c r="W167" s="518">
        <f>SUM(W168:W188)</f>
        <v>0</v>
      </c>
      <c r="X167" s="669">
        <f>SUM(X168:X188)</f>
        <v>0</v>
      </c>
      <c r="Y167" s="638"/>
      <c r="Z167" s="513"/>
      <c r="AA167" s="513">
        <f>SUM(AA168:AA188)</f>
        <v>0</v>
      </c>
      <c r="AB167" s="513"/>
      <c r="AC167" s="513">
        <f>SUM(AC168:AC188)</f>
        <v>0</v>
      </c>
      <c r="AD167" s="667">
        <f>SUM(AD168:AD188)</f>
        <v>0</v>
      </c>
      <c r="AE167" s="740">
        <f t="shared" si="65"/>
        <v>0</v>
      </c>
      <c r="AF167" s="745"/>
      <c r="AG167" s="745">
        <f>SUM(AG168:AG188)</f>
        <v>4413698.76</v>
      </c>
      <c r="AH167" s="745"/>
      <c r="AI167" s="745">
        <f>SUM(AI168:AI188)</f>
        <v>5088361.2729999991</v>
      </c>
      <c r="AJ167" s="746">
        <f>SUM(AJ168:AJ188)</f>
        <v>9502060.0330000017</v>
      </c>
    </row>
    <row r="168" spans="1:36" s="403" customFormat="1" ht="26.45" hidden="1" customHeight="1" x14ac:dyDescent="0.25">
      <c r="A168" s="967" t="s">
        <v>737</v>
      </c>
      <c r="B168" s="433" t="s">
        <v>289</v>
      </c>
      <c r="C168" s="567" t="s">
        <v>31</v>
      </c>
      <c r="D168" s="591">
        <v>58</v>
      </c>
      <c r="E168" s="469">
        <v>7205</v>
      </c>
      <c r="F168" s="469">
        <f>E168*D168</f>
        <v>417890</v>
      </c>
      <c r="G168" s="469">
        <v>17301.587931034483</v>
      </c>
      <c r="H168" s="469">
        <f>G168*D168</f>
        <v>1003492.1</v>
      </c>
      <c r="I168" s="590">
        <f>F168+H168</f>
        <v>1421382.1</v>
      </c>
      <c r="J168" s="819"/>
      <c r="K168" s="820">
        <v>7205</v>
      </c>
      <c r="L168" s="821">
        <f>K168*J168</f>
        <v>0</v>
      </c>
      <c r="M168" s="820">
        <v>17301.587931034483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7205</v>
      </c>
      <c r="U168" s="522">
        <f>T168*S168</f>
        <v>0</v>
      </c>
      <c r="V168" s="522">
        <v>17301.587931034483</v>
      </c>
      <c r="W168" s="522">
        <f>V168*S168</f>
        <v>0</v>
      </c>
      <c r="X168" s="671">
        <f>U168+W168</f>
        <v>0</v>
      </c>
      <c r="Y168" s="647"/>
      <c r="Z168" s="523">
        <v>7205</v>
      </c>
      <c r="AA168" s="523">
        <f>Z168*Y168</f>
        <v>0</v>
      </c>
      <c r="AB168" s="523">
        <v>17301.587931034483</v>
      </c>
      <c r="AC168" s="523">
        <f>AB168*Y168</f>
        <v>0</v>
      </c>
      <c r="AD168" s="673">
        <f>AA168+AC168</f>
        <v>0</v>
      </c>
      <c r="AE168" s="740">
        <f t="shared" si="65"/>
        <v>58</v>
      </c>
      <c r="AF168" s="753">
        <v>7205</v>
      </c>
      <c r="AG168" s="753">
        <f>AF168*AE168</f>
        <v>417890</v>
      </c>
      <c r="AH168" s="753">
        <v>17301.587931034483</v>
      </c>
      <c r="AI168" s="753">
        <f>AH168*AE168</f>
        <v>1003492.1</v>
      </c>
      <c r="AJ168" s="750">
        <f>AG168+AI168</f>
        <v>1421382.1</v>
      </c>
    </row>
    <row r="169" spans="1:36" s="403" customFormat="1" ht="17.45" hidden="1" customHeight="1" x14ac:dyDescent="0.25">
      <c r="A169" s="967" t="s">
        <v>738</v>
      </c>
      <c r="B169" s="433" t="s">
        <v>290</v>
      </c>
      <c r="C169" s="567" t="s">
        <v>213</v>
      </c>
      <c r="D169" s="591">
        <v>933</v>
      </c>
      <c r="E169" s="469">
        <v>1451.6653376205788</v>
      </c>
      <c r="F169" s="469">
        <f>E169*D169</f>
        <v>1354403.76</v>
      </c>
      <c r="G169" s="469">
        <v>811.65284030010719</v>
      </c>
      <c r="H169" s="469">
        <f>G169*D169</f>
        <v>757272.1</v>
      </c>
      <c r="I169" s="590">
        <f>F169+H169</f>
        <v>2111675.86</v>
      </c>
      <c r="J169" s="819"/>
      <c r="K169" s="820">
        <v>1451.6653376205788</v>
      </c>
      <c r="L169" s="821">
        <f>K169*J169</f>
        <v>0</v>
      </c>
      <c r="M169" s="820">
        <v>811.65284030010719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1451.6653376205788</v>
      </c>
      <c r="U169" s="522">
        <f>T169*S169</f>
        <v>0</v>
      </c>
      <c r="V169" s="522">
        <v>811.65284030010719</v>
      </c>
      <c r="W169" s="522">
        <f>V169*S169</f>
        <v>0</v>
      </c>
      <c r="X169" s="671">
        <f>U169+W169</f>
        <v>0</v>
      </c>
      <c r="Y169" s="647"/>
      <c r="Z169" s="523">
        <v>1451.6653376205788</v>
      </c>
      <c r="AA169" s="523">
        <f>Z169*Y169</f>
        <v>0</v>
      </c>
      <c r="AB169" s="523">
        <v>811.65284030010719</v>
      </c>
      <c r="AC169" s="523">
        <f>AB169*Y169</f>
        <v>0</v>
      </c>
      <c r="AD169" s="673">
        <f>AA169+AC169</f>
        <v>0</v>
      </c>
      <c r="AE169" s="740">
        <f t="shared" si="65"/>
        <v>933</v>
      </c>
      <c r="AF169" s="753">
        <v>1451.6653376205788</v>
      </c>
      <c r="AG169" s="753">
        <f>AF169*AE169</f>
        <v>1354403.76</v>
      </c>
      <c r="AH169" s="753">
        <v>811.65284030010719</v>
      </c>
      <c r="AI169" s="753">
        <f>AH169*AE169</f>
        <v>757272.1</v>
      </c>
      <c r="AJ169" s="750">
        <f>AG169+AI169</f>
        <v>2111675.86</v>
      </c>
    </row>
    <row r="170" spans="1:36" s="403" customFormat="1" ht="17.25" hidden="1" customHeight="1" x14ac:dyDescent="0.25">
      <c r="A170" s="967" t="s">
        <v>741</v>
      </c>
      <c r="B170" s="433" t="s">
        <v>291</v>
      </c>
      <c r="C170" s="567" t="s">
        <v>31</v>
      </c>
      <c r="D170" s="591">
        <v>1</v>
      </c>
      <c r="E170" s="469">
        <v>39090</v>
      </c>
      <c r="F170" s="469">
        <f>E170*D170</f>
        <v>39090</v>
      </c>
      <c r="G170" s="469">
        <v>204170</v>
      </c>
      <c r="H170" s="469">
        <f>G170*D170</f>
        <v>204170</v>
      </c>
      <c r="I170" s="590">
        <f>F170+H170</f>
        <v>243260</v>
      </c>
      <c r="J170" s="819"/>
      <c r="K170" s="820">
        <v>39090</v>
      </c>
      <c r="L170" s="821">
        <f>K170*J170</f>
        <v>0</v>
      </c>
      <c r="M170" s="820">
        <v>204170</v>
      </c>
      <c r="N170" s="821">
        <f>M170*J170</f>
        <v>0</v>
      </c>
      <c r="O170" s="814">
        <f>L170+N170</f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39090</v>
      </c>
      <c r="U170" s="522">
        <f>T170*S170</f>
        <v>0</v>
      </c>
      <c r="V170" s="522">
        <v>204170</v>
      </c>
      <c r="W170" s="522">
        <f>V170*S170</f>
        <v>0</v>
      </c>
      <c r="X170" s="671">
        <f>U170+W170</f>
        <v>0</v>
      </c>
      <c r="Y170" s="647"/>
      <c r="Z170" s="523">
        <v>39090</v>
      </c>
      <c r="AA170" s="523">
        <f>Z170*Y170</f>
        <v>0</v>
      </c>
      <c r="AB170" s="523">
        <v>204170</v>
      </c>
      <c r="AC170" s="523">
        <f>AB170*Y170</f>
        <v>0</v>
      </c>
      <c r="AD170" s="673">
        <f>AA170+AC170</f>
        <v>0</v>
      </c>
      <c r="AE170" s="740">
        <f t="shared" si="65"/>
        <v>1</v>
      </c>
      <c r="AF170" s="753">
        <v>39090</v>
      </c>
      <c r="AG170" s="753">
        <f>AF170*AE170</f>
        <v>39090</v>
      </c>
      <c r="AH170" s="753">
        <v>204170</v>
      </c>
      <c r="AI170" s="753">
        <f>AH170*AE170</f>
        <v>204170</v>
      </c>
      <c r="AJ170" s="750">
        <f>AG170+AI170</f>
        <v>243260</v>
      </c>
    </row>
    <row r="171" spans="1:36" s="403" customFormat="1" ht="17.45" hidden="1" customHeight="1" x14ac:dyDescent="0.25">
      <c r="A171" s="967" t="s">
        <v>740</v>
      </c>
      <c r="B171" s="440" t="s">
        <v>292</v>
      </c>
      <c r="C171" s="575"/>
      <c r="D171" s="598"/>
      <c r="E171" s="466"/>
      <c r="F171" s="466"/>
      <c r="G171" s="466"/>
      <c r="H171" s="466"/>
      <c r="I171" s="587"/>
      <c r="J171" s="797"/>
      <c r="K171" s="803"/>
      <c r="L171" s="804"/>
      <c r="M171" s="803"/>
      <c r="N171" s="804"/>
      <c r="O171" s="808"/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38"/>
      <c r="T171" s="519"/>
      <c r="U171" s="519"/>
      <c r="V171" s="519"/>
      <c r="W171" s="519"/>
      <c r="X171" s="670"/>
      <c r="Y171" s="638"/>
      <c r="Z171" s="512"/>
      <c r="AA171" s="512"/>
      <c r="AB171" s="512"/>
      <c r="AC171" s="512"/>
      <c r="AD171" s="668"/>
      <c r="AE171" s="740">
        <f t="shared" si="65"/>
        <v>0</v>
      </c>
      <c r="AF171" s="747"/>
      <c r="AG171" s="747"/>
      <c r="AH171" s="747"/>
      <c r="AI171" s="747"/>
      <c r="AJ171" s="748"/>
    </row>
    <row r="172" spans="1:36" s="403" customFormat="1" ht="17.45" hidden="1" customHeight="1" x14ac:dyDescent="0.25">
      <c r="A172" s="967" t="s">
        <v>742</v>
      </c>
      <c r="B172" s="433" t="s">
        <v>293</v>
      </c>
      <c r="C172" s="567" t="s">
        <v>213</v>
      </c>
      <c r="D172" s="591">
        <v>390</v>
      </c>
      <c r="E172" s="469">
        <v>1239.4615384615386</v>
      </c>
      <c r="F172" s="469">
        <f>E172*D172</f>
        <v>483390.00000000006</v>
      </c>
      <c r="G172" s="469">
        <v>505.48</v>
      </c>
      <c r="H172" s="469">
        <f>G172*D172</f>
        <v>197137.2</v>
      </c>
      <c r="I172" s="590">
        <f>F172+H172</f>
        <v>680527.20000000007</v>
      </c>
      <c r="J172" s="819"/>
      <c r="K172" s="820">
        <v>1239.4615384615386</v>
      </c>
      <c r="L172" s="821">
        <f>K172*J172</f>
        <v>0</v>
      </c>
      <c r="M172" s="820">
        <v>505.48</v>
      </c>
      <c r="N172" s="821">
        <f>M172*J172</f>
        <v>0</v>
      </c>
      <c r="O172" s="814">
        <f>L172+N172</f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1239.4615384615386</v>
      </c>
      <c r="U172" s="522">
        <f>T172*S172</f>
        <v>0</v>
      </c>
      <c r="V172" s="522">
        <v>505.48</v>
      </c>
      <c r="W172" s="522">
        <f>V172*S172</f>
        <v>0</v>
      </c>
      <c r="X172" s="671">
        <f>U172+W172</f>
        <v>0</v>
      </c>
      <c r="Y172" s="647"/>
      <c r="Z172" s="523">
        <v>1239.4615384615386</v>
      </c>
      <c r="AA172" s="523">
        <f>Z172*Y172</f>
        <v>0</v>
      </c>
      <c r="AB172" s="523">
        <v>505.48</v>
      </c>
      <c r="AC172" s="523">
        <f>AB172*Y172</f>
        <v>0</v>
      </c>
      <c r="AD172" s="673">
        <f>AA172+AC172</f>
        <v>0</v>
      </c>
      <c r="AE172" s="740">
        <f t="shared" si="65"/>
        <v>390</v>
      </c>
      <c r="AF172" s="753">
        <v>1239.4615384615386</v>
      </c>
      <c r="AG172" s="753">
        <f>AF172*AE172</f>
        <v>483390.00000000006</v>
      </c>
      <c r="AH172" s="753">
        <v>505.48</v>
      </c>
      <c r="AI172" s="753">
        <f>AH172*AE172</f>
        <v>197137.2</v>
      </c>
      <c r="AJ172" s="750">
        <f>AG172+AI172</f>
        <v>680527.20000000007</v>
      </c>
    </row>
    <row r="173" spans="1:36" s="403" customFormat="1" ht="17.45" hidden="1" customHeight="1" x14ac:dyDescent="0.25">
      <c r="A173" s="967" t="s">
        <v>739</v>
      </c>
      <c r="B173" s="440" t="s">
        <v>294</v>
      </c>
      <c r="C173" s="575"/>
      <c r="D173" s="598"/>
      <c r="E173" s="466"/>
      <c r="F173" s="466"/>
      <c r="G173" s="466"/>
      <c r="H173" s="466"/>
      <c r="I173" s="587"/>
      <c r="J173" s="797"/>
      <c r="K173" s="803"/>
      <c r="L173" s="804"/>
      <c r="M173" s="803"/>
      <c r="N173" s="804"/>
      <c r="O173" s="808"/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38"/>
      <c r="T173" s="519"/>
      <c r="U173" s="519"/>
      <c r="V173" s="519"/>
      <c r="W173" s="519"/>
      <c r="X173" s="670"/>
      <c r="Y173" s="638"/>
      <c r="Z173" s="512"/>
      <c r="AA173" s="512"/>
      <c r="AB173" s="512"/>
      <c r="AC173" s="512"/>
      <c r="AD173" s="668"/>
      <c r="AE173" s="740">
        <f t="shared" si="65"/>
        <v>0</v>
      </c>
      <c r="AF173" s="747"/>
      <c r="AG173" s="747"/>
      <c r="AH173" s="747"/>
      <c r="AI173" s="747"/>
      <c r="AJ173" s="748"/>
    </row>
    <row r="174" spans="1:36" s="403" customFormat="1" ht="17.45" hidden="1" customHeight="1" x14ac:dyDescent="0.25">
      <c r="A174" s="967" t="s">
        <v>744</v>
      </c>
      <c r="B174" s="433" t="s">
        <v>272</v>
      </c>
      <c r="C174" s="567" t="s">
        <v>224</v>
      </c>
      <c r="D174" s="591">
        <v>1</v>
      </c>
      <c r="E174" s="469">
        <v>88935.900000000009</v>
      </c>
      <c r="F174" s="469">
        <f t="shared" ref="F174:F181" si="68">E174*D174</f>
        <v>88935.900000000009</v>
      </c>
      <c r="G174" s="469">
        <v>212371.0056</v>
      </c>
      <c r="H174" s="469">
        <f t="shared" ref="H174:H181" si="69">G174*D174</f>
        <v>212371.0056</v>
      </c>
      <c r="I174" s="590">
        <f t="shared" ref="I174:I181" si="70">F174+H174</f>
        <v>301306.9056</v>
      </c>
      <c r="J174" s="819"/>
      <c r="K174" s="820">
        <v>88935.900000000009</v>
      </c>
      <c r="L174" s="821">
        <f t="shared" ref="L174:L181" si="71">K174*J174</f>
        <v>0</v>
      </c>
      <c r="M174" s="820">
        <v>212371.0056</v>
      </c>
      <c r="N174" s="821">
        <f t="shared" ref="N174:N181" si="72">M174*J174</f>
        <v>0</v>
      </c>
      <c r="O174" s="814">
        <f t="shared" ref="O174:O181" si="73">L174+N174</f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88935.900000000009</v>
      </c>
      <c r="U174" s="522">
        <f t="shared" ref="U174:U181" si="74">T174*S174</f>
        <v>0</v>
      </c>
      <c r="V174" s="522">
        <v>212371.0056</v>
      </c>
      <c r="W174" s="522">
        <f t="shared" ref="W174:W181" si="75">V174*S174</f>
        <v>0</v>
      </c>
      <c r="X174" s="671">
        <f t="shared" ref="X174:X181" si="76">U174+W174</f>
        <v>0</v>
      </c>
      <c r="Y174" s="647"/>
      <c r="Z174" s="523">
        <v>88935.900000000009</v>
      </c>
      <c r="AA174" s="523">
        <f t="shared" ref="AA174:AA181" si="77">Z174*Y174</f>
        <v>0</v>
      </c>
      <c r="AB174" s="523">
        <v>212371.0056</v>
      </c>
      <c r="AC174" s="523">
        <f t="shared" ref="AC174:AC181" si="78">AB174*Y174</f>
        <v>0</v>
      </c>
      <c r="AD174" s="673">
        <f t="shared" ref="AD174:AD181" si="79">AA174+AC174</f>
        <v>0</v>
      </c>
      <c r="AE174" s="740">
        <f t="shared" si="65"/>
        <v>1</v>
      </c>
      <c r="AF174" s="753">
        <v>88935.900000000009</v>
      </c>
      <c r="AG174" s="753">
        <f t="shared" ref="AG174:AG181" si="80">AF174*AE174</f>
        <v>88935.900000000009</v>
      </c>
      <c r="AH174" s="753">
        <v>212371.0056</v>
      </c>
      <c r="AI174" s="753">
        <f t="shared" ref="AI174:AI181" si="81">AH174*AE174</f>
        <v>212371.0056</v>
      </c>
      <c r="AJ174" s="750">
        <f t="shared" ref="AJ174:AJ181" si="82">AG174+AI174</f>
        <v>301306.9056</v>
      </c>
    </row>
    <row r="175" spans="1:36" s="403" customFormat="1" ht="17.45" hidden="1" customHeight="1" x14ac:dyDescent="0.25">
      <c r="A175" s="967" t="s">
        <v>745</v>
      </c>
      <c r="B175" s="433" t="s">
        <v>295</v>
      </c>
      <c r="C175" s="567" t="s">
        <v>224</v>
      </c>
      <c r="D175" s="591">
        <v>1</v>
      </c>
      <c r="E175" s="469">
        <v>27333.15</v>
      </c>
      <c r="F175" s="469">
        <f t="shared" si="68"/>
        <v>27333.15</v>
      </c>
      <c r="G175" s="469">
        <v>92996.28</v>
      </c>
      <c r="H175" s="469">
        <f t="shared" si="69"/>
        <v>92996.28</v>
      </c>
      <c r="I175" s="590">
        <f t="shared" si="70"/>
        <v>120329.43</v>
      </c>
      <c r="J175" s="819"/>
      <c r="K175" s="820">
        <v>27333.15</v>
      </c>
      <c r="L175" s="821">
        <f t="shared" si="71"/>
        <v>0</v>
      </c>
      <c r="M175" s="820">
        <v>92996.28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27333.15</v>
      </c>
      <c r="U175" s="522">
        <f t="shared" si="74"/>
        <v>0</v>
      </c>
      <c r="V175" s="522">
        <v>92996.28</v>
      </c>
      <c r="W175" s="522">
        <f t="shared" si="75"/>
        <v>0</v>
      </c>
      <c r="X175" s="671">
        <f t="shared" si="76"/>
        <v>0</v>
      </c>
      <c r="Y175" s="647"/>
      <c r="Z175" s="523">
        <v>27333.15</v>
      </c>
      <c r="AA175" s="523">
        <f t="shared" si="77"/>
        <v>0</v>
      </c>
      <c r="AB175" s="523">
        <v>92996.28</v>
      </c>
      <c r="AC175" s="523">
        <f t="shared" si="78"/>
        <v>0</v>
      </c>
      <c r="AD175" s="673">
        <f t="shared" si="79"/>
        <v>0</v>
      </c>
      <c r="AE175" s="740">
        <f t="shared" si="65"/>
        <v>1</v>
      </c>
      <c r="AF175" s="753">
        <v>27333.15</v>
      </c>
      <c r="AG175" s="753">
        <f t="shared" si="80"/>
        <v>27333.15</v>
      </c>
      <c r="AH175" s="753">
        <v>92996.28</v>
      </c>
      <c r="AI175" s="753">
        <f t="shared" si="81"/>
        <v>92996.28</v>
      </c>
      <c r="AJ175" s="750">
        <f t="shared" si="82"/>
        <v>120329.43</v>
      </c>
    </row>
    <row r="176" spans="1:36" s="403" customFormat="1" ht="17.45" hidden="1" customHeight="1" x14ac:dyDescent="0.25">
      <c r="A176" s="967" t="s">
        <v>746</v>
      </c>
      <c r="B176" s="433" t="s">
        <v>296</v>
      </c>
      <c r="C176" s="567" t="s">
        <v>224</v>
      </c>
      <c r="D176" s="591">
        <v>5</v>
      </c>
      <c r="E176" s="469">
        <v>8541.7240000000002</v>
      </c>
      <c r="F176" s="469">
        <f t="shared" si="68"/>
        <v>42708.62</v>
      </c>
      <c r="G176" s="469">
        <v>15825.326399999998</v>
      </c>
      <c r="H176" s="469">
        <f t="shared" si="69"/>
        <v>79126.631999999983</v>
      </c>
      <c r="I176" s="590">
        <f t="shared" si="70"/>
        <v>121835.25199999998</v>
      </c>
      <c r="J176" s="819"/>
      <c r="K176" s="820">
        <v>8541.7240000000002</v>
      </c>
      <c r="L176" s="821">
        <f t="shared" si="71"/>
        <v>0</v>
      </c>
      <c r="M176" s="820">
        <v>15825.326399999998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8541.7240000000002</v>
      </c>
      <c r="U176" s="522">
        <f t="shared" si="74"/>
        <v>0</v>
      </c>
      <c r="V176" s="522">
        <v>15825.326399999998</v>
      </c>
      <c r="W176" s="522">
        <f t="shared" si="75"/>
        <v>0</v>
      </c>
      <c r="X176" s="671">
        <f t="shared" si="76"/>
        <v>0</v>
      </c>
      <c r="Y176" s="647"/>
      <c r="Z176" s="523">
        <v>8541.7240000000002</v>
      </c>
      <c r="AA176" s="523">
        <f t="shared" si="77"/>
        <v>0</v>
      </c>
      <c r="AB176" s="523">
        <v>15825.326399999998</v>
      </c>
      <c r="AC176" s="523">
        <f t="shared" si="78"/>
        <v>0</v>
      </c>
      <c r="AD176" s="673">
        <f t="shared" si="79"/>
        <v>0</v>
      </c>
      <c r="AE176" s="740">
        <f t="shared" si="65"/>
        <v>5</v>
      </c>
      <c r="AF176" s="753">
        <v>8541.7240000000002</v>
      </c>
      <c r="AG176" s="753">
        <f t="shared" si="80"/>
        <v>42708.62</v>
      </c>
      <c r="AH176" s="753">
        <v>15825.326399999998</v>
      </c>
      <c r="AI176" s="753">
        <f t="shared" si="81"/>
        <v>79126.631999999983</v>
      </c>
      <c r="AJ176" s="750">
        <f t="shared" si="82"/>
        <v>121835.25199999998</v>
      </c>
    </row>
    <row r="177" spans="1:36" s="403" customFormat="1" ht="15.6" hidden="1" customHeight="1" x14ac:dyDescent="0.25">
      <c r="A177" s="967" t="s">
        <v>747</v>
      </c>
      <c r="B177" s="433" t="s">
        <v>297</v>
      </c>
      <c r="C177" s="567" t="s">
        <v>31</v>
      </c>
      <c r="D177" s="591">
        <v>75</v>
      </c>
      <c r="E177" s="469">
        <v>896.04000000000008</v>
      </c>
      <c r="F177" s="469">
        <f t="shared" si="68"/>
        <v>67203</v>
      </c>
      <c r="G177" s="469">
        <v>784.68000000000006</v>
      </c>
      <c r="H177" s="469">
        <f t="shared" si="69"/>
        <v>58851.000000000007</v>
      </c>
      <c r="I177" s="590">
        <f t="shared" si="70"/>
        <v>126054</v>
      </c>
      <c r="J177" s="819"/>
      <c r="K177" s="820">
        <v>896.04000000000008</v>
      </c>
      <c r="L177" s="821">
        <f t="shared" si="71"/>
        <v>0</v>
      </c>
      <c r="M177" s="820">
        <v>784.68000000000006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896.04000000000008</v>
      </c>
      <c r="U177" s="522">
        <f t="shared" si="74"/>
        <v>0</v>
      </c>
      <c r="V177" s="522">
        <v>784.68000000000006</v>
      </c>
      <c r="W177" s="522">
        <f t="shared" si="75"/>
        <v>0</v>
      </c>
      <c r="X177" s="671">
        <f t="shared" si="76"/>
        <v>0</v>
      </c>
      <c r="Y177" s="647"/>
      <c r="Z177" s="523">
        <v>896.04000000000008</v>
      </c>
      <c r="AA177" s="523">
        <f t="shared" si="77"/>
        <v>0</v>
      </c>
      <c r="AB177" s="523">
        <v>784.68000000000006</v>
      </c>
      <c r="AC177" s="523">
        <f t="shared" si="78"/>
        <v>0</v>
      </c>
      <c r="AD177" s="673">
        <f t="shared" si="79"/>
        <v>0</v>
      </c>
      <c r="AE177" s="740">
        <f t="shared" si="65"/>
        <v>75</v>
      </c>
      <c r="AF177" s="753">
        <v>896.04000000000008</v>
      </c>
      <c r="AG177" s="753">
        <f t="shared" si="80"/>
        <v>67203</v>
      </c>
      <c r="AH177" s="753">
        <v>784.68000000000006</v>
      </c>
      <c r="AI177" s="753">
        <f t="shared" si="81"/>
        <v>58851.000000000007</v>
      </c>
      <c r="AJ177" s="750">
        <f t="shared" si="82"/>
        <v>126054</v>
      </c>
    </row>
    <row r="178" spans="1:36" s="403" customFormat="1" ht="17.45" hidden="1" customHeight="1" x14ac:dyDescent="0.25">
      <c r="A178" s="967" t="s">
        <v>748</v>
      </c>
      <c r="B178" s="433" t="s">
        <v>276</v>
      </c>
      <c r="C178" s="567" t="s">
        <v>153</v>
      </c>
      <c r="D178" s="591">
        <v>289.2</v>
      </c>
      <c r="E178" s="469">
        <v>1375.5</v>
      </c>
      <c r="F178" s="469">
        <f t="shared" si="68"/>
        <v>397794.6</v>
      </c>
      <c r="G178" s="469">
        <v>1858.420124481328</v>
      </c>
      <c r="H178" s="469">
        <f t="shared" si="69"/>
        <v>537455.10000000009</v>
      </c>
      <c r="I178" s="590">
        <f t="shared" si="70"/>
        <v>935249.70000000007</v>
      </c>
      <c r="J178" s="819"/>
      <c r="K178" s="820">
        <v>1375.5</v>
      </c>
      <c r="L178" s="821">
        <f t="shared" si="71"/>
        <v>0</v>
      </c>
      <c r="M178" s="820">
        <v>1858.420124481328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1375.5</v>
      </c>
      <c r="U178" s="522">
        <f t="shared" si="74"/>
        <v>0</v>
      </c>
      <c r="V178" s="522">
        <v>1858.420124481328</v>
      </c>
      <c r="W178" s="522">
        <f t="shared" si="75"/>
        <v>0</v>
      </c>
      <c r="X178" s="671">
        <f t="shared" si="76"/>
        <v>0</v>
      </c>
      <c r="Y178" s="647"/>
      <c r="Z178" s="523">
        <v>1375.5</v>
      </c>
      <c r="AA178" s="523">
        <f t="shared" si="77"/>
        <v>0</v>
      </c>
      <c r="AB178" s="523">
        <v>1858.420124481328</v>
      </c>
      <c r="AC178" s="523">
        <f t="shared" si="78"/>
        <v>0</v>
      </c>
      <c r="AD178" s="673">
        <f t="shared" si="79"/>
        <v>0</v>
      </c>
      <c r="AE178" s="740">
        <f t="shared" si="65"/>
        <v>289.2</v>
      </c>
      <c r="AF178" s="753">
        <v>1375.5</v>
      </c>
      <c r="AG178" s="753">
        <f t="shared" si="80"/>
        <v>397794.6</v>
      </c>
      <c r="AH178" s="753">
        <v>1858.420124481328</v>
      </c>
      <c r="AI178" s="753">
        <f t="shared" si="81"/>
        <v>537455.10000000009</v>
      </c>
      <c r="AJ178" s="750">
        <f t="shared" si="82"/>
        <v>935249.70000000007</v>
      </c>
    </row>
    <row r="179" spans="1:36" s="403" customFormat="1" ht="17.45" hidden="1" customHeight="1" x14ac:dyDescent="0.25">
      <c r="A179" s="967" t="s">
        <v>749</v>
      </c>
      <c r="B179" s="433" t="s">
        <v>298</v>
      </c>
      <c r="C179" s="567" t="s">
        <v>224</v>
      </c>
      <c r="D179" s="591">
        <v>2</v>
      </c>
      <c r="E179" s="469">
        <v>100586.38500000001</v>
      </c>
      <c r="F179" s="469">
        <f t="shared" si="68"/>
        <v>201172.77000000002</v>
      </c>
      <c r="G179" s="469">
        <v>266448.06760000001</v>
      </c>
      <c r="H179" s="469">
        <f t="shared" si="69"/>
        <v>532896.13520000002</v>
      </c>
      <c r="I179" s="590">
        <f t="shared" si="70"/>
        <v>734068.90520000004</v>
      </c>
      <c r="J179" s="819"/>
      <c r="K179" s="820">
        <v>100586.38500000001</v>
      </c>
      <c r="L179" s="821">
        <f t="shared" si="71"/>
        <v>0</v>
      </c>
      <c r="M179" s="820">
        <v>266448.06760000001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100586.38500000001</v>
      </c>
      <c r="U179" s="522">
        <f t="shared" si="74"/>
        <v>0</v>
      </c>
      <c r="V179" s="522">
        <v>266448.06760000001</v>
      </c>
      <c r="W179" s="522">
        <f t="shared" si="75"/>
        <v>0</v>
      </c>
      <c r="X179" s="671">
        <f t="shared" si="76"/>
        <v>0</v>
      </c>
      <c r="Y179" s="647"/>
      <c r="Z179" s="523">
        <v>100586.38500000001</v>
      </c>
      <c r="AA179" s="523">
        <f t="shared" si="77"/>
        <v>0</v>
      </c>
      <c r="AB179" s="523">
        <v>266448.06760000001</v>
      </c>
      <c r="AC179" s="523">
        <f t="shared" si="78"/>
        <v>0</v>
      </c>
      <c r="AD179" s="673">
        <f t="shared" si="79"/>
        <v>0</v>
      </c>
      <c r="AE179" s="740">
        <f t="shared" si="65"/>
        <v>2</v>
      </c>
      <c r="AF179" s="753">
        <v>100586.38500000001</v>
      </c>
      <c r="AG179" s="753">
        <f t="shared" si="80"/>
        <v>201172.77000000002</v>
      </c>
      <c r="AH179" s="753">
        <v>266448.06760000001</v>
      </c>
      <c r="AI179" s="753">
        <f t="shared" si="81"/>
        <v>532896.13520000002</v>
      </c>
      <c r="AJ179" s="750">
        <f t="shared" si="82"/>
        <v>734068.90520000004</v>
      </c>
    </row>
    <row r="180" spans="1:36" s="403" customFormat="1" ht="17.45" hidden="1" customHeight="1" x14ac:dyDescent="0.25">
      <c r="A180" s="967" t="s">
        <v>750</v>
      </c>
      <c r="B180" s="433" t="s">
        <v>299</v>
      </c>
      <c r="C180" s="567" t="s">
        <v>31</v>
      </c>
      <c r="D180" s="591">
        <v>6</v>
      </c>
      <c r="E180" s="469">
        <v>8489.2366666666658</v>
      </c>
      <c r="F180" s="469">
        <f t="shared" si="68"/>
        <v>50935.42</v>
      </c>
      <c r="G180" s="469">
        <v>18251.225200000001</v>
      </c>
      <c r="H180" s="469">
        <f t="shared" si="69"/>
        <v>109507.3512</v>
      </c>
      <c r="I180" s="590">
        <f t="shared" si="70"/>
        <v>160442.77120000002</v>
      </c>
      <c r="J180" s="819"/>
      <c r="K180" s="820">
        <v>8489.2366666666658</v>
      </c>
      <c r="L180" s="821">
        <f t="shared" si="71"/>
        <v>0</v>
      </c>
      <c r="M180" s="820">
        <v>18251.225200000001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8489.2366666666658</v>
      </c>
      <c r="U180" s="522">
        <f t="shared" si="74"/>
        <v>0</v>
      </c>
      <c r="V180" s="522">
        <v>18251.225200000001</v>
      </c>
      <c r="W180" s="522">
        <f t="shared" si="75"/>
        <v>0</v>
      </c>
      <c r="X180" s="671">
        <f t="shared" si="76"/>
        <v>0</v>
      </c>
      <c r="Y180" s="647"/>
      <c r="Z180" s="523">
        <v>8489.2366666666658</v>
      </c>
      <c r="AA180" s="523">
        <f t="shared" si="77"/>
        <v>0</v>
      </c>
      <c r="AB180" s="523">
        <v>18251.225200000001</v>
      </c>
      <c r="AC180" s="523">
        <f t="shared" si="78"/>
        <v>0</v>
      </c>
      <c r="AD180" s="673">
        <f t="shared" si="79"/>
        <v>0</v>
      </c>
      <c r="AE180" s="740">
        <f t="shared" si="65"/>
        <v>6</v>
      </c>
      <c r="AF180" s="753">
        <v>8489.2366666666658</v>
      </c>
      <c r="AG180" s="753">
        <f t="shared" si="80"/>
        <v>50935.42</v>
      </c>
      <c r="AH180" s="753">
        <v>18251.225200000001</v>
      </c>
      <c r="AI180" s="753">
        <f t="shared" si="81"/>
        <v>109507.3512</v>
      </c>
      <c r="AJ180" s="750">
        <f t="shared" si="82"/>
        <v>160442.77120000002</v>
      </c>
    </row>
    <row r="181" spans="1:36" s="403" customFormat="1" ht="17.45" hidden="1" customHeight="1" x14ac:dyDescent="0.25">
      <c r="A181" s="967" t="s">
        <v>751</v>
      </c>
      <c r="B181" s="433" t="s">
        <v>300</v>
      </c>
      <c r="C181" s="567" t="s">
        <v>153</v>
      </c>
      <c r="D181" s="591">
        <v>152</v>
      </c>
      <c r="E181" s="469">
        <v>2456.7671052631581</v>
      </c>
      <c r="F181" s="469">
        <f t="shared" si="68"/>
        <v>373428.60000000003</v>
      </c>
      <c r="G181" s="469">
        <v>4354.8717105263158</v>
      </c>
      <c r="H181" s="469">
        <f t="shared" si="69"/>
        <v>661940.5</v>
      </c>
      <c r="I181" s="590">
        <f t="shared" si="70"/>
        <v>1035369.1000000001</v>
      </c>
      <c r="J181" s="819"/>
      <c r="K181" s="820">
        <v>2456.7671052631581</v>
      </c>
      <c r="L181" s="821">
        <f t="shared" si="71"/>
        <v>0</v>
      </c>
      <c r="M181" s="820">
        <v>4354.8717105263158</v>
      </c>
      <c r="N181" s="821">
        <f t="shared" si="72"/>
        <v>0</v>
      </c>
      <c r="O181" s="814">
        <f t="shared" si="73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2456.7671052631581</v>
      </c>
      <c r="U181" s="522">
        <f t="shared" si="74"/>
        <v>0</v>
      </c>
      <c r="V181" s="522">
        <v>4354.8717105263158</v>
      </c>
      <c r="W181" s="522">
        <f t="shared" si="75"/>
        <v>0</v>
      </c>
      <c r="X181" s="671">
        <f t="shared" si="76"/>
        <v>0</v>
      </c>
      <c r="Y181" s="647"/>
      <c r="Z181" s="523">
        <v>2456.7671052631581</v>
      </c>
      <c r="AA181" s="523">
        <f t="shared" si="77"/>
        <v>0</v>
      </c>
      <c r="AB181" s="523">
        <v>4354.8717105263158</v>
      </c>
      <c r="AC181" s="523">
        <f t="shared" si="78"/>
        <v>0</v>
      </c>
      <c r="AD181" s="673">
        <f t="shared" si="79"/>
        <v>0</v>
      </c>
      <c r="AE181" s="740">
        <f t="shared" si="65"/>
        <v>152</v>
      </c>
      <c r="AF181" s="753">
        <v>2456.7671052631581</v>
      </c>
      <c r="AG181" s="753">
        <f t="shared" si="80"/>
        <v>373428.60000000003</v>
      </c>
      <c r="AH181" s="753">
        <v>4354.8717105263158</v>
      </c>
      <c r="AI181" s="753">
        <f t="shared" si="81"/>
        <v>661940.5</v>
      </c>
      <c r="AJ181" s="750">
        <f t="shared" si="82"/>
        <v>1035369.1000000001</v>
      </c>
    </row>
    <row r="182" spans="1:36" s="403" customFormat="1" ht="17.45" hidden="1" customHeight="1" x14ac:dyDescent="0.25">
      <c r="A182" s="967" t="s">
        <v>743</v>
      </c>
      <c r="B182" s="440" t="s">
        <v>301</v>
      </c>
      <c r="C182" s="575"/>
      <c r="D182" s="598"/>
      <c r="E182" s="466"/>
      <c r="F182" s="466"/>
      <c r="G182" s="466"/>
      <c r="H182" s="466"/>
      <c r="I182" s="587"/>
      <c r="J182" s="797"/>
      <c r="K182" s="803"/>
      <c r="L182" s="804"/>
      <c r="M182" s="803"/>
      <c r="N182" s="804"/>
      <c r="O182" s="808"/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38"/>
      <c r="T182" s="519"/>
      <c r="U182" s="519"/>
      <c r="V182" s="519"/>
      <c r="W182" s="519"/>
      <c r="X182" s="670"/>
      <c r="Y182" s="638"/>
      <c r="Z182" s="512"/>
      <c r="AA182" s="512"/>
      <c r="AB182" s="512"/>
      <c r="AC182" s="512"/>
      <c r="AD182" s="668"/>
      <c r="AE182" s="740">
        <f t="shared" si="65"/>
        <v>0</v>
      </c>
      <c r="AF182" s="747"/>
      <c r="AG182" s="747"/>
      <c r="AH182" s="747"/>
      <c r="AI182" s="747"/>
      <c r="AJ182" s="748"/>
    </row>
    <row r="183" spans="1:36" s="403" customFormat="1" ht="15.6" hidden="1" customHeight="1" x14ac:dyDescent="0.25">
      <c r="A183" s="967" t="s">
        <v>752</v>
      </c>
      <c r="B183" s="433" t="s">
        <v>302</v>
      </c>
      <c r="C183" s="567" t="s">
        <v>224</v>
      </c>
      <c r="D183" s="591">
        <v>1</v>
      </c>
      <c r="E183" s="469">
        <v>61132.46</v>
      </c>
      <c r="F183" s="469">
        <f t="shared" ref="F183:F188" si="83">E183*D183</f>
        <v>61132.46</v>
      </c>
      <c r="G183" s="469">
        <v>389269.56900000002</v>
      </c>
      <c r="H183" s="469">
        <f>G183*D183</f>
        <v>389269.56900000002</v>
      </c>
      <c r="I183" s="590">
        <f t="shared" ref="I183:I188" si="84">F183+H183</f>
        <v>450402.02900000004</v>
      </c>
      <c r="J183" s="819"/>
      <c r="K183" s="820">
        <v>61132.46</v>
      </c>
      <c r="L183" s="821">
        <f t="shared" ref="L183:L188" si="85">K183*J183</f>
        <v>0</v>
      </c>
      <c r="M183" s="820">
        <v>389269.56900000002</v>
      </c>
      <c r="N183" s="821">
        <f>M183*J183</f>
        <v>0</v>
      </c>
      <c r="O183" s="814">
        <f t="shared" ref="O183:O188" si="86">L183+N183</f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61132.46</v>
      </c>
      <c r="U183" s="522">
        <f t="shared" ref="U183:U188" si="87">T183*S183</f>
        <v>0</v>
      </c>
      <c r="V183" s="522">
        <v>389269.56900000002</v>
      </c>
      <c r="W183" s="522">
        <f>V183*S183</f>
        <v>0</v>
      </c>
      <c r="X183" s="671">
        <f t="shared" ref="X183:X188" si="88">U183+W183</f>
        <v>0</v>
      </c>
      <c r="Y183" s="647"/>
      <c r="Z183" s="523">
        <v>61132.46</v>
      </c>
      <c r="AA183" s="523">
        <f t="shared" ref="AA183:AA188" si="89">Z183*Y183</f>
        <v>0</v>
      </c>
      <c r="AB183" s="523">
        <v>389269.56900000002</v>
      </c>
      <c r="AC183" s="523">
        <f>AB183*Y183</f>
        <v>0</v>
      </c>
      <c r="AD183" s="673">
        <f t="shared" ref="AD183:AD188" si="90">AA183+AC183</f>
        <v>0</v>
      </c>
      <c r="AE183" s="740">
        <f t="shared" si="65"/>
        <v>1</v>
      </c>
      <c r="AF183" s="753">
        <v>61132.46</v>
      </c>
      <c r="AG183" s="753">
        <f t="shared" ref="AG183:AG188" si="91">AF183*AE183</f>
        <v>61132.46</v>
      </c>
      <c r="AH183" s="753">
        <v>389269.56900000002</v>
      </c>
      <c r="AI183" s="753">
        <f>AH183*AE183</f>
        <v>389269.56900000002</v>
      </c>
      <c r="AJ183" s="750">
        <f t="shared" ref="AJ183:AJ188" si="92">AG183+AI183</f>
        <v>450402.02900000004</v>
      </c>
    </row>
    <row r="184" spans="1:36" s="403" customFormat="1" ht="26.45" hidden="1" customHeight="1" x14ac:dyDescent="0.25">
      <c r="A184" s="967" t="s">
        <v>753</v>
      </c>
      <c r="B184" s="433" t="s">
        <v>303</v>
      </c>
      <c r="C184" s="567" t="s">
        <v>224</v>
      </c>
      <c r="D184" s="591">
        <v>3</v>
      </c>
      <c r="E184" s="469">
        <v>18340</v>
      </c>
      <c r="F184" s="469">
        <f t="shared" si="83"/>
        <v>55020</v>
      </c>
      <c r="G184" s="469">
        <v>52353.599999999999</v>
      </c>
      <c r="H184" s="469">
        <f>G184*D184</f>
        <v>157060.79999999999</v>
      </c>
      <c r="I184" s="590">
        <f t="shared" si="84"/>
        <v>212080.8</v>
      </c>
      <c r="J184" s="819"/>
      <c r="K184" s="820">
        <v>18340</v>
      </c>
      <c r="L184" s="821">
        <f t="shared" si="85"/>
        <v>0</v>
      </c>
      <c r="M184" s="820">
        <v>52353.599999999999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18340</v>
      </c>
      <c r="U184" s="522">
        <f t="shared" si="87"/>
        <v>0</v>
      </c>
      <c r="V184" s="522">
        <v>52353.599999999999</v>
      </c>
      <c r="W184" s="522">
        <f>V184*S184</f>
        <v>0</v>
      </c>
      <c r="X184" s="671">
        <f t="shared" si="88"/>
        <v>0</v>
      </c>
      <c r="Y184" s="647"/>
      <c r="Z184" s="523">
        <v>18340</v>
      </c>
      <c r="AA184" s="523">
        <f t="shared" si="89"/>
        <v>0</v>
      </c>
      <c r="AB184" s="523">
        <v>52353.599999999999</v>
      </c>
      <c r="AC184" s="523">
        <f>AB184*Y184</f>
        <v>0</v>
      </c>
      <c r="AD184" s="673">
        <f t="shared" si="90"/>
        <v>0</v>
      </c>
      <c r="AE184" s="740">
        <f t="shared" si="65"/>
        <v>3</v>
      </c>
      <c r="AF184" s="753">
        <v>18340</v>
      </c>
      <c r="AG184" s="753">
        <f t="shared" si="91"/>
        <v>55020</v>
      </c>
      <c r="AH184" s="753">
        <v>52353.599999999999</v>
      </c>
      <c r="AI184" s="753">
        <f>AH184*AE184</f>
        <v>157060.79999999999</v>
      </c>
      <c r="AJ184" s="750">
        <f t="shared" si="92"/>
        <v>212080.8</v>
      </c>
    </row>
    <row r="185" spans="1:36" s="403" customFormat="1" ht="17.45" hidden="1" customHeight="1" x14ac:dyDescent="0.25">
      <c r="A185" s="967" t="s">
        <v>754</v>
      </c>
      <c r="B185" s="433" t="s">
        <v>304</v>
      </c>
      <c r="C185" s="567" t="s">
        <v>213</v>
      </c>
      <c r="D185" s="591">
        <v>74</v>
      </c>
      <c r="E185" s="469">
        <v>557.77675675675675</v>
      </c>
      <c r="F185" s="469">
        <f t="shared" si="83"/>
        <v>41275.480000000003</v>
      </c>
      <c r="G185" s="469">
        <v>815.66216216216219</v>
      </c>
      <c r="H185" s="469">
        <f>G185*D185</f>
        <v>60359</v>
      </c>
      <c r="I185" s="590">
        <f t="shared" si="84"/>
        <v>101634.48000000001</v>
      </c>
      <c r="J185" s="819"/>
      <c r="K185" s="820">
        <v>557.77675675675675</v>
      </c>
      <c r="L185" s="821">
        <f t="shared" si="85"/>
        <v>0</v>
      </c>
      <c r="M185" s="820">
        <v>815.66216216216219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557.77675675675675</v>
      </c>
      <c r="U185" s="522">
        <f t="shared" si="87"/>
        <v>0</v>
      </c>
      <c r="V185" s="522">
        <v>815.66216216216219</v>
      </c>
      <c r="W185" s="522">
        <f>V185*S185</f>
        <v>0</v>
      </c>
      <c r="X185" s="671">
        <f t="shared" si="88"/>
        <v>0</v>
      </c>
      <c r="Y185" s="647"/>
      <c r="Z185" s="523">
        <v>557.77675675675675</v>
      </c>
      <c r="AA185" s="523">
        <f t="shared" si="89"/>
        <v>0</v>
      </c>
      <c r="AB185" s="523">
        <v>815.66216216216219</v>
      </c>
      <c r="AC185" s="523">
        <f>AB185*Y185</f>
        <v>0</v>
      </c>
      <c r="AD185" s="673">
        <f t="shared" si="90"/>
        <v>0</v>
      </c>
      <c r="AE185" s="740">
        <f t="shared" si="65"/>
        <v>74</v>
      </c>
      <c r="AF185" s="753">
        <v>557.77675675675675</v>
      </c>
      <c r="AG185" s="753">
        <f t="shared" si="91"/>
        <v>41275.480000000003</v>
      </c>
      <c r="AH185" s="753">
        <v>815.66216216216219</v>
      </c>
      <c r="AI185" s="753">
        <f>AH185*AE185</f>
        <v>60359</v>
      </c>
      <c r="AJ185" s="750">
        <f t="shared" si="92"/>
        <v>101634.48000000001</v>
      </c>
    </row>
    <row r="186" spans="1:36" s="403" customFormat="1" ht="17.45" hidden="1" customHeight="1" x14ac:dyDescent="0.25">
      <c r="A186" s="967" t="s">
        <v>755</v>
      </c>
      <c r="B186" s="433" t="s">
        <v>305</v>
      </c>
      <c r="C186" s="567" t="s">
        <v>213</v>
      </c>
      <c r="D186" s="591">
        <v>16</v>
      </c>
      <c r="E186" s="469">
        <v>655</v>
      </c>
      <c r="F186" s="469">
        <f t="shared" si="83"/>
        <v>10480</v>
      </c>
      <c r="G186" s="469">
        <v>152.1</v>
      </c>
      <c r="H186" s="469">
        <f>G186*D186</f>
        <v>2433.6</v>
      </c>
      <c r="I186" s="590">
        <f t="shared" si="84"/>
        <v>12913.6</v>
      </c>
      <c r="J186" s="819"/>
      <c r="K186" s="820">
        <v>655</v>
      </c>
      <c r="L186" s="821">
        <f t="shared" si="85"/>
        <v>0</v>
      </c>
      <c r="M186" s="820">
        <v>152.1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655</v>
      </c>
      <c r="U186" s="522">
        <f t="shared" si="87"/>
        <v>0</v>
      </c>
      <c r="V186" s="522">
        <v>152.1</v>
      </c>
      <c r="W186" s="522">
        <f>V186*S186</f>
        <v>0</v>
      </c>
      <c r="X186" s="671">
        <f t="shared" si="88"/>
        <v>0</v>
      </c>
      <c r="Y186" s="647"/>
      <c r="Z186" s="523">
        <v>655</v>
      </c>
      <c r="AA186" s="523">
        <f t="shared" si="89"/>
        <v>0</v>
      </c>
      <c r="AB186" s="523">
        <v>152.1</v>
      </c>
      <c r="AC186" s="523">
        <f>AB186*Y186</f>
        <v>0</v>
      </c>
      <c r="AD186" s="673">
        <f t="shared" si="90"/>
        <v>0</v>
      </c>
      <c r="AE186" s="740">
        <f t="shared" si="65"/>
        <v>16</v>
      </c>
      <c r="AF186" s="753">
        <v>655</v>
      </c>
      <c r="AG186" s="753">
        <f t="shared" si="91"/>
        <v>10480</v>
      </c>
      <c r="AH186" s="753">
        <v>152.1</v>
      </c>
      <c r="AI186" s="753">
        <f>AH186*AE186</f>
        <v>2433.6</v>
      </c>
      <c r="AJ186" s="750">
        <f t="shared" si="92"/>
        <v>12913.6</v>
      </c>
    </row>
    <row r="187" spans="1:36" s="403" customFormat="1" ht="17.45" hidden="1" customHeight="1" x14ac:dyDescent="0.25">
      <c r="A187" s="967" t="s">
        <v>756</v>
      </c>
      <c r="B187" s="433" t="s">
        <v>306</v>
      </c>
      <c r="C187" s="567" t="s">
        <v>31</v>
      </c>
      <c r="D187" s="591">
        <v>3</v>
      </c>
      <c r="E187" s="469">
        <v>3275</v>
      </c>
      <c r="F187" s="469">
        <f t="shared" si="83"/>
        <v>9825</v>
      </c>
      <c r="G187" s="469">
        <v>10674.300000000001</v>
      </c>
      <c r="H187" s="469">
        <f>G187*D187</f>
        <v>32022.9</v>
      </c>
      <c r="I187" s="590">
        <f t="shared" si="84"/>
        <v>41847.9</v>
      </c>
      <c r="J187" s="819"/>
      <c r="K187" s="820">
        <v>3275</v>
      </c>
      <c r="L187" s="821">
        <f t="shared" si="85"/>
        <v>0</v>
      </c>
      <c r="M187" s="820">
        <v>10674.300000000001</v>
      </c>
      <c r="N187" s="821">
        <f>M187*J187</f>
        <v>0</v>
      </c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3275</v>
      </c>
      <c r="U187" s="522">
        <f t="shared" si="87"/>
        <v>0</v>
      </c>
      <c r="V187" s="522">
        <v>10674.300000000001</v>
      </c>
      <c r="W187" s="522">
        <f>V187*S187</f>
        <v>0</v>
      </c>
      <c r="X187" s="671">
        <f t="shared" si="88"/>
        <v>0</v>
      </c>
      <c r="Y187" s="647"/>
      <c r="Z187" s="523">
        <v>3275</v>
      </c>
      <c r="AA187" s="523">
        <f t="shared" si="89"/>
        <v>0</v>
      </c>
      <c r="AB187" s="523">
        <v>10674.300000000001</v>
      </c>
      <c r="AC187" s="523">
        <f>AB187*Y187</f>
        <v>0</v>
      </c>
      <c r="AD187" s="673">
        <f t="shared" si="90"/>
        <v>0</v>
      </c>
      <c r="AE187" s="740">
        <f t="shared" si="65"/>
        <v>3</v>
      </c>
      <c r="AF187" s="753">
        <v>3275</v>
      </c>
      <c r="AG187" s="753">
        <f t="shared" si="91"/>
        <v>9825</v>
      </c>
      <c r="AH187" s="753">
        <v>10674.300000000001</v>
      </c>
      <c r="AI187" s="753">
        <f>AH187*AE187</f>
        <v>32022.9</v>
      </c>
      <c r="AJ187" s="750">
        <f t="shared" si="92"/>
        <v>41847.9</v>
      </c>
    </row>
    <row r="188" spans="1:36" s="403" customFormat="1" ht="17.45" hidden="1" customHeight="1" x14ac:dyDescent="0.25">
      <c r="A188" s="967" t="s">
        <v>757</v>
      </c>
      <c r="B188" s="433" t="s">
        <v>286</v>
      </c>
      <c r="C188" s="567" t="s">
        <v>224</v>
      </c>
      <c r="D188" s="591">
        <v>1</v>
      </c>
      <c r="E188" s="469">
        <v>691680</v>
      </c>
      <c r="F188" s="469">
        <f t="shared" si="83"/>
        <v>691680</v>
      </c>
      <c r="G188" s="469"/>
      <c r="H188" s="469"/>
      <c r="I188" s="590">
        <f t="shared" si="84"/>
        <v>691680</v>
      </c>
      <c r="J188" s="819"/>
      <c r="K188" s="820">
        <v>691680</v>
      </c>
      <c r="L188" s="821">
        <f t="shared" si="85"/>
        <v>0</v>
      </c>
      <c r="M188" s="820"/>
      <c r="N188" s="821"/>
      <c r="O188" s="814">
        <f t="shared" si="8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47"/>
      <c r="T188" s="522">
        <v>691680</v>
      </c>
      <c r="U188" s="522">
        <f t="shared" si="87"/>
        <v>0</v>
      </c>
      <c r="V188" s="522"/>
      <c r="W188" s="522"/>
      <c r="X188" s="671">
        <f t="shared" si="88"/>
        <v>0</v>
      </c>
      <c r="Y188" s="647"/>
      <c r="Z188" s="523">
        <v>691680</v>
      </c>
      <c r="AA188" s="523">
        <f t="shared" si="89"/>
        <v>0</v>
      </c>
      <c r="AB188" s="523"/>
      <c r="AC188" s="523"/>
      <c r="AD188" s="673">
        <f t="shared" si="90"/>
        <v>0</v>
      </c>
      <c r="AE188" s="740">
        <f t="shared" si="65"/>
        <v>1</v>
      </c>
      <c r="AF188" s="753">
        <v>691680</v>
      </c>
      <c r="AG188" s="753">
        <f t="shared" si="91"/>
        <v>691680</v>
      </c>
      <c r="AH188" s="753"/>
      <c r="AI188" s="753"/>
      <c r="AJ188" s="750">
        <f t="shared" si="92"/>
        <v>691680</v>
      </c>
    </row>
    <row r="189" spans="1:36" s="404" customFormat="1" ht="22.5" customHeight="1" x14ac:dyDescent="0.25">
      <c r="A189" s="966" t="s">
        <v>307</v>
      </c>
      <c r="B189" s="695" t="s">
        <v>308</v>
      </c>
      <c r="C189" s="696"/>
      <c r="D189" s="700"/>
      <c r="E189" s="421"/>
      <c r="F189" s="421">
        <f>SUM(F190:F247)</f>
        <v>3561339.34</v>
      </c>
      <c r="G189" s="421"/>
      <c r="H189" s="421">
        <f>SUM(H190:H247)</f>
        <v>3312247.2719999999</v>
      </c>
      <c r="I189" s="584">
        <f>SUM(I190:I247)</f>
        <v>6873586.6119999997</v>
      </c>
      <c r="J189" s="829"/>
      <c r="K189" s="798"/>
      <c r="L189" s="807">
        <f>SUM(L190:L247)</f>
        <v>0</v>
      </c>
      <c r="M189" s="798"/>
      <c r="N189" s="807">
        <f>SUM(N190:N247)</f>
        <v>0</v>
      </c>
      <c r="O189" s="800">
        <f>SUM(O190:O247)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3"/>
      <c r="T189" s="518"/>
      <c r="U189" s="518">
        <f>SUM(U190:U247)</f>
        <v>0</v>
      </c>
      <c r="V189" s="518"/>
      <c r="W189" s="518">
        <f>SUM(W190:W247)</f>
        <v>0</v>
      </c>
      <c r="X189" s="669">
        <f>SUM(X190:X247)</f>
        <v>0</v>
      </c>
      <c r="Y189" s="633"/>
      <c r="Z189" s="513"/>
      <c r="AA189" s="513">
        <f>SUM(AA190:AA247)</f>
        <v>22008</v>
      </c>
      <c r="AB189" s="513"/>
      <c r="AC189" s="513">
        <f>SUM(AC190:AC247)</f>
        <v>170450.8</v>
      </c>
      <c r="AD189" s="667">
        <f>SUM(AD190:AD247)</f>
        <v>192458.8</v>
      </c>
      <c r="AE189" s="740">
        <f t="shared" si="65"/>
        <v>0</v>
      </c>
      <c r="AF189" s="745"/>
      <c r="AG189" s="745">
        <f>SUM(AG190:AG247)</f>
        <v>3539331.34</v>
      </c>
      <c r="AH189" s="745"/>
      <c r="AI189" s="745">
        <f>SUM(AI190:AI247)</f>
        <v>3141796.4720000001</v>
      </c>
      <c r="AJ189" s="746">
        <f>SUM(AJ190:AJ247)</f>
        <v>6681127.8119999999</v>
      </c>
    </row>
    <row r="190" spans="1:36" s="403" customFormat="1" ht="34.5" customHeight="1" x14ac:dyDescent="0.25">
      <c r="A190" s="968" t="s">
        <v>758</v>
      </c>
      <c r="B190" s="438" t="s">
        <v>309</v>
      </c>
      <c r="C190" s="571" t="s">
        <v>224</v>
      </c>
      <c r="D190" s="599">
        <v>4</v>
      </c>
      <c r="E190" s="466">
        <v>5502</v>
      </c>
      <c r="F190" s="466">
        <f t="shared" ref="F190:F247" si="93">E190*D190</f>
        <v>22008</v>
      </c>
      <c r="G190" s="466">
        <v>42612.700000000004</v>
      </c>
      <c r="H190" s="466">
        <f>G190*D190</f>
        <v>170450.80000000002</v>
      </c>
      <c r="I190" s="587">
        <f t="shared" ref="I190:I247" si="94">F190+H190</f>
        <v>192458.80000000002</v>
      </c>
      <c r="J190" s="797"/>
      <c r="K190" s="803">
        <v>5502</v>
      </c>
      <c r="L190" s="804">
        <f t="shared" ref="L190:L247" si="95">K190*J190</f>
        <v>0</v>
      </c>
      <c r="M190" s="803">
        <v>42612.700000000004</v>
      </c>
      <c r="N190" s="804">
        <f>M190*J190</f>
        <v>0</v>
      </c>
      <c r="O190" s="808">
        <f t="shared" ref="O190:O247" si="96">L190+N190</f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ref="U190:U247" si="97">T190*S190</f>
        <v>0</v>
      </c>
      <c r="V190" s="519">
        <v>42612.700000000004</v>
      </c>
      <c r="W190" s="519">
        <f>V190*S190</f>
        <v>0</v>
      </c>
      <c r="X190" s="670">
        <f t="shared" ref="X190:X247" si="98">U190+W190</f>
        <v>0</v>
      </c>
      <c r="Y190" s="638">
        <v>4</v>
      </c>
      <c r="Z190" s="512">
        <v>5502</v>
      </c>
      <c r="AA190" s="512">
        <f t="shared" ref="AA190:AA247" si="99">Z190*Y190</f>
        <v>22008</v>
      </c>
      <c r="AB190" s="512">
        <v>42612.7</v>
      </c>
      <c r="AC190" s="512">
        <f>AB190*Y190</f>
        <v>170450.8</v>
      </c>
      <c r="AD190" s="668">
        <f t="shared" ref="AD190:AD247" si="100">AA190+AC190</f>
        <v>192458.8</v>
      </c>
      <c r="AE190" s="740">
        <f t="shared" si="65"/>
        <v>0</v>
      </c>
      <c r="AF190" s="747">
        <v>5502</v>
      </c>
      <c r="AG190" s="747">
        <f t="shared" ref="AG190:AG247" si="101">AF190*AE190</f>
        <v>0</v>
      </c>
      <c r="AH190" s="747">
        <v>42612.700000000004</v>
      </c>
      <c r="AI190" s="747">
        <f>AH190*AE190</f>
        <v>0</v>
      </c>
      <c r="AJ190" s="748">
        <f t="shared" ref="AJ190:AJ247" si="102">AG190+AI190</f>
        <v>0</v>
      </c>
    </row>
    <row r="191" spans="1:36" s="403" customFormat="1" ht="33.75" hidden="1" customHeight="1" x14ac:dyDescent="0.25">
      <c r="A191" s="968" t="s">
        <v>759</v>
      </c>
      <c r="B191" s="438" t="s">
        <v>309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hidden="1" customHeight="1" x14ac:dyDescent="0.25">
      <c r="A192" s="968" t="s">
        <v>760</v>
      </c>
      <c r="B192" s="438" t="s">
        <v>310</v>
      </c>
      <c r="C192" s="571" t="s">
        <v>224</v>
      </c>
      <c r="D192" s="599">
        <v>1</v>
      </c>
      <c r="E192" s="466">
        <v>5502</v>
      </c>
      <c r="F192" s="466">
        <f t="shared" si="93"/>
        <v>5502</v>
      </c>
      <c r="G192" s="466"/>
      <c r="H192" s="466"/>
      <c r="I192" s="587">
        <f t="shared" si="94"/>
        <v>5502</v>
      </c>
      <c r="J192" s="797"/>
      <c r="K192" s="803">
        <v>5502</v>
      </c>
      <c r="L192" s="804">
        <f t="shared" si="95"/>
        <v>0</v>
      </c>
      <c r="M192" s="803"/>
      <c r="N192" s="804"/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5502</v>
      </c>
      <c r="U192" s="519">
        <f t="shared" si="97"/>
        <v>0</v>
      </c>
      <c r="V192" s="519"/>
      <c r="W192" s="519"/>
      <c r="X192" s="670">
        <f t="shared" si="98"/>
        <v>0</v>
      </c>
      <c r="Y192" s="638"/>
      <c r="Z192" s="512">
        <v>5502</v>
      </c>
      <c r="AA192" s="512">
        <f t="shared" si="99"/>
        <v>0</v>
      </c>
      <c r="AB192" s="512"/>
      <c r="AC192" s="512"/>
      <c r="AD192" s="668">
        <f t="shared" si="100"/>
        <v>0</v>
      </c>
      <c r="AE192" s="740">
        <f t="shared" si="65"/>
        <v>1</v>
      </c>
      <c r="AF192" s="747">
        <v>5502</v>
      </c>
      <c r="AG192" s="747">
        <f t="shared" si="101"/>
        <v>5502</v>
      </c>
      <c r="AH192" s="747"/>
      <c r="AI192" s="747"/>
      <c r="AJ192" s="748">
        <f t="shared" si="102"/>
        <v>5502</v>
      </c>
    </row>
    <row r="193" spans="1:36" s="403" customFormat="1" ht="26.45" hidden="1" customHeight="1" x14ac:dyDescent="0.25">
      <c r="A193" s="968" t="s">
        <v>761</v>
      </c>
      <c r="B193" s="438" t="s">
        <v>311</v>
      </c>
      <c r="C193" s="576" t="s">
        <v>31</v>
      </c>
      <c r="D193" s="599">
        <v>2</v>
      </c>
      <c r="E193" s="466">
        <v>1310</v>
      </c>
      <c r="F193" s="466">
        <f t="shared" si="93"/>
        <v>2620</v>
      </c>
      <c r="G193" s="466">
        <v>5053.1000000000004</v>
      </c>
      <c r="H193" s="466">
        <f>G193*D193</f>
        <v>10106.200000000001</v>
      </c>
      <c r="I193" s="587">
        <f t="shared" si="94"/>
        <v>12726.2</v>
      </c>
      <c r="J193" s="797"/>
      <c r="K193" s="803">
        <v>1310</v>
      </c>
      <c r="L193" s="804">
        <f t="shared" si="95"/>
        <v>0</v>
      </c>
      <c r="M193" s="803">
        <v>5053.1000000000004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5053.1000000000004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5053.1000000000004</v>
      </c>
      <c r="AC193" s="512">
        <f>AB193*Y193</f>
        <v>0</v>
      </c>
      <c r="AD193" s="668">
        <f t="shared" si="100"/>
        <v>0</v>
      </c>
      <c r="AE193" s="740">
        <f t="shared" si="65"/>
        <v>2</v>
      </c>
      <c r="AF193" s="747">
        <v>1310</v>
      </c>
      <c r="AG193" s="747">
        <f t="shared" si="101"/>
        <v>2620</v>
      </c>
      <c r="AH193" s="747">
        <v>5053.1000000000004</v>
      </c>
      <c r="AI193" s="747">
        <f>AH193*AE193</f>
        <v>10106.200000000001</v>
      </c>
      <c r="AJ193" s="748">
        <f t="shared" si="102"/>
        <v>12726.2</v>
      </c>
    </row>
    <row r="194" spans="1:36" s="403" customFormat="1" ht="33" hidden="1" customHeight="1" x14ac:dyDescent="0.25">
      <c r="A194" s="968" t="s">
        <v>762</v>
      </c>
      <c r="B194" s="438" t="s">
        <v>312</v>
      </c>
      <c r="C194" s="576" t="s">
        <v>31</v>
      </c>
      <c r="D194" s="599">
        <v>1</v>
      </c>
      <c r="E194" s="466">
        <v>1310</v>
      </c>
      <c r="F194" s="466">
        <f t="shared" si="93"/>
        <v>1310</v>
      </c>
      <c r="G194" s="466">
        <v>11354.2</v>
      </c>
      <c r="H194" s="466">
        <f>G194*D194</f>
        <v>11354.2</v>
      </c>
      <c r="I194" s="587">
        <f t="shared" si="94"/>
        <v>12664.2</v>
      </c>
      <c r="J194" s="797"/>
      <c r="K194" s="803">
        <v>1310</v>
      </c>
      <c r="L194" s="804">
        <f t="shared" si="95"/>
        <v>0</v>
      </c>
      <c r="M194" s="803">
        <v>11354.2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1310</v>
      </c>
      <c r="U194" s="519">
        <f t="shared" si="97"/>
        <v>0</v>
      </c>
      <c r="V194" s="519">
        <v>11354.2</v>
      </c>
      <c r="W194" s="519">
        <f>V194*S194</f>
        <v>0</v>
      </c>
      <c r="X194" s="670">
        <f t="shared" si="98"/>
        <v>0</v>
      </c>
      <c r="Y194" s="638"/>
      <c r="Z194" s="512">
        <v>1310</v>
      </c>
      <c r="AA194" s="512">
        <f t="shared" si="99"/>
        <v>0</v>
      </c>
      <c r="AB194" s="512">
        <v>11354.2</v>
      </c>
      <c r="AC194" s="512">
        <f>AB194*Y194</f>
        <v>0</v>
      </c>
      <c r="AD194" s="668">
        <f t="shared" si="100"/>
        <v>0</v>
      </c>
      <c r="AE194" s="740">
        <f t="shared" si="65"/>
        <v>1</v>
      </c>
      <c r="AF194" s="747">
        <v>1310</v>
      </c>
      <c r="AG194" s="747">
        <f t="shared" si="101"/>
        <v>1310</v>
      </c>
      <c r="AH194" s="747">
        <v>11354.2</v>
      </c>
      <c r="AI194" s="747">
        <f>AH194*AE194</f>
        <v>11354.2</v>
      </c>
      <c r="AJ194" s="748">
        <f t="shared" si="102"/>
        <v>12664.2</v>
      </c>
    </row>
    <row r="195" spans="1:36" s="403" customFormat="1" ht="26.45" hidden="1" customHeight="1" x14ac:dyDescent="0.25">
      <c r="A195" s="968" t="s">
        <v>763</v>
      </c>
      <c r="B195" s="438" t="s">
        <v>313</v>
      </c>
      <c r="C195" s="571" t="s">
        <v>224</v>
      </c>
      <c r="D195" s="599">
        <v>8</v>
      </c>
      <c r="E195" s="466">
        <v>3930</v>
      </c>
      <c r="F195" s="466">
        <f t="shared" si="93"/>
        <v>31440</v>
      </c>
      <c r="G195" s="466">
        <v>4232.8</v>
      </c>
      <c r="H195" s="466">
        <f>G195*D195</f>
        <v>33862.400000000001</v>
      </c>
      <c r="I195" s="587">
        <f t="shared" si="94"/>
        <v>65302.400000000001</v>
      </c>
      <c r="J195" s="797"/>
      <c r="K195" s="803">
        <v>3930</v>
      </c>
      <c r="L195" s="804">
        <f t="shared" si="95"/>
        <v>0</v>
      </c>
      <c r="M195" s="803">
        <v>4232.8</v>
      </c>
      <c r="N195" s="804">
        <f>M195*J195</f>
        <v>0</v>
      </c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>
        <v>4232.8</v>
      </c>
      <c r="W195" s="519">
        <f>V195*S195</f>
        <v>0</v>
      </c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>
        <v>4232.8</v>
      </c>
      <c r="AC195" s="512">
        <f>AB195*Y195</f>
        <v>0</v>
      </c>
      <c r="AD195" s="668">
        <f t="shared" si="100"/>
        <v>0</v>
      </c>
      <c r="AE195" s="740">
        <f t="shared" si="65"/>
        <v>8</v>
      </c>
      <c r="AF195" s="747">
        <v>3930</v>
      </c>
      <c r="AG195" s="747">
        <f t="shared" si="101"/>
        <v>31440</v>
      </c>
      <c r="AH195" s="747">
        <v>4232.8</v>
      </c>
      <c r="AI195" s="747">
        <f>AH195*AE195</f>
        <v>33862.400000000001</v>
      </c>
      <c r="AJ195" s="748">
        <f t="shared" si="102"/>
        <v>65302.400000000001</v>
      </c>
    </row>
    <row r="196" spans="1:36" s="403" customFormat="1" ht="26.45" hidden="1" customHeight="1" x14ac:dyDescent="0.25">
      <c r="A196" s="968" t="s">
        <v>764</v>
      </c>
      <c r="B196" s="438" t="s">
        <v>313</v>
      </c>
      <c r="C196" s="571" t="s">
        <v>224</v>
      </c>
      <c r="D196" s="599">
        <v>1</v>
      </c>
      <c r="E196" s="466">
        <v>3930</v>
      </c>
      <c r="F196" s="466">
        <f t="shared" si="93"/>
        <v>3930</v>
      </c>
      <c r="G196" s="466"/>
      <c r="H196" s="466"/>
      <c r="I196" s="587">
        <f t="shared" si="94"/>
        <v>3930</v>
      </c>
      <c r="J196" s="797"/>
      <c r="K196" s="803">
        <v>3930</v>
      </c>
      <c r="L196" s="804">
        <f t="shared" si="95"/>
        <v>0</v>
      </c>
      <c r="M196" s="803"/>
      <c r="N196" s="804"/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3930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3930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1</v>
      </c>
      <c r="AF196" s="747">
        <v>3930</v>
      </c>
      <c r="AG196" s="747">
        <f t="shared" si="101"/>
        <v>3930</v>
      </c>
      <c r="AH196" s="747"/>
      <c r="AI196" s="747"/>
      <c r="AJ196" s="748">
        <f t="shared" si="102"/>
        <v>3930</v>
      </c>
    </row>
    <row r="197" spans="1:36" s="403" customFormat="1" ht="15.6" hidden="1" customHeight="1" x14ac:dyDescent="0.25">
      <c r="A197" s="968" t="s">
        <v>765</v>
      </c>
      <c r="B197" s="438" t="s">
        <v>314</v>
      </c>
      <c r="C197" s="576" t="s">
        <v>31</v>
      </c>
      <c r="D197" s="599">
        <v>192</v>
      </c>
      <c r="E197" s="466">
        <v>32.75</v>
      </c>
      <c r="F197" s="466">
        <f t="shared" si="93"/>
        <v>6288</v>
      </c>
      <c r="G197" s="466">
        <v>128.70000000000002</v>
      </c>
      <c r="H197" s="466">
        <f>G197*D197</f>
        <v>24710.400000000001</v>
      </c>
      <c r="I197" s="587">
        <f t="shared" si="94"/>
        <v>30998.400000000001</v>
      </c>
      <c r="J197" s="797"/>
      <c r="K197" s="803">
        <v>32.75</v>
      </c>
      <c r="L197" s="804">
        <f t="shared" si="95"/>
        <v>0</v>
      </c>
      <c r="M197" s="803">
        <v>128.70000000000002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128.70000000000002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128.70000000000002</v>
      </c>
      <c r="AC197" s="512">
        <f>AB197*Y197</f>
        <v>0</v>
      </c>
      <c r="AD197" s="668">
        <f t="shared" si="100"/>
        <v>0</v>
      </c>
      <c r="AE197" s="740">
        <f t="shared" si="65"/>
        <v>192</v>
      </c>
      <c r="AF197" s="747">
        <v>32.75</v>
      </c>
      <c r="AG197" s="747">
        <f t="shared" si="101"/>
        <v>6288</v>
      </c>
      <c r="AH197" s="747">
        <v>128.70000000000002</v>
      </c>
      <c r="AI197" s="747">
        <f>AH197*AE197</f>
        <v>24710.400000000001</v>
      </c>
      <c r="AJ197" s="748">
        <f t="shared" si="102"/>
        <v>30998.400000000001</v>
      </c>
    </row>
    <row r="198" spans="1:36" s="403" customFormat="1" ht="15.6" hidden="1" customHeight="1" x14ac:dyDescent="0.25">
      <c r="A198" s="968" t="s">
        <v>766</v>
      </c>
      <c r="B198" s="438" t="s">
        <v>315</v>
      </c>
      <c r="C198" s="576" t="s">
        <v>31</v>
      </c>
      <c r="D198" s="599">
        <v>96</v>
      </c>
      <c r="E198" s="466">
        <v>32.75</v>
      </c>
      <c r="F198" s="466">
        <f t="shared" si="93"/>
        <v>3144</v>
      </c>
      <c r="G198" s="466">
        <v>93.600000000000009</v>
      </c>
      <c r="H198" s="466">
        <f>G198*D198</f>
        <v>8985.6</v>
      </c>
      <c r="I198" s="587">
        <f t="shared" si="94"/>
        <v>12129.6</v>
      </c>
      <c r="J198" s="797"/>
      <c r="K198" s="803">
        <v>32.75</v>
      </c>
      <c r="L198" s="804">
        <f t="shared" si="95"/>
        <v>0</v>
      </c>
      <c r="M198" s="803">
        <v>93.600000000000009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32.75</v>
      </c>
      <c r="U198" s="519">
        <f t="shared" si="97"/>
        <v>0</v>
      </c>
      <c r="V198" s="519">
        <v>93.600000000000009</v>
      </c>
      <c r="W198" s="519">
        <f>V198*S198</f>
        <v>0</v>
      </c>
      <c r="X198" s="670">
        <f t="shared" si="98"/>
        <v>0</v>
      </c>
      <c r="Y198" s="638"/>
      <c r="Z198" s="512">
        <v>32.75</v>
      </c>
      <c r="AA198" s="512">
        <f t="shared" si="99"/>
        <v>0</v>
      </c>
      <c r="AB198" s="512">
        <v>93.600000000000009</v>
      </c>
      <c r="AC198" s="512">
        <f>AB198*Y198</f>
        <v>0</v>
      </c>
      <c r="AD198" s="668">
        <f t="shared" si="100"/>
        <v>0</v>
      </c>
      <c r="AE198" s="740">
        <f t="shared" si="65"/>
        <v>96</v>
      </c>
      <c r="AF198" s="747">
        <v>32.75</v>
      </c>
      <c r="AG198" s="747">
        <f t="shared" si="101"/>
        <v>3144</v>
      </c>
      <c r="AH198" s="747">
        <v>93.600000000000009</v>
      </c>
      <c r="AI198" s="747">
        <f>AH198*AE198</f>
        <v>8985.6</v>
      </c>
      <c r="AJ198" s="748">
        <f t="shared" si="102"/>
        <v>12129.6</v>
      </c>
    </row>
    <row r="199" spans="1:36" s="403" customFormat="1" ht="26.45" hidden="1" customHeight="1" x14ac:dyDescent="0.25">
      <c r="A199" s="968" t="s">
        <v>767</v>
      </c>
      <c r="B199" s="438" t="s">
        <v>316</v>
      </c>
      <c r="C199" s="576" t="s">
        <v>31</v>
      </c>
      <c r="D199" s="599">
        <v>4</v>
      </c>
      <c r="E199" s="466">
        <v>4716</v>
      </c>
      <c r="F199" s="466">
        <f t="shared" si="93"/>
        <v>18864</v>
      </c>
      <c r="G199" s="466">
        <v>7410</v>
      </c>
      <c r="H199" s="466">
        <f>G199*D199</f>
        <v>29640</v>
      </c>
      <c r="I199" s="587">
        <f t="shared" si="94"/>
        <v>48504</v>
      </c>
      <c r="J199" s="797"/>
      <c r="K199" s="803">
        <v>4716</v>
      </c>
      <c r="L199" s="804">
        <f t="shared" si="95"/>
        <v>0</v>
      </c>
      <c r="M199" s="803">
        <v>7410</v>
      </c>
      <c r="N199" s="804">
        <f>M199*J199</f>
        <v>0</v>
      </c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>
        <v>7410</v>
      </c>
      <c r="W199" s="519">
        <f>V199*S199</f>
        <v>0</v>
      </c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>
        <v>7410</v>
      </c>
      <c r="AC199" s="512">
        <f>AB199*Y199</f>
        <v>0</v>
      </c>
      <c r="AD199" s="668">
        <f t="shared" si="100"/>
        <v>0</v>
      </c>
      <c r="AE199" s="740">
        <f t="shared" si="65"/>
        <v>4</v>
      </c>
      <c r="AF199" s="747">
        <v>4716</v>
      </c>
      <c r="AG199" s="747">
        <f t="shared" si="101"/>
        <v>18864</v>
      </c>
      <c r="AH199" s="747">
        <v>7410</v>
      </c>
      <c r="AI199" s="747">
        <f>AH199*AE199</f>
        <v>29640</v>
      </c>
      <c r="AJ199" s="748">
        <f t="shared" si="102"/>
        <v>48504</v>
      </c>
    </row>
    <row r="200" spans="1:36" s="403" customFormat="1" ht="26.45" hidden="1" customHeight="1" x14ac:dyDescent="0.25">
      <c r="A200" s="968" t="s">
        <v>768</v>
      </c>
      <c r="B200" s="438" t="s">
        <v>316</v>
      </c>
      <c r="C200" s="576" t="s">
        <v>31</v>
      </c>
      <c r="D200" s="599">
        <v>10</v>
      </c>
      <c r="E200" s="466">
        <v>4716</v>
      </c>
      <c r="F200" s="466">
        <f t="shared" si="93"/>
        <v>47160</v>
      </c>
      <c r="G200" s="466"/>
      <c r="H200" s="466"/>
      <c r="I200" s="587">
        <f t="shared" si="94"/>
        <v>47160</v>
      </c>
      <c r="J200" s="797"/>
      <c r="K200" s="803">
        <v>4716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4716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4716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10</v>
      </c>
      <c r="AF200" s="747">
        <v>4716</v>
      </c>
      <c r="AG200" s="747">
        <f t="shared" si="101"/>
        <v>47160</v>
      </c>
      <c r="AH200" s="747"/>
      <c r="AI200" s="747"/>
      <c r="AJ200" s="748">
        <f t="shared" si="102"/>
        <v>47160</v>
      </c>
    </row>
    <row r="201" spans="1:36" s="403" customFormat="1" ht="26.45" hidden="1" customHeight="1" x14ac:dyDescent="0.25">
      <c r="A201" s="968" t="s">
        <v>769</v>
      </c>
      <c r="B201" s="438" t="s">
        <v>317</v>
      </c>
      <c r="C201" s="576" t="s">
        <v>31</v>
      </c>
      <c r="D201" s="599">
        <v>4</v>
      </c>
      <c r="E201" s="466">
        <v>3275</v>
      </c>
      <c r="F201" s="466">
        <f t="shared" si="93"/>
        <v>13100</v>
      </c>
      <c r="G201" s="466"/>
      <c r="H201" s="466"/>
      <c r="I201" s="587">
        <f t="shared" si="94"/>
        <v>13100</v>
      </c>
      <c r="J201" s="797"/>
      <c r="K201" s="803">
        <v>3275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3275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3275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4</v>
      </c>
      <c r="AF201" s="747">
        <v>3275</v>
      </c>
      <c r="AG201" s="747">
        <f t="shared" si="101"/>
        <v>13100</v>
      </c>
      <c r="AH201" s="747"/>
      <c r="AI201" s="747"/>
      <c r="AJ201" s="748">
        <f t="shared" si="102"/>
        <v>13100</v>
      </c>
    </row>
    <row r="202" spans="1:36" s="403" customFormat="1" ht="26.45" hidden="1" customHeight="1" x14ac:dyDescent="0.25">
      <c r="A202" s="968" t="s">
        <v>770</v>
      </c>
      <c r="B202" s="438" t="s">
        <v>318</v>
      </c>
      <c r="C202" s="576" t="s">
        <v>31</v>
      </c>
      <c r="D202" s="599">
        <v>1</v>
      </c>
      <c r="E202" s="466">
        <v>3930</v>
      </c>
      <c r="F202" s="466">
        <f t="shared" si="93"/>
        <v>3930</v>
      </c>
      <c r="G202" s="466"/>
      <c r="H202" s="466"/>
      <c r="I202" s="587">
        <f t="shared" si="94"/>
        <v>3930</v>
      </c>
      <c r="J202" s="797"/>
      <c r="K202" s="803">
        <v>3930</v>
      </c>
      <c r="L202" s="804">
        <f t="shared" si="95"/>
        <v>0</v>
      </c>
      <c r="M202" s="803"/>
      <c r="N202" s="804"/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/>
      <c r="W202" s="519"/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/>
      <c r="AC202" s="512"/>
      <c r="AD202" s="668">
        <f t="shared" si="100"/>
        <v>0</v>
      </c>
      <c r="AE202" s="740">
        <f t="shared" si="65"/>
        <v>1</v>
      </c>
      <c r="AF202" s="747">
        <v>3930</v>
      </c>
      <c r="AG202" s="747">
        <f t="shared" si="101"/>
        <v>3930</v>
      </c>
      <c r="AH202" s="747"/>
      <c r="AI202" s="747"/>
      <c r="AJ202" s="748">
        <f t="shared" si="102"/>
        <v>3930</v>
      </c>
    </row>
    <row r="203" spans="1:36" s="403" customFormat="1" ht="26.45" hidden="1" customHeight="1" x14ac:dyDescent="0.25">
      <c r="A203" s="968" t="s">
        <v>771</v>
      </c>
      <c r="B203" s="438" t="s">
        <v>319</v>
      </c>
      <c r="C203" s="576" t="s">
        <v>31</v>
      </c>
      <c r="D203" s="599">
        <v>5</v>
      </c>
      <c r="E203" s="466">
        <v>3930</v>
      </c>
      <c r="F203" s="466">
        <f t="shared" si="93"/>
        <v>19650</v>
      </c>
      <c r="G203" s="466">
        <v>38230.400000000001</v>
      </c>
      <c r="H203" s="466">
        <f>G203*D203</f>
        <v>191152</v>
      </c>
      <c r="I203" s="587">
        <f t="shared" si="94"/>
        <v>210802</v>
      </c>
      <c r="J203" s="797"/>
      <c r="K203" s="803">
        <v>3930</v>
      </c>
      <c r="L203" s="804">
        <f t="shared" si="95"/>
        <v>0</v>
      </c>
      <c r="M203" s="803">
        <v>38230.400000000001</v>
      </c>
      <c r="N203" s="804">
        <f>M203*J203</f>
        <v>0</v>
      </c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3930</v>
      </c>
      <c r="U203" s="519">
        <f t="shared" si="97"/>
        <v>0</v>
      </c>
      <c r="V203" s="519">
        <v>38230.400000000001</v>
      </c>
      <c r="W203" s="519">
        <f>V203*S203</f>
        <v>0</v>
      </c>
      <c r="X203" s="670">
        <f t="shared" si="98"/>
        <v>0</v>
      </c>
      <c r="Y203" s="638"/>
      <c r="Z203" s="512">
        <v>3930</v>
      </c>
      <c r="AA203" s="512">
        <f t="shared" si="99"/>
        <v>0</v>
      </c>
      <c r="AB203" s="512">
        <v>38230.400000000001</v>
      </c>
      <c r="AC203" s="512">
        <f>AB203*Y203</f>
        <v>0</v>
      </c>
      <c r="AD203" s="668">
        <f t="shared" si="100"/>
        <v>0</v>
      </c>
      <c r="AE203" s="740">
        <f t="shared" si="65"/>
        <v>5</v>
      </c>
      <c r="AF203" s="747">
        <v>3930</v>
      </c>
      <c r="AG203" s="747">
        <f t="shared" si="101"/>
        <v>19650</v>
      </c>
      <c r="AH203" s="747">
        <v>38230.400000000001</v>
      </c>
      <c r="AI203" s="747">
        <f>AH203*AE203</f>
        <v>191152</v>
      </c>
      <c r="AJ203" s="748">
        <f t="shared" si="102"/>
        <v>210802</v>
      </c>
    </row>
    <row r="204" spans="1:36" s="403" customFormat="1" ht="15.6" hidden="1" customHeight="1" x14ac:dyDescent="0.25">
      <c r="A204" s="968" t="s">
        <v>772</v>
      </c>
      <c r="B204" s="438" t="s">
        <v>320</v>
      </c>
      <c r="C204" s="576" t="s">
        <v>31</v>
      </c>
      <c r="D204" s="599">
        <v>2</v>
      </c>
      <c r="E204" s="466">
        <v>1965</v>
      </c>
      <c r="F204" s="466">
        <f t="shared" si="93"/>
        <v>3930</v>
      </c>
      <c r="G204" s="466"/>
      <c r="H204" s="466"/>
      <c r="I204" s="587">
        <f t="shared" si="94"/>
        <v>3930</v>
      </c>
      <c r="J204" s="797"/>
      <c r="K204" s="803">
        <v>1965</v>
      </c>
      <c r="L204" s="804">
        <f t="shared" si="95"/>
        <v>0</v>
      </c>
      <c r="M204" s="803"/>
      <c r="N204" s="804"/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/>
      <c r="W204" s="519"/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/>
      <c r="AC204" s="512"/>
      <c r="AD204" s="668">
        <f t="shared" si="100"/>
        <v>0</v>
      </c>
      <c r="AE204" s="740">
        <f t="shared" si="65"/>
        <v>2</v>
      </c>
      <c r="AF204" s="747">
        <v>1965</v>
      </c>
      <c r="AG204" s="747">
        <f t="shared" si="101"/>
        <v>3930</v>
      </c>
      <c r="AH204" s="747"/>
      <c r="AI204" s="747"/>
      <c r="AJ204" s="748">
        <f t="shared" si="102"/>
        <v>3930</v>
      </c>
    </row>
    <row r="205" spans="1:36" s="403" customFormat="1" ht="15.6" hidden="1" customHeight="1" x14ac:dyDescent="0.25">
      <c r="A205" s="968" t="s">
        <v>773</v>
      </c>
      <c r="B205" s="438" t="s">
        <v>321</v>
      </c>
      <c r="C205" s="576" t="s">
        <v>31</v>
      </c>
      <c r="D205" s="599">
        <v>11</v>
      </c>
      <c r="E205" s="466">
        <v>1965</v>
      </c>
      <c r="F205" s="466">
        <f t="shared" si="93"/>
        <v>21615</v>
      </c>
      <c r="G205" s="466">
        <v>902.2</v>
      </c>
      <c r="H205" s="466">
        <f>G205*D205</f>
        <v>9924.2000000000007</v>
      </c>
      <c r="I205" s="587">
        <f t="shared" si="94"/>
        <v>31539.200000000001</v>
      </c>
      <c r="J205" s="797"/>
      <c r="K205" s="803">
        <v>1965</v>
      </c>
      <c r="L205" s="804">
        <f t="shared" si="95"/>
        <v>0</v>
      </c>
      <c r="M205" s="803">
        <v>902.2</v>
      </c>
      <c r="N205" s="804">
        <f>M205*J205</f>
        <v>0</v>
      </c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>
        <v>902.2</v>
      </c>
      <c r="W205" s="519">
        <f>V205*S205</f>
        <v>0</v>
      </c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>
        <v>902.2</v>
      </c>
      <c r="AC205" s="512">
        <f>AB205*Y205</f>
        <v>0</v>
      </c>
      <c r="AD205" s="668">
        <f t="shared" si="100"/>
        <v>0</v>
      </c>
      <c r="AE205" s="740">
        <f t="shared" si="65"/>
        <v>11</v>
      </c>
      <c r="AF205" s="747">
        <v>1965</v>
      </c>
      <c r="AG205" s="747">
        <f t="shared" si="101"/>
        <v>21615</v>
      </c>
      <c r="AH205" s="747">
        <v>902.2</v>
      </c>
      <c r="AI205" s="747">
        <f>AH205*AE205</f>
        <v>9924.2000000000007</v>
      </c>
      <c r="AJ205" s="748">
        <f t="shared" si="102"/>
        <v>31539.200000000001</v>
      </c>
    </row>
    <row r="206" spans="1:36" s="403" customFormat="1" ht="15.6" hidden="1" customHeight="1" x14ac:dyDescent="0.25">
      <c r="A206" s="968" t="s">
        <v>774</v>
      </c>
      <c r="B206" s="438" t="s">
        <v>321</v>
      </c>
      <c r="C206" s="576" t="s">
        <v>31</v>
      </c>
      <c r="D206" s="599">
        <v>16</v>
      </c>
      <c r="E206" s="466">
        <v>1965</v>
      </c>
      <c r="F206" s="466">
        <f t="shared" si="93"/>
        <v>31440</v>
      </c>
      <c r="G206" s="466"/>
      <c r="H206" s="466"/>
      <c r="I206" s="587">
        <f t="shared" si="94"/>
        <v>31440</v>
      </c>
      <c r="J206" s="797"/>
      <c r="K206" s="803">
        <v>1965</v>
      </c>
      <c r="L206" s="804">
        <f t="shared" si="95"/>
        <v>0</v>
      </c>
      <c r="M206" s="803"/>
      <c r="N206" s="804"/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1965</v>
      </c>
      <c r="U206" s="519">
        <f t="shared" si="97"/>
        <v>0</v>
      </c>
      <c r="V206" s="519"/>
      <c r="W206" s="519"/>
      <c r="X206" s="670">
        <f t="shared" si="98"/>
        <v>0</v>
      </c>
      <c r="Y206" s="638"/>
      <c r="Z206" s="512">
        <v>1965</v>
      </c>
      <c r="AA206" s="512">
        <f t="shared" si="99"/>
        <v>0</v>
      </c>
      <c r="AB206" s="512"/>
      <c r="AC206" s="512"/>
      <c r="AD206" s="668">
        <f t="shared" si="100"/>
        <v>0</v>
      </c>
      <c r="AE206" s="740">
        <f t="shared" si="65"/>
        <v>16</v>
      </c>
      <c r="AF206" s="747">
        <v>1965</v>
      </c>
      <c r="AG206" s="747">
        <f t="shared" si="101"/>
        <v>31440</v>
      </c>
      <c r="AH206" s="747"/>
      <c r="AI206" s="747"/>
      <c r="AJ206" s="748">
        <f t="shared" si="102"/>
        <v>31440</v>
      </c>
    </row>
    <row r="207" spans="1:36" s="403" customFormat="1" ht="26.45" hidden="1" customHeight="1" x14ac:dyDescent="0.25">
      <c r="A207" s="968" t="s">
        <v>775</v>
      </c>
      <c r="B207" s="438" t="s">
        <v>322</v>
      </c>
      <c r="C207" s="576" t="s">
        <v>31</v>
      </c>
      <c r="D207" s="599">
        <v>4</v>
      </c>
      <c r="E207" s="466">
        <v>3275</v>
      </c>
      <c r="F207" s="466">
        <f t="shared" si="93"/>
        <v>13100</v>
      </c>
      <c r="G207" s="466">
        <v>3539.1460000000002</v>
      </c>
      <c r="H207" s="466">
        <f>G207*D207</f>
        <v>14156.584000000001</v>
      </c>
      <c r="I207" s="587">
        <f t="shared" si="94"/>
        <v>27256.584000000003</v>
      </c>
      <c r="J207" s="797"/>
      <c r="K207" s="803">
        <v>3275</v>
      </c>
      <c r="L207" s="804">
        <f t="shared" si="95"/>
        <v>0</v>
      </c>
      <c r="M207" s="803">
        <v>3539.1460000000002</v>
      </c>
      <c r="N207" s="804">
        <f>M207*J207</f>
        <v>0</v>
      </c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>
        <v>3539.1460000000002</v>
      </c>
      <c r="W207" s="519">
        <f>V207*S207</f>
        <v>0</v>
      </c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>
        <v>3539.1460000000002</v>
      </c>
      <c r="AC207" s="512">
        <f>AB207*Y207</f>
        <v>0</v>
      </c>
      <c r="AD207" s="668">
        <f t="shared" si="100"/>
        <v>0</v>
      </c>
      <c r="AE207" s="740">
        <f t="shared" si="65"/>
        <v>4</v>
      </c>
      <c r="AF207" s="747">
        <v>3275</v>
      </c>
      <c r="AG207" s="747">
        <f t="shared" si="101"/>
        <v>13100</v>
      </c>
      <c r="AH207" s="747">
        <v>3539.1460000000002</v>
      </c>
      <c r="AI207" s="747">
        <f>AH207*AE207</f>
        <v>14156.584000000001</v>
      </c>
      <c r="AJ207" s="748">
        <f t="shared" si="102"/>
        <v>27256.584000000003</v>
      </c>
    </row>
    <row r="208" spans="1:36" s="403" customFormat="1" ht="26.45" hidden="1" customHeight="1" x14ac:dyDescent="0.25">
      <c r="A208" s="968" t="s">
        <v>776</v>
      </c>
      <c r="B208" s="438" t="s">
        <v>322</v>
      </c>
      <c r="C208" s="576" t="s">
        <v>31</v>
      </c>
      <c r="D208" s="599">
        <v>2</v>
      </c>
      <c r="E208" s="466">
        <v>3275</v>
      </c>
      <c r="F208" s="466">
        <f t="shared" si="93"/>
        <v>6550</v>
      </c>
      <c r="G208" s="466"/>
      <c r="H208" s="466"/>
      <c r="I208" s="587">
        <f t="shared" si="94"/>
        <v>6550</v>
      </c>
      <c r="J208" s="797"/>
      <c r="K208" s="803">
        <v>3275</v>
      </c>
      <c r="L208" s="804">
        <f t="shared" si="95"/>
        <v>0</v>
      </c>
      <c r="M208" s="803"/>
      <c r="N208" s="804"/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3275</v>
      </c>
      <c r="U208" s="519">
        <f t="shared" si="97"/>
        <v>0</v>
      </c>
      <c r="V208" s="519"/>
      <c r="W208" s="519"/>
      <c r="X208" s="670">
        <f t="shared" si="98"/>
        <v>0</v>
      </c>
      <c r="Y208" s="638"/>
      <c r="Z208" s="512">
        <v>3275</v>
      </c>
      <c r="AA208" s="512">
        <f t="shared" si="99"/>
        <v>0</v>
      </c>
      <c r="AB208" s="512"/>
      <c r="AC208" s="512"/>
      <c r="AD208" s="668">
        <f t="shared" si="100"/>
        <v>0</v>
      </c>
      <c r="AE208" s="740">
        <f t="shared" si="65"/>
        <v>2</v>
      </c>
      <c r="AF208" s="747">
        <v>3275</v>
      </c>
      <c r="AG208" s="747">
        <f t="shared" si="101"/>
        <v>6550</v>
      </c>
      <c r="AH208" s="747"/>
      <c r="AI208" s="747"/>
      <c r="AJ208" s="748">
        <f t="shared" si="102"/>
        <v>6550</v>
      </c>
    </row>
    <row r="209" spans="1:36" s="403" customFormat="1" ht="15.6" hidden="1" customHeight="1" x14ac:dyDescent="0.25">
      <c r="A209" s="968" t="s">
        <v>777</v>
      </c>
      <c r="B209" s="438" t="s">
        <v>323</v>
      </c>
      <c r="C209" s="576" t="s">
        <v>31</v>
      </c>
      <c r="D209" s="599">
        <v>5</v>
      </c>
      <c r="E209" s="466">
        <v>393</v>
      </c>
      <c r="F209" s="466">
        <f t="shared" si="93"/>
        <v>1965</v>
      </c>
      <c r="G209" s="466">
        <v>2462.2000000000003</v>
      </c>
      <c r="H209" s="466">
        <f t="shared" ref="H209:H215" si="103">G209*D209</f>
        <v>12311.000000000002</v>
      </c>
      <c r="I209" s="587">
        <f t="shared" si="94"/>
        <v>14276.000000000002</v>
      </c>
      <c r="J209" s="797"/>
      <c r="K209" s="803">
        <v>393</v>
      </c>
      <c r="L209" s="804">
        <f t="shared" si="95"/>
        <v>0</v>
      </c>
      <c r="M209" s="803">
        <v>2462.2000000000003</v>
      </c>
      <c r="N209" s="804">
        <f t="shared" ref="N209:N215" si="104">M209*J209</f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2462.2000000000003</v>
      </c>
      <c r="W209" s="519">
        <f t="shared" ref="W209:W215" si="105">V209*S209</f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2462.2000000000003</v>
      </c>
      <c r="AC209" s="512">
        <f t="shared" ref="AC209:AC215" si="106">AB209*Y209</f>
        <v>0</v>
      </c>
      <c r="AD209" s="668">
        <f t="shared" si="100"/>
        <v>0</v>
      </c>
      <c r="AE209" s="740">
        <f t="shared" si="65"/>
        <v>5</v>
      </c>
      <c r="AF209" s="747">
        <v>393</v>
      </c>
      <c r="AG209" s="747">
        <f t="shared" si="101"/>
        <v>1965</v>
      </c>
      <c r="AH209" s="747">
        <v>2462.2000000000003</v>
      </c>
      <c r="AI209" s="747">
        <f t="shared" ref="AI209:AI215" si="107">AH209*AE209</f>
        <v>12311.000000000002</v>
      </c>
      <c r="AJ209" s="748">
        <f t="shared" si="102"/>
        <v>14276.000000000002</v>
      </c>
    </row>
    <row r="210" spans="1:36" s="403" customFormat="1" ht="15.6" hidden="1" customHeight="1" x14ac:dyDescent="0.25">
      <c r="A210" s="968" t="s">
        <v>778</v>
      </c>
      <c r="B210" s="438" t="s">
        <v>324</v>
      </c>
      <c r="C210" s="576" t="s">
        <v>31</v>
      </c>
      <c r="D210" s="599">
        <v>1</v>
      </c>
      <c r="E210" s="466">
        <v>393</v>
      </c>
      <c r="F210" s="466">
        <f t="shared" si="93"/>
        <v>393</v>
      </c>
      <c r="G210" s="466">
        <v>2433.6</v>
      </c>
      <c r="H210" s="466">
        <f t="shared" si="103"/>
        <v>2433.6</v>
      </c>
      <c r="I210" s="587">
        <f t="shared" si="94"/>
        <v>2826.6</v>
      </c>
      <c r="J210" s="797"/>
      <c r="K210" s="803">
        <v>393</v>
      </c>
      <c r="L210" s="804">
        <f t="shared" si="95"/>
        <v>0</v>
      </c>
      <c r="M210" s="803">
        <v>2433.6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2433.6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2433.6</v>
      </c>
      <c r="AC210" s="512">
        <f t="shared" si="106"/>
        <v>0</v>
      </c>
      <c r="AD210" s="668">
        <f t="shared" si="100"/>
        <v>0</v>
      </c>
      <c r="AE210" s="740">
        <f t="shared" si="65"/>
        <v>1</v>
      </c>
      <c r="AF210" s="747">
        <v>393</v>
      </c>
      <c r="AG210" s="747">
        <f t="shared" si="101"/>
        <v>393</v>
      </c>
      <c r="AH210" s="747">
        <v>2433.6</v>
      </c>
      <c r="AI210" s="747">
        <f t="shared" si="107"/>
        <v>2433.6</v>
      </c>
      <c r="AJ210" s="748">
        <f t="shared" si="102"/>
        <v>2826.6</v>
      </c>
    </row>
    <row r="211" spans="1:36" s="403" customFormat="1" ht="26.45" hidden="1" customHeight="1" x14ac:dyDescent="0.25">
      <c r="A211" s="968" t="s">
        <v>779</v>
      </c>
      <c r="B211" s="438" t="s">
        <v>325</v>
      </c>
      <c r="C211" s="576" t="s">
        <v>31</v>
      </c>
      <c r="D211" s="599">
        <v>202</v>
      </c>
      <c r="E211" s="466">
        <v>623</v>
      </c>
      <c r="F211" s="466">
        <f t="shared" si="93"/>
        <v>125846</v>
      </c>
      <c r="G211" s="466">
        <v>281</v>
      </c>
      <c r="H211" s="466">
        <f t="shared" si="103"/>
        <v>56762</v>
      </c>
      <c r="I211" s="587">
        <f t="shared" si="94"/>
        <v>182608</v>
      </c>
      <c r="J211" s="797"/>
      <c r="K211" s="803">
        <v>623</v>
      </c>
      <c r="L211" s="804">
        <f t="shared" si="95"/>
        <v>0</v>
      </c>
      <c r="M211" s="803">
        <v>281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623</v>
      </c>
      <c r="U211" s="519">
        <f t="shared" si="97"/>
        <v>0</v>
      </c>
      <c r="V211" s="519">
        <v>281</v>
      </c>
      <c r="W211" s="519">
        <f t="shared" si="105"/>
        <v>0</v>
      </c>
      <c r="X211" s="670">
        <f t="shared" si="98"/>
        <v>0</v>
      </c>
      <c r="Y211" s="638"/>
      <c r="Z211" s="512">
        <v>623</v>
      </c>
      <c r="AA211" s="512">
        <f t="shared" si="99"/>
        <v>0</v>
      </c>
      <c r="AB211" s="512">
        <v>281</v>
      </c>
      <c r="AC211" s="512">
        <f t="shared" si="106"/>
        <v>0</v>
      </c>
      <c r="AD211" s="668">
        <f t="shared" si="100"/>
        <v>0</v>
      </c>
      <c r="AE211" s="740">
        <f t="shared" si="65"/>
        <v>202</v>
      </c>
      <c r="AF211" s="747">
        <v>623</v>
      </c>
      <c r="AG211" s="747">
        <f t="shared" si="101"/>
        <v>125846</v>
      </c>
      <c r="AH211" s="747">
        <v>281</v>
      </c>
      <c r="AI211" s="747">
        <f t="shared" si="107"/>
        <v>56762</v>
      </c>
      <c r="AJ211" s="748">
        <f t="shared" si="102"/>
        <v>182608</v>
      </c>
    </row>
    <row r="212" spans="1:36" s="403" customFormat="1" ht="15.6" hidden="1" customHeight="1" x14ac:dyDescent="0.25">
      <c r="A212" s="968" t="s">
        <v>780</v>
      </c>
      <c r="B212" s="438" t="s">
        <v>326</v>
      </c>
      <c r="C212" s="576" t="s">
        <v>31</v>
      </c>
      <c r="D212" s="599">
        <v>3</v>
      </c>
      <c r="E212" s="466">
        <v>393</v>
      </c>
      <c r="F212" s="466">
        <f t="shared" si="93"/>
        <v>1179</v>
      </c>
      <c r="G212" s="466">
        <v>7013.5</v>
      </c>
      <c r="H212" s="466">
        <f t="shared" si="103"/>
        <v>21040.5</v>
      </c>
      <c r="I212" s="587">
        <f t="shared" si="94"/>
        <v>22219.5</v>
      </c>
      <c r="J212" s="797"/>
      <c r="K212" s="803">
        <v>393</v>
      </c>
      <c r="L212" s="804">
        <f t="shared" si="95"/>
        <v>0</v>
      </c>
      <c r="M212" s="803">
        <v>7013.5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393</v>
      </c>
      <c r="U212" s="519">
        <f t="shared" si="97"/>
        <v>0</v>
      </c>
      <c r="V212" s="519">
        <v>7013.5</v>
      </c>
      <c r="W212" s="519">
        <f t="shared" si="105"/>
        <v>0</v>
      </c>
      <c r="X212" s="670">
        <f t="shared" si="98"/>
        <v>0</v>
      </c>
      <c r="Y212" s="638"/>
      <c r="Z212" s="512">
        <v>393</v>
      </c>
      <c r="AA212" s="512">
        <f t="shared" si="99"/>
        <v>0</v>
      </c>
      <c r="AB212" s="512">
        <v>7013.5</v>
      </c>
      <c r="AC212" s="512">
        <f t="shared" si="106"/>
        <v>0</v>
      </c>
      <c r="AD212" s="668">
        <f t="shared" si="100"/>
        <v>0</v>
      </c>
      <c r="AE212" s="740">
        <f t="shared" si="65"/>
        <v>3</v>
      </c>
      <c r="AF212" s="747">
        <v>393</v>
      </c>
      <c r="AG212" s="747">
        <f t="shared" si="101"/>
        <v>1179</v>
      </c>
      <c r="AH212" s="747">
        <v>7013.5</v>
      </c>
      <c r="AI212" s="747">
        <f t="shared" si="107"/>
        <v>21040.5</v>
      </c>
      <c r="AJ212" s="748">
        <f t="shared" si="102"/>
        <v>22219.5</v>
      </c>
    </row>
    <row r="213" spans="1:36" s="403" customFormat="1" ht="15.6" hidden="1" customHeight="1" x14ac:dyDescent="0.25">
      <c r="A213" s="968" t="s">
        <v>781</v>
      </c>
      <c r="B213" s="438" t="s">
        <v>327</v>
      </c>
      <c r="C213" s="576" t="s">
        <v>31</v>
      </c>
      <c r="D213" s="599">
        <v>5</v>
      </c>
      <c r="E213" s="466">
        <v>262</v>
      </c>
      <c r="F213" s="466">
        <f t="shared" si="93"/>
        <v>1310</v>
      </c>
      <c r="G213" s="466">
        <v>153.4</v>
      </c>
      <c r="H213" s="466">
        <f t="shared" si="103"/>
        <v>767</v>
      </c>
      <c r="I213" s="587">
        <f t="shared" si="94"/>
        <v>2077</v>
      </c>
      <c r="J213" s="797"/>
      <c r="K213" s="803">
        <v>262</v>
      </c>
      <c r="L213" s="804">
        <f t="shared" si="95"/>
        <v>0</v>
      </c>
      <c r="M213" s="803">
        <v>153.4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262</v>
      </c>
      <c r="U213" s="519">
        <f t="shared" si="97"/>
        <v>0</v>
      </c>
      <c r="V213" s="519">
        <v>153.4</v>
      </c>
      <c r="W213" s="519">
        <f t="shared" si="105"/>
        <v>0</v>
      </c>
      <c r="X213" s="670">
        <f t="shared" si="98"/>
        <v>0</v>
      </c>
      <c r="Y213" s="638"/>
      <c r="Z213" s="512">
        <v>262</v>
      </c>
      <c r="AA213" s="512">
        <f t="shared" si="99"/>
        <v>0</v>
      </c>
      <c r="AB213" s="512">
        <v>153.4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262</v>
      </c>
      <c r="AG213" s="747">
        <f t="shared" si="101"/>
        <v>1310</v>
      </c>
      <c r="AH213" s="747">
        <v>153.4</v>
      </c>
      <c r="AI213" s="747">
        <f t="shared" si="107"/>
        <v>767</v>
      </c>
      <c r="AJ213" s="748">
        <f t="shared" si="102"/>
        <v>2077</v>
      </c>
    </row>
    <row r="214" spans="1:36" s="403" customFormat="1" ht="26.45" hidden="1" customHeight="1" x14ac:dyDescent="0.25">
      <c r="A214" s="968" t="s">
        <v>782</v>
      </c>
      <c r="B214" s="438" t="s">
        <v>328</v>
      </c>
      <c r="C214" s="576" t="s">
        <v>31</v>
      </c>
      <c r="D214" s="599">
        <v>5</v>
      </c>
      <c r="E214" s="466">
        <v>131</v>
      </c>
      <c r="F214" s="466">
        <f t="shared" si="93"/>
        <v>655</v>
      </c>
      <c r="G214" s="466">
        <v>273</v>
      </c>
      <c r="H214" s="466">
        <f t="shared" si="103"/>
        <v>1365</v>
      </c>
      <c r="I214" s="587">
        <f t="shared" si="94"/>
        <v>2020</v>
      </c>
      <c r="J214" s="797"/>
      <c r="K214" s="803">
        <v>131</v>
      </c>
      <c r="L214" s="804">
        <f t="shared" si="95"/>
        <v>0</v>
      </c>
      <c r="M214" s="803">
        <v>273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131</v>
      </c>
      <c r="U214" s="519">
        <f t="shared" si="97"/>
        <v>0</v>
      </c>
      <c r="V214" s="519">
        <v>273</v>
      </c>
      <c r="W214" s="519">
        <f t="shared" si="105"/>
        <v>0</v>
      </c>
      <c r="X214" s="670">
        <f t="shared" si="98"/>
        <v>0</v>
      </c>
      <c r="Y214" s="638"/>
      <c r="Z214" s="512">
        <v>131</v>
      </c>
      <c r="AA214" s="512">
        <f t="shared" si="99"/>
        <v>0</v>
      </c>
      <c r="AB214" s="512">
        <v>273</v>
      </c>
      <c r="AC214" s="512">
        <f t="shared" si="106"/>
        <v>0</v>
      </c>
      <c r="AD214" s="668">
        <f t="shared" si="100"/>
        <v>0</v>
      </c>
      <c r="AE214" s="740">
        <f t="shared" si="65"/>
        <v>5</v>
      </c>
      <c r="AF214" s="747">
        <v>131</v>
      </c>
      <c r="AG214" s="747">
        <f t="shared" si="101"/>
        <v>655</v>
      </c>
      <c r="AH214" s="747">
        <v>273</v>
      </c>
      <c r="AI214" s="747">
        <f t="shared" si="107"/>
        <v>1365</v>
      </c>
      <c r="AJ214" s="748">
        <f t="shared" si="102"/>
        <v>2020</v>
      </c>
    </row>
    <row r="215" spans="1:36" s="403" customFormat="1" ht="15.6" hidden="1" customHeight="1" x14ac:dyDescent="0.25">
      <c r="A215" s="968" t="s">
        <v>783</v>
      </c>
      <c r="B215" s="438" t="s">
        <v>329</v>
      </c>
      <c r="C215" s="576" t="s">
        <v>31</v>
      </c>
      <c r="D215" s="599">
        <v>6</v>
      </c>
      <c r="E215" s="466">
        <v>393</v>
      </c>
      <c r="F215" s="466">
        <f t="shared" si="93"/>
        <v>2358</v>
      </c>
      <c r="G215" s="466">
        <v>365.11800000000005</v>
      </c>
      <c r="H215" s="466">
        <f t="shared" si="103"/>
        <v>2190.7080000000005</v>
      </c>
      <c r="I215" s="587">
        <f t="shared" si="94"/>
        <v>4548.7080000000005</v>
      </c>
      <c r="J215" s="797"/>
      <c r="K215" s="803">
        <v>393</v>
      </c>
      <c r="L215" s="804">
        <f t="shared" si="95"/>
        <v>0</v>
      </c>
      <c r="M215" s="803">
        <v>365.11800000000005</v>
      </c>
      <c r="N215" s="804">
        <f t="shared" si="104"/>
        <v>0</v>
      </c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55"/>
        <v>0</v>
      </c>
      <c r="S215" s="638"/>
      <c r="T215" s="519">
        <v>393</v>
      </c>
      <c r="U215" s="519">
        <f t="shared" si="97"/>
        <v>0</v>
      </c>
      <c r="V215" s="519">
        <v>365.11800000000005</v>
      </c>
      <c r="W215" s="519">
        <f t="shared" si="105"/>
        <v>0</v>
      </c>
      <c r="X215" s="670">
        <f t="shared" si="98"/>
        <v>0</v>
      </c>
      <c r="Y215" s="638"/>
      <c r="Z215" s="512">
        <v>393</v>
      </c>
      <c r="AA215" s="512">
        <f t="shared" si="99"/>
        <v>0</v>
      </c>
      <c r="AB215" s="512">
        <v>365.11800000000005</v>
      </c>
      <c r="AC215" s="512">
        <f t="shared" si="106"/>
        <v>0</v>
      </c>
      <c r="AD215" s="668">
        <f t="shared" si="100"/>
        <v>0</v>
      </c>
      <c r="AE215" s="740">
        <f t="shared" si="65"/>
        <v>6</v>
      </c>
      <c r="AF215" s="747">
        <v>393</v>
      </c>
      <c r="AG215" s="747">
        <f t="shared" si="101"/>
        <v>2358</v>
      </c>
      <c r="AH215" s="747">
        <v>365.11800000000005</v>
      </c>
      <c r="AI215" s="747">
        <f t="shared" si="107"/>
        <v>2190.7080000000005</v>
      </c>
      <c r="AJ215" s="748">
        <f t="shared" si="102"/>
        <v>4548.7080000000005</v>
      </c>
    </row>
    <row r="216" spans="1:36" s="403" customFormat="1" ht="26.45" hidden="1" customHeight="1" x14ac:dyDescent="0.25">
      <c r="A216" s="968" t="s">
        <v>784</v>
      </c>
      <c r="B216" s="438" t="s">
        <v>330</v>
      </c>
      <c r="C216" s="576" t="s">
        <v>31</v>
      </c>
      <c r="D216" s="599">
        <v>5</v>
      </c>
      <c r="E216" s="466">
        <v>1572</v>
      </c>
      <c r="F216" s="466">
        <f t="shared" si="93"/>
        <v>7860</v>
      </c>
      <c r="G216" s="466"/>
      <c r="H216" s="466"/>
      <c r="I216" s="587">
        <f t="shared" si="94"/>
        <v>7860</v>
      </c>
      <c r="J216" s="797"/>
      <c r="K216" s="803">
        <v>1572</v>
      </c>
      <c r="L216" s="804">
        <f t="shared" si="95"/>
        <v>0</v>
      </c>
      <c r="M216" s="803"/>
      <c r="N216" s="804"/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ref="R216:R279" si="108">(D216*K216)-(D216*T216)</f>
        <v>0</v>
      </c>
      <c r="S216" s="638"/>
      <c r="T216" s="519">
        <v>1572</v>
      </c>
      <c r="U216" s="519">
        <f t="shared" si="97"/>
        <v>0</v>
      </c>
      <c r="V216" s="519"/>
      <c r="W216" s="519"/>
      <c r="X216" s="670">
        <f t="shared" si="98"/>
        <v>0</v>
      </c>
      <c r="Y216" s="638"/>
      <c r="Z216" s="512">
        <v>1572</v>
      </c>
      <c r="AA216" s="512">
        <f t="shared" si="99"/>
        <v>0</v>
      </c>
      <c r="AB216" s="512"/>
      <c r="AC216" s="512"/>
      <c r="AD216" s="668">
        <f t="shared" si="100"/>
        <v>0</v>
      </c>
      <c r="AE216" s="740">
        <f t="shared" si="65"/>
        <v>5</v>
      </c>
      <c r="AF216" s="747">
        <v>1572</v>
      </c>
      <c r="AG216" s="747">
        <f t="shared" si="101"/>
        <v>7860</v>
      </c>
      <c r="AH216" s="747"/>
      <c r="AI216" s="747"/>
      <c r="AJ216" s="748">
        <f t="shared" si="102"/>
        <v>7860</v>
      </c>
    </row>
    <row r="217" spans="1:36" s="403" customFormat="1" ht="15.6" hidden="1" customHeight="1" x14ac:dyDescent="0.25">
      <c r="A217" s="968" t="s">
        <v>785</v>
      </c>
      <c r="B217" s="438" t="s">
        <v>331</v>
      </c>
      <c r="C217" s="576" t="s">
        <v>31</v>
      </c>
      <c r="D217" s="598">
        <v>8</v>
      </c>
      <c r="E217" s="466">
        <v>65.5</v>
      </c>
      <c r="F217" s="466">
        <f t="shared" si="93"/>
        <v>524</v>
      </c>
      <c r="G217" s="466">
        <v>557.70000000000005</v>
      </c>
      <c r="H217" s="466">
        <f t="shared" ref="H217:H247" si="109">G217*D217</f>
        <v>4461.6000000000004</v>
      </c>
      <c r="I217" s="587">
        <f t="shared" si="94"/>
        <v>4985.6000000000004</v>
      </c>
      <c r="J217" s="797"/>
      <c r="K217" s="803">
        <v>65.5</v>
      </c>
      <c r="L217" s="804">
        <f t="shared" si="95"/>
        <v>0</v>
      </c>
      <c r="M217" s="803">
        <v>557.70000000000005</v>
      </c>
      <c r="N217" s="804">
        <f t="shared" ref="N217:N247" si="110">M217*J217</f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557.70000000000005</v>
      </c>
      <c r="W217" s="519">
        <f t="shared" ref="W217:W247" si="111">V217*S217</f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557.70000000000005</v>
      </c>
      <c r="AC217" s="512">
        <f t="shared" ref="AC217:AC247" si="112">AB217*Y217</f>
        <v>0</v>
      </c>
      <c r="AD217" s="668">
        <f t="shared" si="100"/>
        <v>0</v>
      </c>
      <c r="AE217" s="740">
        <f t="shared" si="65"/>
        <v>8</v>
      </c>
      <c r="AF217" s="747">
        <v>65.5</v>
      </c>
      <c r="AG217" s="747">
        <f t="shared" si="101"/>
        <v>524</v>
      </c>
      <c r="AH217" s="747">
        <v>557.70000000000005</v>
      </c>
      <c r="AI217" s="747">
        <f t="shared" ref="AI217:AI247" si="113">AH217*AE217</f>
        <v>4461.6000000000004</v>
      </c>
      <c r="AJ217" s="748">
        <f t="shared" si="102"/>
        <v>4985.6000000000004</v>
      </c>
    </row>
    <row r="218" spans="1:36" s="403" customFormat="1" ht="26.45" hidden="1" customHeight="1" x14ac:dyDescent="0.25">
      <c r="A218" s="968" t="s">
        <v>786</v>
      </c>
      <c r="B218" s="438" t="s">
        <v>332</v>
      </c>
      <c r="C218" s="576" t="s">
        <v>31</v>
      </c>
      <c r="D218" s="599">
        <v>57</v>
      </c>
      <c r="E218" s="466">
        <v>65.5</v>
      </c>
      <c r="F218" s="466">
        <f t="shared" si="93"/>
        <v>3733.5</v>
      </c>
      <c r="G218" s="466">
        <v>370.5</v>
      </c>
      <c r="H218" s="466">
        <f t="shared" si="109"/>
        <v>21118.5</v>
      </c>
      <c r="I218" s="587">
        <f t="shared" si="94"/>
        <v>24852</v>
      </c>
      <c r="J218" s="797"/>
      <c r="K218" s="803">
        <v>65.5</v>
      </c>
      <c r="L218" s="804">
        <f t="shared" si="95"/>
        <v>0</v>
      </c>
      <c r="M218" s="803">
        <v>370.5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370.5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370.5</v>
      </c>
      <c r="AC218" s="512">
        <f t="shared" si="112"/>
        <v>0</v>
      </c>
      <c r="AD218" s="668">
        <f t="shared" si="100"/>
        <v>0</v>
      </c>
      <c r="AE218" s="740">
        <f t="shared" si="65"/>
        <v>57</v>
      </c>
      <c r="AF218" s="747">
        <v>65.5</v>
      </c>
      <c r="AG218" s="747">
        <f t="shared" si="101"/>
        <v>3733.5</v>
      </c>
      <c r="AH218" s="747">
        <v>370.5</v>
      </c>
      <c r="AI218" s="747">
        <f t="shared" si="113"/>
        <v>21118.5</v>
      </c>
      <c r="AJ218" s="748">
        <f t="shared" si="102"/>
        <v>24852</v>
      </c>
    </row>
    <row r="219" spans="1:36" s="403" customFormat="1" ht="26.45" hidden="1" customHeight="1" x14ac:dyDescent="0.25">
      <c r="A219" s="968" t="s">
        <v>787</v>
      </c>
      <c r="B219" s="438" t="s">
        <v>333</v>
      </c>
      <c r="C219" s="576" t="s">
        <v>31</v>
      </c>
      <c r="D219" s="599">
        <v>163</v>
      </c>
      <c r="E219" s="466">
        <v>65.5</v>
      </c>
      <c r="F219" s="466">
        <f t="shared" si="93"/>
        <v>10676.5</v>
      </c>
      <c r="G219" s="466">
        <v>767</v>
      </c>
      <c r="H219" s="466">
        <f t="shared" si="109"/>
        <v>125021</v>
      </c>
      <c r="I219" s="587">
        <f t="shared" si="94"/>
        <v>135697.5</v>
      </c>
      <c r="J219" s="797"/>
      <c r="K219" s="803">
        <v>65.5</v>
      </c>
      <c r="L219" s="804">
        <f t="shared" si="95"/>
        <v>0</v>
      </c>
      <c r="M219" s="803">
        <v>767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767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767</v>
      </c>
      <c r="AC219" s="512">
        <f t="shared" si="112"/>
        <v>0</v>
      </c>
      <c r="AD219" s="668">
        <f t="shared" si="100"/>
        <v>0</v>
      </c>
      <c r="AE219" s="740">
        <f t="shared" si="65"/>
        <v>163</v>
      </c>
      <c r="AF219" s="747">
        <v>65.5</v>
      </c>
      <c r="AG219" s="747">
        <f t="shared" si="101"/>
        <v>10676.5</v>
      </c>
      <c r="AH219" s="747">
        <v>767</v>
      </c>
      <c r="AI219" s="747">
        <f t="shared" si="113"/>
        <v>125021</v>
      </c>
      <c r="AJ219" s="748">
        <f t="shared" si="102"/>
        <v>135697.5</v>
      </c>
    </row>
    <row r="220" spans="1:36" s="403" customFormat="1" ht="15.6" hidden="1" customHeight="1" x14ac:dyDescent="0.25">
      <c r="A220" s="968" t="s">
        <v>788</v>
      </c>
      <c r="B220" s="438" t="s">
        <v>334</v>
      </c>
      <c r="C220" s="576" t="s">
        <v>31</v>
      </c>
      <c r="D220" s="599">
        <v>2</v>
      </c>
      <c r="E220" s="466">
        <v>65.5</v>
      </c>
      <c r="F220" s="466">
        <f t="shared" si="93"/>
        <v>131</v>
      </c>
      <c r="G220" s="466">
        <v>557.70000000000005</v>
      </c>
      <c r="H220" s="466">
        <f t="shared" si="109"/>
        <v>1115.4000000000001</v>
      </c>
      <c r="I220" s="587">
        <f t="shared" si="94"/>
        <v>1246.4000000000001</v>
      </c>
      <c r="J220" s="797"/>
      <c r="K220" s="803">
        <v>65.5</v>
      </c>
      <c r="L220" s="804">
        <f t="shared" si="95"/>
        <v>0</v>
      </c>
      <c r="M220" s="803">
        <v>557.70000000000005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65.5</v>
      </c>
      <c r="U220" s="519">
        <f t="shared" si="97"/>
        <v>0</v>
      </c>
      <c r="V220" s="519">
        <v>557.70000000000005</v>
      </c>
      <c r="W220" s="519">
        <f t="shared" si="111"/>
        <v>0</v>
      </c>
      <c r="X220" s="670">
        <f t="shared" si="98"/>
        <v>0</v>
      </c>
      <c r="Y220" s="638"/>
      <c r="Z220" s="512">
        <v>65.5</v>
      </c>
      <c r="AA220" s="512">
        <f t="shared" si="99"/>
        <v>0</v>
      </c>
      <c r="AB220" s="512">
        <v>557.70000000000005</v>
      </c>
      <c r="AC220" s="512">
        <f t="shared" si="112"/>
        <v>0</v>
      </c>
      <c r="AD220" s="668">
        <f t="shared" si="100"/>
        <v>0</v>
      </c>
      <c r="AE220" s="740">
        <f t="shared" si="65"/>
        <v>2</v>
      </c>
      <c r="AF220" s="747">
        <v>65.5</v>
      </c>
      <c r="AG220" s="747">
        <f t="shared" si="101"/>
        <v>131</v>
      </c>
      <c r="AH220" s="747">
        <v>557.70000000000005</v>
      </c>
      <c r="AI220" s="747">
        <f t="shared" si="113"/>
        <v>1115.4000000000001</v>
      </c>
      <c r="AJ220" s="748">
        <f t="shared" si="102"/>
        <v>1246.4000000000001</v>
      </c>
    </row>
    <row r="221" spans="1:36" s="403" customFormat="1" ht="15.6" hidden="1" customHeight="1" x14ac:dyDescent="0.25">
      <c r="A221" s="968" t="s">
        <v>789</v>
      </c>
      <c r="B221" s="438" t="s">
        <v>335</v>
      </c>
      <c r="C221" s="576" t="s">
        <v>32</v>
      </c>
      <c r="D221" s="599">
        <v>96</v>
      </c>
      <c r="E221" s="466">
        <v>393</v>
      </c>
      <c r="F221" s="466">
        <f t="shared" si="93"/>
        <v>37728</v>
      </c>
      <c r="G221" s="466">
        <v>600.6</v>
      </c>
      <c r="H221" s="466">
        <f t="shared" si="109"/>
        <v>57657.600000000006</v>
      </c>
      <c r="I221" s="587">
        <f t="shared" si="94"/>
        <v>95385.600000000006</v>
      </c>
      <c r="J221" s="797"/>
      <c r="K221" s="803">
        <v>393</v>
      </c>
      <c r="L221" s="804">
        <f t="shared" si="95"/>
        <v>0</v>
      </c>
      <c r="M221" s="803">
        <v>600.6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393</v>
      </c>
      <c r="U221" s="519">
        <f t="shared" si="97"/>
        <v>0</v>
      </c>
      <c r="V221" s="519">
        <v>600.6</v>
      </c>
      <c r="W221" s="519">
        <f t="shared" si="111"/>
        <v>0</v>
      </c>
      <c r="X221" s="670">
        <f t="shared" si="98"/>
        <v>0</v>
      </c>
      <c r="Y221" s="638"/>
      <c r="Z221" s="512">
        <v>393</v>
      </c>
      <c r="AA221" s="512">
        <f t="shared" si="99"/>
        <v>0</v>
      </c>
      <c r="AB221" s="512">
        <v>600.6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393</v>
      </c>
      <c r="AG221" s="747">
        <f t="shared" si="101"/>
        <v>37728</v>
      </c>
      <c r="AH221" s="747">
        <v>600.6</v>
      </c>
      <c r="AI221" s="747">
        <f t="shared" si="113"/>
        <v>57657.600000000006</v>
      </c>
      <c r="AJ221" s="748">
        <f t="shared" si="102"/>
        <v>95385.600000000006</v>
      </c>
    </row>
    <row r="222" spans="1:36" s="403" customFormat="1" ht="15.6" hidden="1" customHeight="1" x14ac:dyDescent="0.25">
      <c r="A222" s="968" t="s">
        <v>790</v>
      </c>
      <c r="B222" s="438" t="s">
        <v>336</v>
      </c>
      <c r="C222" s="576" t="s">
        <v>32</v>
      </c>
      <c r="D222" s="596">
        <v>96</v>
      </c>
      <c r="E222" s="466">
        <v>262</v>
      </c>
      <c r="F222" s="466">
        <f t="shared" si="93"/>
        <v>25152</v>
      </c>
      <c r="G222" s="466">
        <v>143</v>
      </c>
      <c r="H222" s="466">
        <f t="shared" si="109"/>
        <v>13728</v>
      </c>
      <c r="I222" s="587">
        <f t="shared" si="94"/>
        <v>38880</v>
      </c>
      <c r="J222" s="832"/>
      <c r="K222" s="803">
        <v>262</v>
      </c>
      <c r="L222" s="804">
        <f t="shared" si="95"/>
        <v>0</v>
      </c>
      <c r="M222" s="803">
        <v>143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49"/>
      <c r="T222" s="519">
        <v>262</v>
      </c>
      <c r="U222" s="519">
        <f t="shared" si="97"/>
        <v>0</v>
      </c>
      <c r="V222" s="519">
        <v>143</v>
      </c>
      <c r="W222" s="519">
        <f t="shared" si="111"/>
        <v>0</v>
      </c>
      <c r="X222" s="670">
        <f t="shared" si="98"/>
        <v>0</v>
      </c>
      <c r="Y222" s="649"/>
      <c r="Z222" s="512">
        <v>262</v>
      </c>
      <c r="AA222" s="512">
        <f t="shared" si="99"/>
        <v>0</v>
      </c>
      <c r="AB222" s="512">
        <v>143</v>
      </c>
      <c r="AC222" s="512">
        <f t="shared" si="112"/>
        <v>0</v>
      </c>
      <c r="AD222" s="668">
        <f t="shared" si="100"/>
        <v>0</v>
      </c>
      <c r="AE222" s="740">
        <f t="shared" si="65"/>
        <v>96</v>
      </c>
      <c r="AF222" s="747">
        <v>262</v>
      </c>
      <c r="AG222" s="747">
        <f t="shared" si="101"/>
        <v>25152</v>
      </c>
      <c r="AH222" s="747">
        <v>143</v>
      </c>
      <c r="AI222" s="747">
        <f t="shared" si="113"/>
        <v>13728</v>
      </c>
      <c r="AJ222" s="748">
        <f t="shared" si="102"/>
        <v>38880</v>
      </c>
    </row>
    <row r="223" spans="1:36" s="403" customFormat="1" ht="26.45" hidden="1" customHeight="1" x14ac:dyDescent="0.25">
      <c r="A223" s="968" t="s">
        <v>791</v>
      </c>
      <c r="B223" s="438" t="s">
        <v>337</v>
      </c>
      <c r="C223" s="576" t="s">
        <v>31</v>
      </c>
      <c r="D223" s="599">
        <v>12</v>
      </c>
      <c r="E223" s="466">
        <v>65.5</v>
      </c>
      <c r="F223" s="466">
        <f t="shared" si="93"/>
        <v>786</v>
      </c>
      <c r="G223" s="466">
        <v>806</v>
      </c>
      <c r="H223" s="466">
        <f t="shared" si="109"/>
        <v>9672</v>
      </c>
      <c r="I223" s="587">
        <f t="shared" si="94"/>
        <v>10458</v>
      </c>
      <c r="J223" s="797"/>
      <c r="K223" s="803">
        <v>65.5</v>
      </c>
      <c r="L223" s="804">
        <f t="shared" si="95"/>
        <v>0</v>
      </c>
      <c r="M223" s="803">
        <v>806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806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806</v>
      </c>
      <c r="AC223" s="512">
        <f t="shared" si="112"/>
        <v>0</v>
      </c>
      <c r="AD223" s="668">
        <f t="shared" si="100"/>
        <v>0</v>
      </c>
      <c r="AE223" s="740">
        <f t="shared" si="65"/>
        <v>12</v>
      </c>
      <c r="AF223" s="747">
        <v>65.5</v>
      </c>
      <c r="AG223" s="747">
        <f t="shared" si="101"/>
        <v>786</v>
      </c>
      <c r="AH223" s="747">
        <v>806</v>
      </c>
      <c r="AI223" s="747">
        <f t="shared" si="113"/>
        <v>9672</v>
      </c>
      <c r="AJ223" s="748">
        <f t="shared" si="102"/>
        <v>10458</v>
      </c>
    </row>
    <row r="224" spans="1:36" s="403" customFormat="1" ht="16.5" hidden="1" customHeight="1" x14ac:dyDescent="0.25">
      <c r="A224" s="968" t="s">
        <v>792</v>
      </c>
      <c r="B224" s="438" t="s">
        <v>338</v>
      </c>
      <c r="C224" s="576" t="s">
        <v>31</v>
      </c>
      <c r="D224" s="599">
        <v>5</v>
      </c>
      <c r="E224" s="466">
        <v>65.5</v>
      </c>
      <c r="F224" s="466">
        <f t="shared" si="93"/>
        <v>327.5</v>
      </c>
      <c r="G224" s="466">
        <v>860.6</v>
      </c>
      <c r="H224" s="466">
        <f t="shared" si="109"/>
        <v>4303</v>
      </c>
      <c r="I224" s="587">
        <f t="shared" si="94"/>
        <v>4630.5</v>
      </c>
      <c r="J224" s="797"/>
      <c r="K224" s="803">
        <v>65.5</v>
      </c>
      <c r="L224" s="804">
        <f t="shared" si="95"/>
        <v>0</v>
      </c>
      <c r="M224" s="803">
        <v>860.6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65.5</v>
      </c>
      <c r="U224" s="519">
        <f t="shared" si="97"/>
        <v>0</v>
      </c>
      <c r="V224" s="519">
        <v>860.6</v>
      </c>
      <c r="W224" s="519">
        <f t="shared" si="111"/>
        <v>0</v>
      </c>
      <c r="X224" s="670">
        <f t="shared" si="98"/>
        <v>0</v>
      </c>
      <c r="Y224" s="638"/>
      <c r="Z224" s="512">
        <v>65.5</v>
      </c>
      <c r="AA224" s="512">
        <f t="shared" si="99"/>
        <v>0</v>
      </c>
      <c r="AB224" s="512">
        <v>860.6</v>
      </c>
      <c r="AC224" s="512">
        <f t="shared" si="112"/>
        <v>0</v>
      </c>
      <c r="AD224" s="668">
        <f t="shared" si="100"/>
        <v>0</v>
      </c>
      <c r="AE224" s="740">
        <f t="shared" si="65"/>
        <v>5</v>
      </c>
      <c r="AF224" s="747">
        <v>65.5</v>
      </c>
      <c r="AG224" s="747">
        <f t="shared" si="101"/>
        <v>327.5</v>
      </c>
      <c r="AH224" s="747">
        <v>860.6</v>
      </c>
      <c r="AI224" s="747">
        <f t="shared" si="113"/>
        <v>4303</v>
      </c>
      <c r="AJ224" s="748">
        <f t="shared" si="102"/>
        <v>4630.5</v>
      </c>
    </row>
    <row r="225" spans="1:36" s="403" customFormat="1" ht="15.6" hidden="1" customHeight="1" x14ac:dyDescent="0.25">
      <c r="A225" s="968" t="s">
        <v>793</v>
      </c>
      <c r="B225" s="438" t="s">
        <v>339</v>
      </c>
      <c r="C225" s="576" t="s">
        <v>31</v>
      </c>
      <c r="D225" s="599">
        <v>120</v>
      </c>
      <c r="E225" s="466">
        <v>131</v>
      </c>
      <c r="F225" s="466">
        <f t="shared" si="93"/>
        <v>15720</v>
      </c>
      <c r="G225" s="466">
        <v>140.4</v>
      </c>
      <c r="H225" s="466">
        <f t="shared" si="109"/>
        <v>16848</v>
      </c>
      <c r="I225" s="587">
        <f t="shared" si="94"/>
        <v>32568</v>
      </c>
      <c r="J225" s="797"/>
      <c r="K225" s="803">
        <v>131</v>
      </c>
      <c r="L225" s="804">
        <f t="shared" si="95"/>
        <v>0</v>
      </c>
      <c r="M225" s="803">
        <v>140.4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131</v>
      </c>
      <c r="U225" s="519">
        <f t="shared" si="97"/>
        <v>0</v>
      </c>
      <c r="V225" s="519">
        <v>140.4</v>
      </c>
      <c r="W225" s="519">
        <f t="shared" si="111"/>
        <v>0</v>
      </c>
      <c r="X225" s="670">
        <f t="shared" si="98"/>
        <v>0</v>
      </c>
      <c r="Y225" s="638"/>
      <c r="Z225" s="512">
        <v>131</v>
      </c>
      <c r="AA225" s="512">
        <f t="shared" si="99"/>
        <v>0</v>
      </c>
      <c r="AB225" s="512">
        <v>140.4</v>
      </c>
      <c r="AC225" s="512">
        <f t="shared" si="112"/>
        <v>0</v>
      </c>
      <c r="AD225" s="668">
        <f t="shared" si="100"/>
        <v>0</v>
      </c>
      <c r="AE225" s="740">
        <f t="shared" si="65"/>
        <v>120</v>
      </c>
      <c r="AF225" s="747">
        <v>131</v>
      </c>
      <c r="AG225" s="747">
        <f t="shared" si="101"/>
        <v>15720</v>
      </c>
      <c r="AH225" s="747">
        <v>140.4</v>
      </c>
      <c r="AI225" s="747">
        <f t="shared" si="113"/>
        <v>16848</v>
      </c>
      <c r="AJ225" s="748">
        <f t="shared" si="102"/>
        <v>32568</v>
      </c>
    </row>
    <row r="226" spans="1:36" s="403" customFormat="1" ht="15.6" hidden="1" customHeight="1" x14ac:dyDescent="0.25">
      <c r="A226" s="968" t="s">
        <v>794</v>
      </c>
      <c r="B226" s="438" t="s">
        <v>340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59.800000000000004</v>
      </c>
      <c r="H226" s="466">
        <f t="shared" si="109"/>
        <v>1196</v>
      </c>
      <c r="I226" s="587">
        <f t="shared" si="94"/>
        <v>1851</v>
      </c>
      <c r="J226" s="797"/>
      <c r="K226" s="803">
        <v>32.75</v>
      </c>
      <c r="L226" s="804">
        <f t="shared" si="95"/>
        <v>0</v>
      </c>
      <c r="M226" s="803">
        <v>59.800000000000004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59.800000000000004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59.800000000000004</v>
      </c>
      <c r="AC226" s="512">
        <f t="shared" si="112"/>
        <v>0</v>
      </c>
      <c r="AD226" s="668">
        <f t="shared" si="100"/>
        <v>0</v>
      </c>
      <c r="AE226" s="740">
        <f t="shared" ref="AE226:AE289" si="114">D226-S226-Y226</f>
        <v>20</v>
      </c>
      <c r="AF226" s="747">
        <v>32.75</v>
      </c>
      <c r="AG226" s="747">
        <f t="shared" si="101"/>
        <v>655</v>
      </c>
      <c r="AH226" s="747">
        <v>59.800000000000004</v>
      </c>
      <c r="AI226" s="747">
        <f t="shared" si="113"/>
        <v>1196</v>
      </c>
      <c r="AJ226" s="748">
        <f t="shared" si="102"/>
        <v>1851</v>
      </c>
    </row>
    <row r="227" spans="1:36" s="403" customFormat="1" ht="15.6" hidden="1" customHeight="1" x14ac:dyDescent="0.25">
      <c r="A227" s="968" t="s">
        <v>795</v>
      </c>
      <c r="B227" s="438" t="s">
        <v>341</v>
      </c>
      <c r="C227" s="576" t="s">
        <v>31</v>
      </c>
      <c r="D227" s="599">
        <v>20</v>
      </c>
      <c r="E227" s="466">
        <v>32.75</v>
      </c>
      <c r="F227" s="466">
        <f t="shared" si="93"/>
        <v>655</v>
      </c>
      <c r="G227" s="466">
        <v>122.2</v>
      </c>
      <c r="H227" s="466">
        <f t="shared" si="109"/>
        <v>2444</v>
      </c>
      <c r="I227" s="587">
        <f t="shared" si="94"/>
        <v>3099</v>
      </c>
      <c r="J227" s="797"/>
      <c r="K227" s="803">
        <v>32.75</v>
      </c>
      <c r="L227" s="804">
        <f t="shared" si="95"/>
        <v>0</v>
      </c>
      <c r="M227" s="803">
        <v>122.2</v>
      </c>
      <c r="N227" s="804">
        <f t="shared" si="110"/>
        <v>0</v>
      </c>
      <c r="O227" s="808">
        <f t="shared" si="96"/>
        <v>0</v>
      </c>
      <c r="P227" s="638">
        <f t="shared" si="66"/>
        <v>0</v>
      </c>
      <c r="Q227" s="512">
        <f t="shared" si="67"/>
        <v>0</v>
      </c>
      <c r="R227" s="637">
        <f t="shared" si="108"/>
        <v>0</v>
      </c>
      <c r="S227" s="638"/>
      <c r="T227" s="519">
        <v>32.75</v>
      </c>
      <c r="U227" s="519">
        <f t="shared" si="97"/>
        <v>0</v>
      </c>
      <c r="V227" s="519">
        <v>122.2</v>
      </c>
      <c r="W227" s="519">
        <f t="shared" si="111"/>
        <v>0</v>
      </c>
      <c r="X227" s="670">
        <f t="shared" si="98"/>
        <v>0</v>
      </c>
      <c r="Y227" s="638"/>
      <c r="Z227" s="512">
        <v>32.75</v>
      </c>
      <c r="AA227" s="512">
        <f t="shared" si="99"/>
        <v>0</v>
      </c>
      <c r="AB227" s="512">
        <v>122.2</v>
      </c>
      <c r="AC227" s="512">
        <f t="shared" si="112"/>
        <v>0</v>
      </c>
      <c r="AD227" s="668">
        <f t="shared" si="100"/>
        <v>0</v>
      </c>
      <c r="AE227" s="740">
        <f t="shared" si="114"/>
        <v>20</v>
      </c>
      <c r="AF227" s="747">
        <v>32.75</v>
      </c>
      <c r="AG227" s="747">
        <f t="shared" si="101"/>
        <v>655</v>
      </c>
      <c r="AH227" s="747">
        <v>122.2</v>
      </c>
      <c r="AI227" s="747">
        <f t="shared" si="113"/>
        <v>2444</v>
      </c>
      <c r="AJ227" s="748">
        <f t="shared" si="102"/>
        <v>3099</v>
      </c>
    </row>
    <row r="228" spans="1:36" s="403" customFormat="1" ht="15.6" hidden="1" customHeight="1" x14ac:dyDescent="0.25">
      <c r="A228" s="968" t="s">
        <v>796</v>
      </c>
      <c r="B228" s="438" t="s">
        <v>342</v>
      </c>
      <c r="C228" s="576" t="s">
        <v>31</v>
      </c>
      <c r="D228" s="599">
        <v>4</v>
      </c>
      <c r="E228" s="466">
        <v>65.5</v>
      </c>
      <c r="F228" s="466">
        <f t="shared" si="93"/>
        <v>262</v>
      </c>
      <c r="G228" s="466">
        <v>440.7</v>
      </c>
      <c r="H228" s="466">
        <f t="shared" si="109"/>
        <v>1762.8</v>
      </c>
      <c r="I228" s="587">
        <f t="shared" si="94"/>
        <v>2024.8</v>
      </c>
      <c r="J228" s="797"/>
      <c r="K228" s="803">
        <v>65.5</v>
      </c>
      <c r="L228" s="804">
        <f t="shared" si="95"/>
        <v>0</v>
      </c>
      <c r="M228" s="803">
        <v>440.7</v>
      </c>
      <c r="N228" s="804">
        <f t="shared" si="110"/>
        <v>0</v>
      </c>
      <c r="O228" s="808">
        <f t="shared" si="96"/>
        <v>0</v>
      </c>
      <c r="P228" s="638">
        <f t="shared" ref="P228:P291" si="115">K228-T228</f>
        <v>0</v>
      </c>
      <c r="Q228" s="512">
        <f t="shared" ref="Q228:Q291" si="116">M228-V228</f>
        <v>0</v>
      </c>
      <c r="R228" s="637">
        <f t="shared" si="108"/>
        <v>0</v>
      </c>
      <c r="S228" s="638"/>
      <c r="T228" s="519">
        <v>65.5</v>
      </c>
      <c r="U228" s="519">
        <f t="shared" si="97"/>
        <v>0</v>
      </c>
      <c r="V228" s="519">
        <v>440.7</v>
      </c>
      <c r="W228" s="519">
        <f t="shared" si="111"/>
        <v>0</v>
      </c>
      <c r="X228" s="670">
        <f t="shared" si="98"/>
        <v>0</v>
      </c>
      <c r="Y228" s="638"/>
      <c r="Z228" s="512">
        <v>65.5</v>
      </c>
      <c r="AA228" s="512">
        <f t="shared" si="99"/>
        <v>0</v>
      </c>
      <c r="AB228" s="512">
        <v>440.7</v>
      </c>
      <c r="AC228" s="512">
        <f t="shared" si="112"/>
        <v>0</v>
      </c>
      <c r="AD228" s="668">
        <f t="shared" si="100"/>
        <v>0</v>
      </c>
      <c r="AE228" s="740">
        <f t="shared" si="114"/>
        <v>4</v>
      </c>
      <c r="AF228" s="747">
        <v>65.5</v>
      </c>
      <c r="AG228" s="747">
        <f t="shared" si="101"/>
        <v>262</v>
      </c>
      <c r="AH228" s="747">
        <v>440.7</v>
      </c>
      <c r="AI228" s="747">
        <f t="shared" si="113"/>
        <v>1762.8</v>
      </c>
      <c r="AJ228" s="748">
        <f t="shared" si="102"/>
        <v>2024.8</v>
      </c>
    </row>
    <row r="229" spans="1:36" s="403" customFormat="1" ht="15.6" hidden="1" customHeight="1" x14ac:dyDescent="0.25">
      <c r="A229" s="968" t="s">
        <v>797</v>
      </c>
      <c r="B229" s="438" t="s">
        <v>343</v>
      </c>
      <c r="C229" s="576" t="s">
        <v>31</v>
      </c>
      <c r="D229" s="599">
        <v>8</v>
      </c>
      <c r="E229" s="466">
        <v>32.75</v>
      </c>
      <c r="F229" s="466">
        <f t="shared" si="93"/>
        <v>262</v>
      </c>
      <c r="G229" s="466">
        <v>205.4</v>
      </c>
      <c r="H229" s="466">
        <f t="shared" si="109"/>
        <v>1643.2</v>
      </c>
      <c r="I229" s="587">
        <f t="shared" si="94"/>
        <v>1905.2</v>
      </c>
      <c r="J229" s="797"/>
      <c r="K229" s="803">
        <v>32.75</v>
      </c>
      <c r="L229" s="804">
        <f t="shared" si="95"/>
        <v>0</v>
      </c>
      <c r="M229" s="803">
        <v>205.4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32.75</v>
      </c>
      <c r="U229" s="519">
        <f t="shared" si="97"/>
        <v>0</v>
      </c>
      <c r="V229" s="519">
        <v>205.4</v>
      </c>
      <c r="W229" s="519">
        <f t="shared" si="111"/>
        <v>0</v>
      </c>
      <c r="X229" s="670">
        <f t="shared" si="98"/>
        <v>0</v>
      </c>
      <c r="Y229" s="638"/>
      <c r="Z229" s="512">
        <v>32.75</v>
      </c>
      <c r="AA229" s="512">
        <f t="shared" si="99"/>
        <v>0</v>
      </c>
      <c r="AB229" s="512">
        <v>205.4</v>
      </c>
      <c r="AC229" s="512">
        <f t="shared" si="112"/>
        <v>0</v>
      </c>
      <c r="AD229" s="668">
        <f t="shared" si="100"/>
        <v>0</v>
      </c>
      <c r="AE229" s="740">
        <f t="shared" si="114"/>
        <v>8</v>
      </c>
      <c r="AF229" s="747">
        <v>32.75</v>
      </c>
      <c r="AG229" s="747">
        <f t="shared" si="101"/>
        <v>262</v>
      </c>
      <c r="AH229" s="747">
        <v>205.4</v>
      </c>
      <c r="AI229" s="747">
        <f t="shared" si="113"/>
        <v>1643.2</v>
      </c>
      <c r="AJ229" s="748">
        <f t="shared" si="102"/>
        <v>1905.2</v>
      </c>
    </row>
    <row r="230" spans="1:36" s="403" customFormat="1" ht="15.6" hidden="1" customHeight="1" x14ac:dyDescent="0.25">
      <c r="A230" s="968" t="s">
        <v>798</v>
      </c>
      <c r="B230" s="438" t="s">
        <v>344</v>
      </c>
      <c r="C230" s="576" t="s">
        <v>31</v>
      </c>
      <c r="D230" s="599">
        <v>100</v>
      </c>
      <c r="E230" s="466">
        <v>13.100000000000001</v>
      </c>
      <c r="F230" s="466">
        <f t="shared" si="93"/>
        <v>1310.0000000000002</v>
      </c>
      <c r="G230" s="466">
        <v>17.940000000000001</v>
      </c>
      <c r="H230" s="466">
        <f t="shared" si="109"/>
        <v>1794.0000000000002</v>
      </c>
      <c r="I230" s="587">
        <f t="shared" si="94"/>
        <v>3104.0000000000005</v>
      </c>
      <c r="J230" s="797"/>
      <c r="K230" s="803">
        <v>13.100000000000001</v>
      </c>
      <c r="L230" s="804">
        <f t="shared" si="95"/>
        <v>0</v>
      </c>
      <c r="M230" s="803">
        <v>17.940000000000001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13.100000000000001</v>
      </c>
      <c r="U230" s="519">
        <f t="shared" si="97"/>
        <v>0</v>
      </c>
      <c r="V230" s="519">
        <v>17.940000000000001</v>
      </c>
      <c r="W230" s="519">
        <f t="shared" si="111"/>
        <v>0</v>
      </c>
      <c r="X230" s="670">
        <f t="shared" si="98"/>
        <v>0</v>
      </c>
      <c r="Y230" s="638"/>
      <c r="Z230" s="512">
        <v>13.100000000000001</v>
      </c>
      <c r="AA230" s="512">
        <f t="shared" si="99"/>
        <v>0</v>
      </c>
      <c r="AB230" s="512">
        <v>17.940000000000001</v>
      </c>
      <c r="AC230" s="512">
        <f t="shared" si="112"/>
        <v>0</v>
      </c>
      <c r="AD230" s="668">
        <f t="shared" si="100"/>
        <v>0</v>
      </c>
      <c r="AE230" s="740">
        <f t="shared" si="114"/>
        <v>100</v>
      </c>
      <c r="AF230" s="747">
        <v>13.100000000000001</v>
      </c>
      <c r="AG230" s="747">
        <f t="shared" si="101"/>
        <v>1310.0000000000002</v>
      </c>
      <c r="AH230" s="747">
        <v>17.940000000000001</v>
      </c>
      <c r="AI230" s="747">
        <f t="shared" si="113"/>
        <v>1794.0000000000002</v>
      </c>
      <c r="AJ230" s="748">
        <f t="shared" si="102"/>
        <v>3104.0000000000005</v>
      </c>
    </row>
    <row r="231" spans="1:36" s="403" customFormat="1" ht="15.6" hidden="1" customHeight="1" x14ac:dyDescent="0.25">
      <c r="A231" s="968" t="s">
        <v>799</v>
      </c>
      <c r="B231" s="438" t="s">
        <v>345</v>
      </c>
      <c r="C231" s="576" t="s">
        <v>32</v>
      </c>
      <c r="D231" s="599">
        <v>324</v>
      </c>
      <c r="E231" s="466">
        <v>497.8</v>
      </c>
      <c r="F231" s="466">
        <f t="shared" si="93"/>
        <v>161287.20000000001</v>
      </c>
      <c r="G231" s="466">
        <v>1094.6000000000001</v>
      </c>
      <c r="H231" s="466">
        <f t="shared" si="109"/>
        <v>354650.4</v>
      </c>
      <c r="I231" s="587">
        <f t="shared" si="94"/>
        <v>515937.60000000003</v>
      </c>
      <c r="J231" s="797"/>
      <c r="K231" s="803">
        <v>497.8</v>
      </c>
      <c r="L231" s="804">
        <f t="shared" si="95"/>
        <v>0</v>
      </c>
      <c r="M231" s="803">
        <v>1094.6000000000001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1094.6000000000001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1094.6000000000001</v>
      </c>
      <c r="AC231" s="512">
        <f t="shared" si="112"/>
        <v>0</v>
      </c>
      <c r="AD231" s="668">
        <f t="shared" si="100"/>
        <v>0</v>
      </c>
      <c r="AE231" s="740">
        <f t="shared" si="114"/>
        <v>324</v>
      </c>
      <c r="AF231" s="747">
        <v>497.8</v>
      </c>
      <c r="AG231" s="747">
        <f t="shared" si="101"/>
        <v>161287.20000000001</v>
      </c>
      <c r="AH231" s="747">
        <v>1094.6000000000001</v>
      </c>
      <c r="AI231" s="747">
        <f t="shared" si="113"/>
        <v>354650.4</v>
      </c>
      <c r="AJ231" s="748">
        <f t="shared" si="102"/>
        <v>515937.60000000003</v>
      </c>
    </row>
    <row r="232" spans="1:36" s="403" customFormat="1" ht="15.6" hidden="1" customHeight="1" x14ac:dyDescent="0.25">
      <c r="A232" s="968" t="s">
        <v>800</v>
      </c>
      <c r="B232" s="438" t="s">
        <v>249</v>
      </c>
      <c r="C232" s="576" t="s">
        <v>32</v>
      </c>
      <c r="D232" s="599">
        <v>648</v>
      </c>
      <c r="E232" s="466">
        <v>497.8</v>
      </c>
      <c r="F232" s="466">
        <f t="shared" si="93"/>
        <v>322574.40000000002</v>
      </c>
      <c r="G232" s="466">
        <v>587.75599999999997</v>
      </c>
      <c r="H232" s="466">
        <f t="shared" si="109"/>
        <v>380865.88799999998</v>
      </c>
      <c r="I232" s="587">
        <f t="shared" si="94"/>
        <v>703440.28799999994</v>
      </c>
      <c r="J232" s="797"/>
      <c r="K232" s="803">
        <v>497.8</v>
      </c>
      <c r="L232" s="804">
        <f t="shared" si="95"/>
        <v>0</v>
      </c>
      <c r="M232" s="803">
        <v>587.75599999999997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497.8</v>
      </c>
      <c r="U232" s="519">
        <f t="shared" si="97"/>
        <v>0</v>
      </c>
      <c r="V232" s="519">
        <v>587.75599999999997</v>
      </c>
      <c r="W232" s="519">
        <f t="shared" si="111"/>
        <v>0</v>
      </c>
      <c r="X232" s="670">
        <f t="shared" si="98"/>
        <v>0</v>
      </c>
      <c r="Y232" s="638"/>
      <c r="Z232" s="512">
        <v>497.8</v>
      </c>
      <c r="AA232" s="512">
        <f t="shared" si="99"/>
        <v>0</v>
      </c>
      <c r="AB232" s="512">
        <v>587.75599999999997</v>
      </c>
      <c r="AC232" s="512">
        <f t="shared" si="112"/>
        <v>0</v>
      </c>
      <c r="AD232" s="668">
        <f t="shared" si="100"/>
        <v>0</v>
      </c>
      <c r="AE232" s="740">
        <f t="shared" si="114"/>
        <v>648</v>
      </c>
      <c r="AF232" s="747">
        <v>497.8</v>
      </c>
      <c r="AG232" s="747">
        <f t="shared" si="101"/>
        <v>322574.40000000002</v>
      </c>
      <c r="AH232" s="747">
        <v>587.75599999999997</v>
      </c>
      <c r="AI232" s="747">
        <f t="shared" si="113"/>
        <v>380865.88799999998</v>
      </c>
      <c r="AJ232" s="748">
        <f t="shared" si="102"/>
        <v>703440.28799999994</v>
      </c>
    </row>
    <row r="233" spans="1:36" s="403" customFormat="1" ht="15.6" hidden="1" customHeight="1" x14ac:dyDescent="0.25">
      <c r="A233" s="968" t="s">
        <v>801</v>
      </c>
      <c r="B233" s="438" t="s">
        <v>346</v>
      </c>
      <c r="C233" s="576" t="s">
        <v>32</v>
      </c>
      <c r="D233" s="599">
        <v>24</v>
      </c>
      <c r="E233" s="466">
        <v>131</v>
      </c>
      <c r="F233" s="466">
        <f t="shared" si="93"/>
        <v>3144</v>
      </c>
      <c r="G233" s="466">
        <v>367.64000000000004</v>
      </c>
      <c r="H233" s="466">
        <f t="shared" si="109"/>
        <v>8823.36</v>
      </c>
      <c r="I233" s="587">
        <f t="shared" si="94"/>
        <v>11967.36</v>
      </c>
      <c r="J233" s="797"/>
      <c r="K233" s="803">
        <v>131</v>
      </c>
      <c r="L233" s="804">
        <f t="shared" si="95"/>
        <v>0</v>
      </c>
      <c r="M233" s="803">
        <v>367.64000000000004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131</v>
      </c>
      <c r="U233" s="519">
        <f t="shared" si="97"/>
        <v>0</v>
      </c>
      <c r="V233" s="519">
        <v>367.64000000000004</v>
      </c>
      <c r="W233" s="519">
        <f t="shared" si="111"/>
        <v>0</v>
      </c>
      <c r="X233" s="670">
        <f t="shared" si="98"/>
        <v>0</v>
      </c>
      <c r="Y233" s="638"/>
      <c r="Z233" s="512">
        <v>131</v>
      </c>
      <c r="AA233" s="512">
        <f t="shared" si="99"/>
        <v>0</v>
      </c>
      <c r="AB233" s="512">
        <v>367.64000000000004</v>
      </c>
      <c r="AC233" s="512">
        <f t="shared" si="112"/>
        <v>0</v>
      </c>
      <c r="AD233" s="668">
        <f t="shared" si="100"/>
        <v>0</v>
      </c>
      <c r="AE233" s="740">
        <f t="shared" si="114"/>
        <v>24</v>
      </c>
      <c r="AF233" s="747">
        <v>131</v>
      </c>
      <c r="AG233" s="747">
        <f t="shared" si="101"/>
        <v>3144</v>
      </c>
      <c r="AH233" s="747">
        <v>367.64000000000004</v>
      </c>
      <c r="AI233" s="747">
        <f t="shared" si="113"/>
        <v>8823.36</v>
      </c>
      <c r="AJ233" s="748">
        <f t="shared" si="102"/>
        <v>11967.36</v>
      </c>
    </row>
    <row r="234" spans="1:36" s="403" customFormat="1" ht="26.45" hidden="1" customHeight="1" x14ac:dyDescent="0.25">
      <c r="A234" s="968" t="s">
        <v>802</v>
      </c>
      <c r="B234" s="438" t="s">
        <v>347</v>
      </c>
      <c r="C234" s="576" t="s">
        <v>32</v>
      </c>
      <c r="D234" s="599">
        <v>32</v>
      </c>
      <c r="E234" s="466">
        <v>196.5</v>
      </c>
      <c r="F234" s="466">
        <f t="shared" si="93"/>
        <v>6288</v>
      </c>
      <c r="G234" s="466">
        <v>271.98599999999999</v>
      </c>
      <c r="H234" s="466">
        <f t="shared" si="109"/>
        <v>8703.5519999999997</v>
      </c>
      <c r="I234" s="587">
        <f t="shared" si="94"/>
        <v>14991.552</v>
      </c>
      <c r="J234" s="797"/>
      <c r="K234" s="803">
        <v>196.5</v>
      </c>
      <c r="L234" s="804">
        <f t="shared" si="95"/>
        <v>0</v>
      </c>
      <c r="M234" s="803">
        <v>271.98599999999999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196.5</v>
      </c>
      <c r="U234" s="519">
        <f t="shared" si="97"/>
        <v>0</v>
      </c>
      <c r="V234" s="519">
        <v>271.98599999999999</v>
      </c>
      <c r="W234" s="519">
        <f t="shared" si="111"/>
        <v>0</v>
      </c>
      <c r="X234" s="670">
        <f t="shared" si="98"/>
        <v>0</v>
      </c>
      <c r="Y234" s="638"/>
      <c r="Z234" s="512">
        <v>196.5</v>
      </c>
      <c r="AA234" s="512">
        <f t="shared" si="99"/>
        <v>0</v>
      </c>
      <c r="AB234" s="512">
        <v>271.98599999999999</v>
      </c>
      <c r="AC234" s="512">
        <f t="shared" si="112"/>
        <v>0</v>
      </c>
      <c r="AD234" s="668">
        <f t="shared" si="100"/>
        <v>0</v>
      </c>
      <c r="AE234" s="740">
        <f t="shared" si="114"/>
        <v>32</v>
      </c>
      <c r="AF234" s="747">
        <v>196.5</v>
      </c>
      <c r="AG234" s="747">
        <f t="shared" si="101"/>
        <v>6288</v>
      </c>
      <c r="AH234" s="747">
        <v>271.98599999999999</v>
      </c>
      <c r="AI234" s="747">
        <f t="shared" si="113"/>
        <v>8703.5519999999997</v>
      </c>
      <c r="AJ234" s="748">
        <f t="shared" si="102"/>
        <v>14991.552</v>
      </c>
    </row>
    <row r="235" spans="1:36" s="403" customFormat="1" ht="15.6" hidden="1" customHeight="1" x14ac:dyDescent="0.25">
      <c r="A235" s="968" t="s">
        <v>803</v>
      </c>
      <c r="B235" s="438" t="s">
        <v>348</v>
      </c>
      <c r="C235" s="576" t="s">
        <v>31</v>
      </c>
      <c r="D235" s="599">
        <v>5</v>
      </c>
      <c r="E235" s="466">
        <v>1572</v>
      </c>
      <c r="F235" s="466">
        <f t="shared" si="93"/>
        <v>7860</v>
      </c>
      <c r="G235" s="466">
        <v>3572.4</v>
      </c>
      <c r="H235" s="466">
        <f t="shared" si="109"/>
        <v>17862</v>
      </c>
      <c r="I235" s="587">
        <f t="shared" si="94"/>
        <v>25722</v>
      </c>
      <c r="J235" s="797"/>
      <c r="K235" s="803">
        <v>1572</v>
      </c>
      <c r="L235" s="804">
        <f t="shared" si="95"/>
        <v>0</v>
      </c>
      <c r="M235" s="803">
        <v>3572.4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3572.4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3572.4</v>
      </c>
      <c r="AC235" s="512">
        <f t="shared" si="112"/>
        <v>0</v>
      </c>
      <c r="AD235" s="668">
        <f t="shared" si="100"/>
        <v>0</v>
      </c>
      <c r="AE235" s="740">
        <f t="shared" si="114"/>
        <v>5</v>
      </c>
      <c r="AF235" s="747">
        <v>1572</v>
      </c>
      <c r="AG235" s="747">
        <f t="shared" si="101"/>
        <v>7860</v>
      </c>
      <c r="AH235" s="747">
        <v>3572.4</v>
      </c>
      <c r="AI235" s="747">
        <f t="shared" si="113"/>
        <v>17862</v>
      </c>
      <c r="AJ235" s="748">
        <f t="shared" si="102"/>
        <v>25722</v>
      </c>
    </row>
    <row r="236" spans="1:36" s="403" customFormat="1" ht="26.45" hidden="1" customHeight="1" x14ac:dyDescent="0.25">
      <c r="A236" s="968" t="s">
        <v>804</v>
      </c>
      <c r="B236" s="438" t="s">
        <v>349</v>
      </c>
      <c r="C236" s="576" t="s">
        <v>31</v>
      </c>
      <c r="D236" s="599">
        <v>3</v>
      </c>
      <c r="E236" s="466">
        <v>1572</v>
      </c>
      <c r="F236" s="466">
        <f t="shared" si="93"/>
        <v>4716</v>
      </c>
      <c r="G236" s="466">
        <v>2107.04</v>
      </c>
      <c r="H236" s="466">
        <f t="shared" si="109"/>
        <v>6321.12</v>
      </c>
      <c r="I236" s="587">
        <f t="shared" si="94"/>
        <v>11037.119999999999</v>
      </c>
      <c r="J236" s="797"/>
      <c r="K236" s="803">
        <v>1572</v>
      </c>
      <c r="L236" s="804">
        <f t="shared" si="95"/>
        <v>0</v>
      </c>
      <c r="M236" s="803">
        <v>2107.04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2107.04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2107.04</v>
      </c>
      <c r="AC236" s="512">
        <f t="shared" si="112"/>
        <v>0</v>
      </c>
      <c r="AD236" s="668">
        <f t="shared" si="100"/>
        <v>0</v>
      </c>
      <c r="AE236" s="740">
        <f t="shared" si="114"/>
        <v>3</v>
      </c>
      <c r="AF236" s="747">
        <v>1572</v>
      </c>
      <c r="AG236" s="747">
        <f t="shared" si="101"/>
        <v>4716</v>
      </c>
      <c r="AH236" s="747">
        <v>2107.04</v>
      </c>
      <c r="AI236" s="747">
        <f t="shared" si="113"/>
        <v>6321.12</v>
      </c>
      <c r="AJ236" s="748">
        <f t="shared" si="102"/>
        <v>11037.119999999999</v>
      </c>
    </row>
    <row r="237" spans="1:36" s="403" customFormat="1" ht="15.6" hidden="1" customHeight="1" x14ac:dyDescent="0.25">
      <c r="A237" s="968" t="s">
        <v>805</v>
      </c>
      <c r="B237" s="438" t="s">
        <v>350</v>
      </c>
      <c r="C237" s="576" t="s">
        <v>31</v>
      </c>
      <c r="D237" s="599">
        <v>7</v>
      </c>
      <c r="E237" s="466">
        <v>1572</v>
      </c>
      <c r="F237" s="466">
        <f t="shared" si="93"/>
        <v>11004</v>
      </c>
      <c r="G237" s="466">
        <v>4797</v>
      </c>
      <c r="H237" s="466">
        <f t="shared" si="109"/>
        <v>33579</v>
      </c>
      <c r="I237" s="587">
        <f t="shared" si="94"/>
        <v>44583</v>
      </c>
      <c r="J237" s="797"/>
      <c r="K237" s="803">
        <v>1572</v>
      </c>
      <c r="L237" s="804">
        <f t="shared" si="95"/>
        <v>0</v>
      </c>
      <c r="M237" s="803">
        <v>4797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1572</v>
      </c>
      <c r="U237" s="519">
        <f t="shared" si="97"/>
        <v>0</v>
      </c>
      <c r="V237" s="519">
        <v>4797</v>
      </c>
      <c r="W237" s="519">
        <f t="shared" si="111"/>
        <v>0</v>
      </c>
      <c r="X237" s="670">
        <f t="shared" si="98"/>
        <v>0</v>
      </c>
      <c r="Y237" s="638"/>
      <c r="Z237" s="512">
        <v>1572</v>
      </c>
      <c r="AA237" s="512">
        <f t="shared" si="99"/>
        <v>0</v>
      </c>
      <c r="AB237" s="512">
        <v>4797</v>
      </c>
      <c r="AC237" s="512">
        <f t="shared" si="112"/>
        <v>0</v>
      </c>
      <c r="AD237" s="668">
        <f t="shared" si="100"/>
        <v>0</v>
      </c>
      <c r="AE237" s="740">
        <f t="shared" si="114"/>
        <v>7</v>
      </c>
      <c r="AF237" s="747">
        <v>1572</v>
      </c>
      <c r="AG237" s="747">
        <f t="shared" si="101"/>
        <v>11004</v>
      </c>
      <c r="AH237" s="747">
        <v>4797</v>
      </c>
      <c r="AI237" s="747">
        <f t="shared" si="113"/>
        <v>33579</v>
      </c>
      <c r="AJ237" s="748">
        <f t="shared" si="102"/>
        <v>44583</v>
      </c>
    </row>
    <row r="238" spans="1:36" s="403" customFormat="1" ht="15.6" hidden="1" customHeight="1" x14ac:dyDescent="0.25">
      <c r="A238" s="968" t="s">
        <v>806</v>
      </c>
      <c r="B238" s="438" t="s">
        <v>351</v>
      </c>
      <c r="C238" s="576" t="s">
        <v>31</v>
      </c>
      <c r="D238" s="599">
        <v>120</v>
      </c>
      <c r="E238" s="466">
        <v>393</v>
      </c>
      <c r="F238" s="466">
        <f t="shared" si="93"/>
        <v>47160</v>
      </c>
      <c r="G238" s="466">
        <v>1042.6000000000001</v>
      </c>
      <c r="H238" s="466">
        <f t="shared" si="109"/>
        <v>125112.00000000001</v>
      </c>
      <c r="I238" s="587">
        <f t="shared" si="94"/>
        <v>172272</v>
      </c>
      <c r="J238" s="797"/>
      <c r="K238" s="803">
        <v>393</v>
      </c>
      <c r="L238" s="804">
        <f t="shared" si="95"/>
        <v>0</v>
      </c>
      <c r="M238" s="803">
        <v>1042.6000000000001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1042.6000000000001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1042.6000000000001</v>
      </c>
      <c r="AC238" s="512">
        <f t="shared" si="112"/>
        <v>0</v>
      </c>
      <c r="AD238" s="668">
        <f t="shared" si="100"/>
        <v>0</v>
      </c>
      <c r="AE238" s="740">
        <f t="shared" si="114"/>
        <v>120</v>
      </c>
      <c r="AF238" s="747">
        <v>393</v>
      </c>
      <c r="AG238" s="747">
        <f t="shared" si="101"/>
        <v>47160</v>
      </c>
      <c r="AH238" s="747">
        <v>1042.6000000000001</v>
      </c>
      <c r="AI238" s="747">
        <f t="shared" si="113"/>
        <v>125112.00000000001</v>
      </c>
      <c r="AJ238" s="748">
        <f t="shared" si="102"/>
        <v>172272</v>
      </c>
    </row>
    <row r="239" spans="1:36" s="403" customFormat="1" ht="15.6" hidden="1" customHeight="1" x14ac:dyDescent="0.25">
      <c r="A239" s="968" t="s">
        <v>807</v>
      </c>
      <c r="B239" s="438" t="s">
        <v>352</v>
      </c>
      <c r="C239" s="576" t="s">
        <v>31</v>
      </c>
      <c r="D239" s="599">
        <v>600</v>
      </c>
      <c r="E239" s="466">
        <v>393</v>
      </c>
      <c r="F239" s="466">
        <f t="shared" si="93"/>
        <v>235800</v>
      </c>
      <c r="G239" s="466">
        <v>161.20000000000002</v>
      </c>
      <c r="H239" s="466">
        <f t="shared" si="109"/>
        <v>96720.000000000015</v>
      </c>
      <c r="I239" s="587">
        <f t="shared" si="94"/>
        <v>332520</v>
      </c>
      <c r="J239" s="797"/>
      <c r="K239" s="803">
        <v>393</v>
      </c>
      <c r="L239" s="804">
        <f t="shared" si="95"/>
        <v>0</v>
      </c>
      <c r="M239" s="803">
        <v>161.20000000000002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393</v>
      </c>
      <c r="U239" s="519">
        <f t="shared" si="97"/>
        <v>0</v>
      </c>
      <c r="V239" s="519">
        <v>161.20000000000002</v>
      </c>
      <c r="W239" s="519">
        <f t="shared" si="111"/>
        <v>0</v>
      </c>
      <c r="X239" s="670">
        <f t="shared" si="98"/>
        <v>0</v>
      </c>
      <c r="Y239" s="638"/>
      <c r="Z239" s="512">
        <v>393</v>
      </c>
      <c r="AA239" s="512">
        <f t="shared" si="99"/>
        <v>0</v>
      </c>
      <c r="AB239" s="512">
        <v>161.20000000000002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393</v>
      </c>
      <c r="AG239" s="747">
        <f t="shared" si="101"/>
        <v>235800</v>
      </c>
      <c r="AH239" s="747">
        <v>161.20000000000002</v>
      </c>
      <c r="AI239" s="747">
        <f t="shared" si="113"/>
        <v>96720.000000000015</v>
      </c>
      <c r="AJ239" s="748">
        <f t="shared" si="102"/>
        <v>332520</v>
      </c>
    </row>
    <row r="240" spans="1:36" s="403" customFormat="1" ht="15.6" hidden="1" customHeight="1" x14ac:dyDescent="0.25">
      <c r="A240" s="968" t="s">
        <v>808</v>
      </c>
      <c r="B240" s="438" t="s">
        <v>258</v>
      </c>
      <c r="C240" s="576" t="s">
        <v>31</v>
      </c>
      <c r="D240" s="599">
        <v>600</v>
      </c>
      <c r="E240" s="466">
        <v>32.75</v>
      </c>
      <c r="F240" s="466">
        <f t="shared" si="93"/>
        <v>19650</v>
      </c>
      <c r="G240" s="466">
        <v>107.926</v>
      </c>
      <c r="H240" s="466">
        <f t="shared" si="109"/>
        <v>64755.6</v>
      </c>
      <c r="I240" s="587">
        <f t="shared" si="94"/>
        <v>84405.6</v>
      </c>
      <c r="J240" s="797"/>
      <c r="K240" s="803">
        <v>32.75</v>
      </c>
      <c r="L240" s="804">
        <f t="shared" si="95"/>
        <v>0</v>
      </c>
      <c r="M240" s="803">
        <v>107.926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32.75</v>
      </c>
      <c r="U240" s="519">
        <f t="shared" si="97"/>
        <v>0</v>
      </c>
      <c r="V240" s="519">
        <v>107.926</v>
      </c>
      <c r="W240" s="519">
        <f t="shared" si="111"/>
        <v>0</v>
      </c>
      <c r="X240" s="670">
        <f t="shared" si="98"/>
        <v>0</v>
      </c>
      <c r="Y240" s="638"/>
      <c r="Z240" s="512">
        <v>32.75</v>
      </c>
      <c r="AA240" s="512">
        <f t="shared" si="99"/>
        <v>0</v>
      </c>
      <c r="AB240" s="512">
        <v>107.926</v>
      </c>
      <c r="AC240" s="512">
        <f t="shared" si="112"/>
        <v>0</v>
      </c>
      <c r="AD240" s="668">
        <f t="shared" si="100"/>
        <v>0</v>
      </c>
      <c r="AE240" s="740">
        <f t="shared" si="114"/>
        <v>600</v>
      </c>
      <c r="AF240" s="747">
        <v>32.75</v>
      </c>
      <c r="AG240" s="747">
        <f t="shared" si="101"/>
        <v>19650</v>
      </c>
      <c r="AH240" s="747">
        <v>107.926</v>
      </c>
      <c r="AI240" s="747">
        <f t="shared" si="113"/>
        <v>64755.6</v>
      </c>
      <c r="AJ240" s="748">
        <f t="shared" si="102"/>
        <v>84405.6</v>
      </c>
    </row>
    <row r="241" spans="1:36" s="403" customFormat="1" ht="15.6" hidden="1" customHeight="1" x14ac:dyDescent="0.25">
      <c r="A241" s="968" t="s">
        <v>809</v>
      </c>
      <c r="B241" s="438" t="s">
        <v>353</v>
      </c>
      <c r="C241" s="576" t="s">
        <v>31</v>
      </c>
      <c r="D241" s="599">
        <v>50</v>
      </c>
      <c r="E241" s="466">
        <v>19.650000000000002</v>
      </c>
      <c r="F241" s="466">
        <f t="shared" si="93"/>
        <v>982.50000000000011</v>
      </c>
      <c r="G241" s="466">
        <v>8.8660000000000014</v>
      </c>
      <c r="H241" s="466">
        <f t="shared" si="109"/>
        <v>443.30000000000007</v>
      </c>
      <c r="I241" s="587">
        <f t="shared" si="94"/>
        <v>1425.8000000000002</v>
      </c>
      <c r="J241" s="797"/>
      <c r="K241" s="803">
        <v>19.650000000000002</v>
      </c>
      <c r="L241" s="804">
        <f t="shared" si="95"/>
        <v>0</v>
      </c>
      <c r="M241" s="803">
        <v>8.8660000000000014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19.650000000000002</v>
      </c>
      <c r="U241" s="519">
        <f t="shared" si="97"/>
        <v>0</v>
      </c>
      <c r="V241" s="519">
        <v>8.8660000000000014</v>
      </c>
      <c r="W241" s="519">
        <f t="shared" si="111"/>
        <v>0</v>
      </c>
      <c r="X241" s="670">
        <f t="shared" si="98"/>
        <v>0</v>
      </c>
      <c r="Y241" s="638"/>
      <c r="Z241" s="512">
        <v>19.650000000000002</v>
      </c>
      <c r="AA241" s="512">
        <f t="shared" si="99"/>
        <v>0</v>
      </c>
      <c r="AB241" s="512">
        <v>8.8660000000000014</v>
      </c>
      <c r="AC241" s="512">
        <f t="shared" si="112"/>
        <v>0</v>
      </c>
      <c r="AD241" s="668">
        <f t="shared" si="100"/>
        <v>0</v>
      </c>
      <c r="AE241" s="740">
        <f t="shared" si="114"/>
        <v>50</v>
      </c>
      <c r="AF241" s="747">
        <v>19.650000000000002</v>
      </c>
      <c r="AG241" s="747">
        <f t="shared" si="101"/>
        <v>982.50000000000011</v>
      </c>
      <c r="AH241" s="747">
        <v>8.8660000000000014</v>
      </c>
      <c r="AI241" s="747">
        <f t="shared" si="113"/>
        <v>443.30000000000007</v>
      </c>
      <c r="AJ241" s="748">
        <f t="shared" si="102"/>
        <v>1425.8000000000002</v>
      </c>
    </row>
    <row r="242" spans="1:36" s="403" customFormat="1" ht="15.6" hidden="1" customHeight="1" x14ac:dyDescent="0.25">
      <c r="A242" s="968" t="s">
        <v>810</v>
      </c>
      <c r="B242" s="438" t="s">
        <v>354</v>
      </c>
      <c r="C242" s="576" t="s">
        <v>32</v>
      </c>
      <c r="D242" s="599">
        <v>1660</v>
      </c>
      <c r="E242" s="466">
        <v>220.08</v>
      </c>
      <c r="F242" s="466">
        <f t="shared" si="93"/>
        <v>365332.80000000005</v>
      </c>
      <c r="G242" s="466">
        <v>106.60000000000001</v>
      </c>
      <c r="H242" s="466">
        <f t="shared" si="109"/>
        <v>176956</v>
      </c>
      <c r="I242" s="587">
        <f t="shared" si="94"/>
        <v>542288.80000000005</v>
      </c>
      <c r="J242" s="797"/>
      <c r="K242" s="803">
        <v>220.08</v>
      </c>
      <c r="L242" s="804">
        <f t="shared" si="95"/>
        <v>0</v>
      </c>
      <c r="M242" s="803">
        <v>106.60000000000001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220.08</v>
      </c>
      <c r="U242" s="519">
        <f t="shared" si="97"/>
        <v>0</v>
      </c>
      <c r="V242" s="519">
        <v>106.60000000000001</v>
      </c>
      <c r="W242" s="519">
        <f t="shared" si="111"/>
        <v>0</v>
      </c>
      <c r="X242" s="670">
        <f t="shared" si="98"/>
        <v>0</v>
      </c>
      <c r="Y242" s="638"/>
      <c r="Z242" s="512">
        <v>220.08</v>
      </c>
      <c r="AA242" s="512">
        <f t="shared" si="99"/>
        <v>0</v>
      </c>
      <c r="AB242" s="512">
        <v>106.60000000000001</v>
      </c>
      <c r="AC242" s="512">
        <f t="shared" si="112"/>
        <v>0</v>
      </c>
      <c r="AD242" s="668">
        <f t="shared" si="100"/>
        <v>0</v>
      </c>
      <c r="AE242" s="740">
        <f t="shared" si="114"/>
        <v>1660</v>
      </c>
      <c r="AF242" s="747">
        <v>220.08</v>
      </c>
      <c r="AG242" s="747">
        <f t="shared" si="101"/>
        <v>365332.80000000005</v>
      </c>
      <c r="AH242" s="747">
        <v>106.60000000000001</v>
      </c>
      <c r="AI242" s="747">
        <f t="shared" si="113"/>
        <v>176956</v>
      </c>
      <c r="AJ242" s="748">
        <f t="shared" si="102"/>
        <v>542288.80000000005</v>
      </c>
    </row>
    <row r="243" spans="1:36" s="403" customFormat="1" ht="26.45" hidden="1" customHeight="1" x14ac:dyDescent="0.25">
      <c r="A243" s="968" t="s">
        <v>811</v>
      </c>
      <c r="B243" s="438" t="s">
        <v>355</v>
      </c>
      <c r="C243" s="576" t="s">
        <v>32</v>
      </c>
      <c r="D243" s="599">
        <v>11952</v>
      </c>
      <c r="E243" s="466">
        <v>146.72</v>
      </c>
      <c r="F243" s="466">
        <f t="shared" si="93"/>
        <v>1753597.44</v>
      </c>
      <c r="G243" s="466">
        <v>94.38</v>
      </c>
      <c r="H243" s="466">
        <f t="shared" si="109"/>
        <v>1128029.76</v>
      </c>
      <c r="I243" s="587">
        <f t="shared" si="94"/>
        <v>2881627.2</v>
      </c>
      <c r="J243" s="797"/>
      <c r="K243" s="803">
        <v>146.72</v>
      </c>
      <c r="L243" s="804">
        <f t="shared" si="95"/>
        <v>0</v>
      </c>
      <c r="M243" s="803">
        <v>94.38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146.72</v>
      </c>
      <c r="U243" s="519">
        <f t="shared" si="97"/>
        <v>0</v>
      </c>
      <c r="V243" s="519">
        <v>94.38</v>
      </c>
      <c r="W243" s="519">
        <f t="shared" si="111"/>
        <v>0</v>
      </c>
      <c r="X243" s="670">
        <f t="shared" si="98"/>
        <v>0</v>
      </c>
      <c r="Y243" s="638"/>
      <c r="Z243" s="512">
        <v>146.72</v>
      </c>
      <c r="AA243" s="512">
        <f t="shared" si="99"/>
        <v>0</v>
      </c>
      <c r="AB243" s="512">
        <v>94.38</v>
      </c>
      <c r="AC243" s="512">
        <f t="shared" si="112"/>
        <v>0</v>
      </c>
      <c r="AD243" s="668">
        <f t="shared" si="100"/>
        <v>0</v>
      </c>
      <c r="AE243" s="740">
        <f t="shared" si="114"/>
        <v>11952</v>
      </c>
      <c r="AF243" s="747">
        <v>146.72</v>
      </c>
      <c r="AG243" s="747">
        <f t="shared" si="101"/>
        <v>1753597.44</v>
      </c>
      <c r="AH243" s="747">
        <v>94.38</v>
      </c>
      <c r="AI243" s="747">
        <f t="shared" si="113"/>
        <v>1128029.76</v>
      </c>
      <c r="AJ243" s="748">
        <f t="shared" si="102"/>
        <v>2881627.2</v>
      </c>
    </row>
    <row r="244" spans="1:36" s="403" customFormat="1" ht="26.45" hidden="1" customHeight="1" x14ac:dyDescent="0.25">
      <c r="A244" s="968" t="s">
        <v>812</v>
      </c>
      <c r="B244" s="438" t="s">
        <v>356</v>
      </c>
      <c r="C244" s="576" t="s">
        <v>32</v>
      </c>
      <c r="D244" s="599">
        <v>150</v>
      </c>
      <c r="E244" s="466">
        <v>45.85</v>
      </c>
      <c r="F244" s="466">
        <f t="shared" si="93"/>
        <v>6877.5</v>
      </c>
      <c r="G244" s="466">
        <v>125.84</v>
      </c>
      <c r="H244" s="466">
        <f t="shared" si="109"/>
        <v>18876</v>
      </c>
      <c r="I244" s="587">
        <f t="shared" si="94"/>
        <v>25753.5</v>
      </c>
      <c r="J244" s="797"/>
      <c r="K244" s="803">
        <v>45.85</v>
      </c>
      <c r="L244" s="804">
        <f t="shared" si="95"/>
        <v>0</v>
      </c>
      <c r="M244" s="803">
        <v>125.84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45.85</v>
      </c>
      <c r="U244" s="519">
        <f t="shared" si="97"/>
        <v>0</v>
      </c>
      <c r="V244" s="519">
        <v>125.84</v>
      </c>
      <c r="W244" s="519">
        <f t="shared" si="111"/>
        <v>0</v>
      </c>
      <c r="X244" s="670">
        <f t="shared" si="98"/>
        <v>0</v>
      </c>
      <c r="Y244" s="638"/>
      <c r="Z244" s="512">
        <v>45.85</v>
      </c>
      <c r="AA244" s="512">
        <f t="shared" si="99"/>
        <v>0</v>
      </c>
      <c r="AB244" s="512">
        <v>125.84</v>
      </c>
      <c r="AC244" s="512">
        <f t="shared" si="112"/>
        <v>0</v>
      </c>
      <c r="AD244" s="668">
        <f t="shared" si="100"/>
        <v>0</v>
      </c>
      <c r="AE244" s="740">
        <f t="shared" si="114"/>
        <v>150</v>
      </c>
      <c r="AF244" s="747">
        <v>45.85</v>
      </c>
      <c r="AG244" s="747">
        <f t="shared" si="101"/>
        <v>6877.5</v>
      </c>
      <c r="AH244" s="747">
        <v>125.84</v>
      </c>
      <c r="AI244" s="747">
        <f t="shared" si="113"/>
        <v>18876</v>
      </c>
      <c r="AJ244" s="748">
        <f t="shared" si="102"/>
        <v>25753.5</v>
      </c>
    </row>
    <row r="245" spans="1:36" s="403" customFormat="1" ht="15.6" hidden="1" customHeight="1" x14ac:dyDescent="0.25">
      <c r="A245" s="968" t="s">
        <v>813</v>
      </c>
      <c r="B245" s="438" t="s">
        <v>357</v>
      </c>
      <c r="C245" s="576" t="s">
        <v>31</v>
      </c>
      <c r="D245" s="599">
        <v>100</v>
      </c>
      <c r="E245" s="466">
        <v>13.100000000000001</v>
      </c>
      <c r="F245" s="466">
        <f t="shared" si="93"/>
        <v>1310.0000000000002</v>
      </c>
      <c r="G245" s="466">
        <v>31.72</v>
      </c>
      <c r="H245" s="466">
        <f t="shared" si="109"/>
        <v>3172</v>
      </c>
      <c r="I245" s="587">
        <f t="shared" si="94"/>
        <v>4482</v>
      </c>
      <c r="J245" s="797"/>
      <c r="K245" s="803">
        <v>13.100000000000001</v>
      </c>
      <c r="L245" s="804">
        <f t="shared" si="95"/>
        <v>0</v>
      </c>
      <c r="M245" s="803">
        <v>31.72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13.100000000000001</v>
      </c>
      <c r="U245" s="519">
        <f t="shared" si="97"/>
        <v>0</v>
      </c>
      <c r="V245" s="519">
        <v>31.72</v>
      </c>
      <c r="W245" s="519">
        <f t="shared" si="111"/>
        <v>0</v>
      </c>
      <c r="X245" s="670">
        <f t="shared" si="98"/>
        <v>0</v>
      </c>
      <c r="Y245" s="638"/>
      <c r="Z245" s="512">
        <v>13.100000000000001</v>
      </c>
      <c r="AA245" s="512">
        <f t="shared" si="99"/>
        <v>0</v>
      </c>
      <c r="AB245" s="512">
        <v>31.72</v>
      </c>
      <c r="AC245" s="512">
        <f t="shared" si="112"/>
        <v>0</v>
      </c>
      <c r="AD245" s="668">
        <f t="shared" si="100"/>
        <v>0</v>
      </c>
      <c r="AE245" s="740">
        <f t="shared" si="114"/>
        <v>100</v>
      </c>
      <c r="AF245" s="747">
        <v>13.100000000000001</v>
      </c>
      <c r="AG245" s="747">
        <f t="shared" si="101"/>
        <v>1310.0000000000002</v>
      </c>
      <c r="AH245" s="747">
        <v>31.72</v>
      </c>
      <c r="AI245" s="747">
        <f t="shared" si="113"/>
        <v>3172</v>
      </c>
      <c r="AJ245" s="748">
        <f t="shared" si="102"/>
        <v>4482</v>
      </c>
    </row>
    <row r="246" spans="1:36" s="403" customFormat="1" ht="15.6" hidden="1" customHeight="1" x14ac:dyDescent="0.25">
      <c r="A246" s="968" t="s">
        <v>814</v>
      </c>
      <c r="B246" s="438" t="s">
        <v>268</v>
      </c>
      <c r="C246" s="576" t="s">
        <v>224</v>
      </c>
      <c r="D246" s="599">
        <v>1</v>
      </c>
      <c r="E246" s="466">
        <v>0</v>
      </c>
      <c r="F246" s="466">
        <f t="shared" si="93"/>
        <v>0</v>
      </c>
      <c r="G246" s="466">
        <v>23400</v>
      </c>
      <c r="H246" s="466">
        <f t="shared" si="109"/>
        <v>23400</v>
      </c>
      <c r="I246" s="587">
        <f t="shared" si="94"/>
        <v>23400</v>
      </c>
      <c r="J246" s="797"/>
      <c r="K246" s="803">
        <v>0</v>
      </c>
      <c r="L246" s="804">
        <f t="shared" si="95"/>
        <v>0</v>
      </c>
      <c r="M246" s="803">
        <v>23400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0</v>
      </c>
      <c r="U246" s="519">
        <f t="shared" si="97"/>
        <v>0</v>
      </c>
      <c r="V246" s="519">
        <v>23400</v>
      </c>
      <c r="W246" s="519">
        <f t="shared" si="111"/>
        <v>0</v>
      </c>
      <c r="X246" s="670">
        <f t="shared" si="98"/>
        <v>0</v>
      </c>
      <c r="Y246" s="638"/>
      <c r="Z246" s="512">
        <v>0</v>
      </c>
      <c r="AA246" s="512">
        <f t="shared" si="99"/>
        <v>0</v>
      </c>
      <c r="AB246" s="512">
        <v>23400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0</v>
      </c>
      <c r="AG246" s="747">
        <f t="shared" si="101"/>
        <v>0</v>
      </c>
      <c r="AH246" s="747">
        <v>23400</v>
      </c>
      <c r="AI246" s="747">
        <f t="shared" si="113"/>
        <v>23400</v>
      </c>
      <c r="AJ246" s="748">
        <f t="shared" si="102"/>
        <v>23400</v>
      </c>
    </row>
    <row r="247" spans="1:36" s="403" customFormat="1" ht="15.6" hidden="1" customHeight="1" x14ac:dyDescent="0.25">
      <c r="A247" s="968" t="s">
        <v>815</v>
      </c>
      <c r="B247" s="438" t="s">
        <v>358</v>
      </c>
      <c r="C247" s="576" t="s">
        <v>224</v>
      </c>
      <c r="D247" s="599">
        <v>1</v>
      </c>
      <c r="E247" s="466">
        <v>113184</v>
      </c>
      <c r="F247" s="466">
        <f t="shared" si="93"/>
        <v>113184</v>
      </c>
      <c r="G247" s="466">
        <v>0</v>
      </c>
      <c r="H247" s="466">
        <f t="shared" si="109"/>
        <v>0</v>
      </c>
      <c r="I247" s="587">
        <f t="shared" si="94"/>
        <v>113184</v>
      </c>
      <c r="J247" s="797"/>
      <c r="K247" s="803">
        <v>113184</v>
      </c>
      <c r="L247" s="804">
        <f t="shared" si="95"/>
        <v>0</v>
      </c>
      <c r="M247" s="803">
        <v>0</v>
      </c>
      <c r="N247" s="804">
        <f t="shared" si="110"/>
        <v>0</v>
      </c>
      <c r="O247" s="808">
        <f t="shared" si="96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9">
        <v>113184</v>
      </c>
      <c r="U247" s="519">
        <f t="shared" si="97"/>
        <v>0</v>
      </c>
      <c r="V247" s="519">
        <v>0</v>
      </c>
      <c r="W247" s="519">
        <f t="shared" si="111"/>
        <v>0</v>
      </c>
      <c r="X247" s="670">
        <f t="shared" si="98"/>
        <v>0</v>
      </c>
      <c r="Y247" s="638"/>
      <c r="Z247" s="512">
        <v>113184</v>
      </c>
      <c r="AA247" s="512">
        <f t="shared" si="99"/>
        <v>0</v>
      </c>
      <c r="AB247" s="512">
        <v>0</v>
      </c>
      <c r="AC247" s="512">
        <f t="shared" si="112"/>
        <v>0</v>
      </c>
      <c r="AD247" s="668">
        <f t="shared" si="100"/>
        <v>0</v>
      </c>
      <c r="AE247" s="740">
        <f t="shared" si="114"/>
        <v>1</v>
      </c>
      <c r="AF247" s="747">
        <v>113184</v>
      </c>
      <c r="AG247" s="747">
        <f t="shared" si="101"/>
        <v>113184</v>
      </c>
      <c r="AH247" s="747">
        <v>0</v>
      </c>
      <c r="AI247" s="747">
        <f t="shared" si="113"/>
        <v>0</v>
      </c>
      <c r="AJ247" s="748">
        <f t="shared" si="102"/>
        <v>113184</v>
      </c>
    </row>
    <row r="248" spans="1:36" s="403" customFormat="1" ht="17.45" hidden="1" customHeight="1" x14ac:dyDescent="0.25">
      <c r="A248" s="966" t="s">
        <v>359</v>
      </c>
      <c r="B248" s="695" t="s">
        <v>360</v>
      </c>
      <c r="C248" s="696"/>
      <c r="D248" s="700"/>
      <c r="E248" s="421"/>
      <c r="F248" s="421">
        <f>SUM(F249:F262)</f>
        <v>649932.9</v>
      </c>
      <c r="G248" s="421"/>
      <c r="H248" s="421">
        <f>SUM(H249:H262)</f>
        <v>2135422.9</v>
      </c>
      <c r="I248" s="584">
        <f>SUM(I249:I262)</f>
        <v>2785355.8000000003</v>
      </c>
      <c r="J248" s="797"/>
      <c r="K248" s="798"/>
      <c r="L248" s="807">
        <f>SUM(L249:L262)</f>
        <v>0</v>
      </c>
      <c r="M248" s="798"/>
      <c r="N248" s="807">
        <f>SUM(N249:N262)</f>
        <v>0</v>
      </c>
      <c r="O248" s="800">
        <f>SUM(O249:O262)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38"/>
      <c r="T248" s="518"/>
      <c r="U248" s="518">
        <f>SUM(U249:U262)</f>
        <v>0</v>
      </c>
      <c r="V248" s="518"/>
      <c r="W248" s="518">
        <f>SUM(W249:W262)</f>
        <v>0</v>
      </c>
      <c r="X248" s="669">
        <f>SUM(X249:X262)</f>
        <v>0</v>
      </c>
      <c r="Y248" s="638"/>
      <c r="Z248" s="513"/>
      <c r="AA248" s="513">
        <f>SUM(AA249:AA262)</f>
        <v>0</v>
      </c>
      <c r="AB248" s="513"/>
      <c r="AC248" s="513">
        <f>SUM(AC249:AC262)</f>
        <v>0</v>
      </c>
      <c r="AD248" s="667">
        <f>SUM(AD249:AD262)</f>
        <v>0</v>
      </c>
      <c r="AE248" s="740">
        <f t="shared" si="114"/>
        <v>0</v>
      </c>
      <c r="AF248" s="745"/>
      <c r="AG248" s="745">
        <f>SUM(AG249:AG262)</f>
        <v>649932.9</v>
      </c>
      <c r="AH248" s="745"/>
      <c r="AI248" s="745">
        <f>SUM(AI249:AI262)</f>
        <v>2135422.9</v>
      </c>
      <c r="AJ248" s="746">
        <f>SUM(AJ249:AJ262)</f>
        <v>2785355.8000000003</v>
      </c>
    </row>
    <row r="249" spans="1:36" s="403" customFormat="1" ht="26.45" hidden="1" customHeight="1" x14ac:dyDescent="0.25">
      <c r="A249" s="967" t="s">
        <v>816</v>
      </c>
      <c r="B249" s="438" t="s">
        <v>361</v>
      </c>
      <c r="C249" s="577" t="s">
        <v>31</v>
      </c>
      <c r="D249" s="596">
        <v>10</v>
      </c>
      <c r="E249" s="466">
        <v>6668</v>
      </c>
      <c r="F249" s="466">
        <f t="shared" ref="F249:F262" si="117">E249*D249</f>
        <v>66680</v>
      </c>
      <c r="G249" s="466">
        <v>39380</v>
      </c>
      <c r="H249" s="466">
        <f t="shared" ref="H249:H261" si="118">G249*D249</f>
        <v>393800</v>
      </c>
      <c r="I249" s="587">
        <f t="shared" ref="I249:I262" si="119">H249+F249</f>
        <v>460480</v>
      </c>
      <c r="J249" s="832"/>
      <c r="K249" s="803">
        <v>6668</v>
      </c>
      <c r="L249" s="804">
        <f t="shared" ref="L249:L262" si="120">K249*J249</f>
        <v>0</v>
      </c>
      <c r="M249" s="803">
        <v>39380</v>
      </c>
      <c r="N249" s="804">
        <f t="shared" ref="N249:N261" si="121">M249*J249</f>
        <v>0</v>
      </c>
      <c r="O249" s="808">
        <f t="shared" ref="O249:O262" si="122">N249+L249</f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6668</v>
      </c>
      <c r="U249" s="519">
        <f t="shared" ref="U249:U262" si="123">T249*S249</f>
        <v>0</v>
      </c>
      <c r="V249" s="519">
        <v>39380</v>
      </c>
      <c r="W249" s="519">
        <f t="shared" ref="W249:W261" si="124">V249*S249</f>
        <v>0</v>
      </c>
      <c r="X249" s="670">
        <f t="shared" ref="X249:X262" si="125">W249+U249</f>
        <v>0</v>
      </c>
      <c r="Y249" s="649"/>
      <c r="Z249" s="512">
        <v>6668</v>
      </c>
      <c r="AA249" s="512">
        <f t="shared" ref="AA249:AA262" si="126">Z249*Y249</f>
        <v>0</v>
      </c>
      <c r="AB249" s="512">
        <v>39380</v>
      </c>
      <c r="AC249" s="512">
        <f t="shared" ref="AC249:AC261" si="127">AB249*Y249</f>
        <v>0</v>
      </c>
      <c r="AD249" s="668">
        <f t="shared" ref="AD249:AD262" si="128">AC249+AA249</f>
        <v>0</v>
      </c>
      <c r="AE249" s="740">
        <f t="shared" si="114"/>
        <v>10</v>
      </c>
      <c r="AF249" s="747">
        <v>6668</v>
      </c>
      <c r="AG249" s="747">
        <f t="shared" ref="AG249:AG262" si="129">AF249*AE249</f>
        <v>66680</v>
      </c>
      <c r="AH249" s="747">
        <v>39380</v>
      </c>
      <c r="AI249" s="747">
        <f t="shared" ref="AI249:AI261" si="130">AH249*AE249</f>
        <v>393800</v>
      </c>
      <c r="AJ249" s="748">
        <f t="shared" ref="AJ249:AJ262" si="131">AI249+AG249</f>
        <v>460480</v>
      </c>
    </row>
    <row r="250" spans="1:36" s="403" customFormat="1" ht="26.45" hidden="1" customHeight="1" x14ac:dyDescent="0.25">
      <c r="A250" s="967" t="s">
        <v>817</v>
      </c>
      <c r="B250" s="438" t="s">
        <v>362</v>
      </c>
      <c r="C250" s="577" t="s">
        <v>31</v>
      </c>
      <c r="D250" s="596">
        <v>24</v>
      </c>
      <c r="E250" s="466">
        <v>5668</v>
      </c>
      <c r="F250" s="466">
        <f t="shared" si="117"/>
        <v>136032</v>
      </c>
      <c r="G250" s="466">
        <v>23220</v>
      </c>
      <c r="H250" s="466">
        <f t="shared" si="118"/>
        <v>557280</v>
      </c>
      <c r="I250" s="587">
        <f t="shared" si="119"/>
        <v>693312</v>
      </c>
      <c r="J250" s="832"/>
      <c r="K250" s="803">
        <v>5668</v>
      </c>
      <c r="L250" s="804">
        <f t="shared" si="120"/>
        <v>0</v>
      </c>
      <c r="M250" s="803">
        <v>23220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5668</v>
      </c>
      <c r="U250" s="519">
        <f t="shared" si="123"/>
        <v>0</v>
      </c>
      <c r="V250" s="519">
        <v>23220</v>
      </c>
      <c r="W250" s="519">
        <f t="shared" si="124"/>
        <v>0</v>
      </c>
      <c r="X250" s="670">
        <f t="shared" si="125"/>
        <v>0</v>
      </c>
      <c r="Y250" s="649"/>
      <c r="Z250" s="512">
        <v>5668</v>
      </c>
      <c r="AA250" s="512">
        <f t="shared" si="126"/>
        <v>0</v>
      </c>
      <c r="AB250" s="512">
        <v>23220</v>
      </c>
      <c r="AC250" s="512">
        <f t="shared" si="127"/>
        <v>0</v>
      </c>
      <c r="AD250" s="668">
        <f t="shared" si="128"/>
        <v>0</v>
      </c>
      <c r="AE250" s="740">
        <f t="shared" si="114"/>
        <v>24</v>
      </c>
      <c r="AF250" s="747">
        <v>5668</v>
      </c>
      <c r="AG250" s="747">
        <f t="shared" si="129"/>
        <v>136032</v>
      </c>
      <c r="AH250" s="747">
        <v>23220</v>
      </c>
      <c r="AI250" s="747">
        <f t="shared" si="130"/>
        <v>557280</v>
      </c>
      <c r="AJ250" s="748">
        <f t="shared" si="131"/>
        <v>693312</v>
      </c>
    </row>
    <row r="251" spans="1:36" s="403" customFormat="1" ht="15.6" hidden="1" customHeight="1" x14ac:dyDescent="0.25">
      <c r="A251" s="967" t="s">
        <v>818</v>
      </c>
      <c r="B251" s="438" t="s">
        <v>363</v>
      </c>
      <c r="C251" s="577" t="s">
        <v>31</v>
      </c>
      <c r="D251" s="596">
        <v>1</v>
      </c>
      <c r="E251" s="466">
        <v>1965</v>
      </c>
      <c r="F251" s="466">
        <f t="shared" si="117"/>
        <v>1965</v>
      </c>
      <c r="G251" s="466">
        <v>7007</v>
      </c>
      <c r="H251" s="466">
        <f t="shared" si="118"/>
        <v>7007</v>
      </c>
      <c r="I251" s="587">
        <f t="shared" si="119"/>
        <v>8972</v>
      </c>
      <c r="J251" s="832"/>
      <c r="K251" s="803">
        <v>1965</v>
      </c>
      <c r="L251" s="804">
        <f t="shared" si="120"/>
        <v>0</v>
      </c>
      <c r="M251" s="803">
        <v>7007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1965</v>
      </c>
      <c r="U251" s="519">
        <f t="shared" si="123"/>
        <v>0</v>
      </c>
      <c r="V251" s="519">
        <v>7007</v>
      </c>
      <c r="W251" s="519">
        <f t="shared" si="124"/>
        <v>0</v>
      </c>
      <c r="X251" s="670">
        <f t="shared" si="125"/>
        <v>0</v>
      </c>
      <c r="Y251" s="649"/>
      <c r="Z251" s="512">
        <v>1965</v>
      </c>
      <c r="AA251" s="512">
        <f t="shared" si="126"/>
        <v>0</v>
      </c>
      <c r="AB251" s="512">
        <v>7007</v>
      </c>
      <c r="AC251" s="512">
        <f t="shared" si="127"/>
        <v>0</v>
      </c>
      <c r="AD251" s="668">
        <f t="shared" si="128"/>
        <v>0</v>
      </c>
      <c r="AE251" s="740">
        <f t="shared" si="114"/>
        <v>1</v>
      </c>
      <c r="AF251" s="747">
        <v>1965</v>
      </c>
      <c r="AG251" s="747">
        <f t="shared" si="129"/>
        <v>1965</v>
      </c>
      <c r="AH251" s="747">
        <v>7007</v>
      </c>
      <c r="AI251" s="747">
        <f t="shared" si="130"/>
        <v>7007</v>
      </c>
      <c r="AJ251" s="748">
        <f t="shared" si="131"/>
        <v>8972</v>
      </c>
    </row>
    <row r="252" spans="1:36" s="403" customFormat="1" ht="15.6" hidden="1" customHeight="1" x14ac:dyDescent="0.25">
      <c r="A252" s="967" t="s">
        <v>819</v>
      </c>
      <c r="B252" s="438" t="s">
        <v>364</v>
      </c>
      <c r="C252" s="577" t="s">
        <v>31</v>
      </c>
      <c r="D252" s="596">
        <v>34</v>
      </c>
      <c r="E252" s="466">
        <v>655</v>
      </c>
      <c r="F252" s="466">
        <f t="shared" si="117"/>
        <v>22270</v>
      </c>
      <c r="G252" s="466">
        <v>2366</v>
      </c>
      <c r="H252" s="466">
        <f t="shared" si="118"/>
        <v>80444</v>
      </c>
      <c r="I252" s="587">
        <f t="shared" si="119"/>
        <v>102714</v>
      </c>
      <c r="J252" s="832"/>
      <c r="K252" s="803">
        <v>655</v>
      </c>
      <c r="L252" s="804">
        <f t="shared" si="120"/>
        <v>0</v>
      </c>
      <c r="M252" s="803">
        <v>2366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655</v>
      </c>
      <c r="U252" s="519">
        <f t="shared" si="123"/>
        <v>0</v>
      </c>
      <c r="V252" s="519">
        <v>2366</v>
      </c>
      <c r="W252" s="519">
        <f t="shared" si="124"/>
        <v>0</v>
      </c>
      <c r="X252" s="670">
        <f t="shared" si="125"/>
        <v>0</v>
      </c>
      <c r="Y252" s="649"/>
      <c r="Z252" s="512">
        <v>655</v>
      </c>
      <c r="AA252" s="512">
        <f t="shared" si="126"/>
        <v>0</v>
      </c>
      <c r="AB252" s="512">
        <v>2366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655</v>
      </c>
      <c r="AG252" s="747">
        <f t="shared" si="129"/>
        <v>22270</v>
      </c>
      <c r="AH252" s="747">
        <v>2366</v>
      </c>
      <c r="AI252" s="747">
        <f t="shared" si="130"/>
        <v>80444</v>
      </c>
      <c r="AJ252" s="748">
        <f t="shared" si="131"/>
        <v>102714</v>
      </c>
    </row>
    <row r="253" spans="1:36" s="403" customFormat="1" ht="15.6" hidden="1" customHeight="1" x14ac:dyDescent="0.25">
      <c r="A253" s="967" t="s">
        <v>820</v>
      </c>
      <c r="B253" s="438" t="s">
        <v>365</v>
      </c>
      <c r="C253" s="577" t="s">
        <v>31</v>
      </c>
      <c r="D253" s="596">
        <v>3</v>
      </c>
      <c r="E253" s="466">
        <v>3144</v>
      </c>
      <c r="F253" s="466">
        <f t="shared" si="117"/>
        <v>9432</v>
      </c>
      <c r="G253" s="466">
        <v>122036.2</v>
      </c>
      <c r="H253" s="466">
        <f t="shared" si="118"/>
        <v>366108.6</v>
      </c>
      <c r="I253" s="587">
        <f t="shared" si="119"/>
        <v>375540.6</v>
      </c>
      <c r="J253" s="832"/>
      <c r="K253" s="803">
        <v>3144</v>
      </c>
      <c r="L253" s="804">
        <f t="shared" si="120"/>
        <v>0</v>
      </c>
      <c r="M253" s="803">
        <v>122036.2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3144</v>
      </c>
      <c r="U253" s="519">
        <f t="shared" si="123"/>
        <v>0</v>
      </c>
      <c r="V253" s="519">
        <v>122036.2</v>
      </c>
      <c r="W253" s="519">
        <f t="shared" si="124"/>
        <v>0</v>
      </c>
      <c r="X253" s="670">
        <f t="shared" si="125"/>
        <v>0</v>
      </c>
      <c r="Y253" s="649"/>
      <c r="Z253" s="512">
        <v>3144</v>
      </c>
      <c r="AA253" s="512">
        <f t="shared" si="126"/>
        <v>0</v>
      </c>
      <c r="AB253" s="512">
        <v>122036.2</v>
      </c>
      <c r="AC253" s="512">
        <f t="shared" si="127"/>
        <v>0</v>
      </c>
      <c r="AD253" s="668">
        <f t="shared" si="128"/>
        <v>0</v>
      </c>
      <c r="AE253" s="740">
        <f t="shared" si="114"/>
        <v>3</v>
      </c>
      <c r="AF253" s="747">
        <v>3144</v>
      </c>
      <c r="AG253" s="747">
        <f t="shared" si="129"/>
        <v>9432</v>
      </c>
      <c r="AH253" s="747">
        <v>122036.2</v>
      </c>
      <c r="AI253" s="747">
        <f t="shared" si="130"/>
        <v>366108.6</v>
      </c>
      <c r="AJ253" s="748">
        <f t="shared" si="131"/>
        <v>375540.6</v>
      </c>
    </row>
    <row r="254" spans="1:36" s="403" customFormat="1" ht="26.45" hidden="1" customHeight="1" x14ac:dyDescent="0.25">
      <c r="A254" s="967" t="s">
        <v>821</v>
      </c>
      <c r="B254" s="438" t="s">
        <v>366</v>
      </c>
      <c r="C254" s="577" t="s">
        <v>31</v>
      </c>
      <c r="D254" s="596">
        <v>34</v>
      </c>
      <c r="E254" s="466">
        <v>262</v>
      </c>
      <c r="F254" s="466">
        <f t="shared" si="117"/>
        <v>8908</v>
      </c>
      <c r="G254" s="466">
        <v>13780</v>
      </c>
      <c r="H254" s="466">
        <f t="shared" si="118"/>
        <v>468520</v>
      </c>
      <c r="I254" s="587">
        <f t="shared" si="119"/>
        <v>477428</v>
      </c>
      <c r="J254" s="832"/>
      <c r="K254" s="803">
        <v>262</v>
      </c>
      <c r="L254" s="804">
        <f t="shared" si="120"/>
        <v>0</v>
      </c>
      <c r="M254" s="803">
        <v>13780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262</v>
      </c>
      <c r="U254" s="519">
        <f t="shared" si="123"/>
        <v>0</v>
      </c>
      <c r="V254" s="519">
        <v>13780</v>
      </c>
      <c r="W254" s="519">
        <f t="shared" si="124"/>
        <v>0</v>
      </c>
      <c r="X254" s="670">
        <f t="shared" si="125"/>
        <v>0</v>
      </c>
      <c r="Y254" s="649"/>
      <c r="Z254" s="512">
        <v>262</v>
      </c>
      <c r="AA254" s="512">
        <f t="shared" si="126"/>
        <v>0</v>
      </c>
      <c r="AB254" s="512">
        <v>13780</v>
      </c>
      <c r="AC254" s="512">
        <f t="shared" si="127"/>
        <v>0</v>
      </c>
      <c r="AD254" s="668">
        <f t="shared" si="128"/>
        <v>0</v>
      </c>
      <c r="AE254" s="740">
        <f t="shared" si="114"/>
        <v>34</v>
      </c>
      <c r="AF254" s="747">
        <v>262</v>
      </c>
      <c r="AG254" s="747">
        <f t="shared" si="129"/>
        <v>8908</v>
      </c>
      <c r="AH254" s="747">
        <v>13780</v>
      </c>
      <c r="AI254" s="747">
        <f t="shared" si="130"/>
        <v>468520</v>
      </c>
      <c r="AJ254" s="748">
        <f t="shared" si="131"/>
        <v>477428</v>
      </c>
    </row>
    <row r="255" spans="1:36" s="403" customFormat="1" ht="26.45" hidden="1" customHeight="1" x14ac:dyDescent="0.25">
      <c r="A255" s="967" t="s">
        <v>822</v>
      </c>
      <c r="B255" s="438" t="s">
        <v>367</v>
      </c>
      <c r="C255" s="577" t="s">
        <v>31</v>
      </c>
      <c r="D255" s="596">
        <v>2</v>
      </c>
      <c r="E255" s="466">
        <v>1310</v>
      </c>
      <c r="F255" s="466">
        <f t="shared" si="117"/>
        <v>2620</v>
      </c>
      <c r="G255" s="466">
        <v>4836</v>
      </c>
      <c r="H255" s="466">
        <f t="shared" si="118"/>
        <v>9672</v>
      </c>
      <c r="I255" s="587">
        <f t="shared" si="119"/>
        <v>12292</v>
      </c>
      <c r="J255" s="832"/>
      <c r="K255" s="803">
        <v>1310</v>
      </c>
      <c r="L255" s="804">
        <f t="shared" si="120"/>
        <v>0</v>
      </c>
      <c r="M255" s="803">
        <v>4836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1310</v>
      </c>
      <c r="U255" s="519">
        <f t="shared" si="123"/>
        <v>0</v>
      </c>
      <c r="V255" s="519">
        <v>4836</v>
      </c>
      <c r="W255" s="519">
        <f t="shared" si="124"/>
        <v>0</v>
      </c>
      <c r="X255" s="670">
        <f t="shared" si="125"/>
        <v>0</v>
      </c>
      <c r="Y255" s="649"/>
      <c r="Z255" s="512">
        <v>1310</v>
      </c>
      <c r="AA255" s="512">
        <f t="shared" si="126"/>
        <v>0</v>
      </c>
      <c r="AB255" s="512">
        <v>4836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1310</v>
      </c>
      <c r="AG255" s="747">
        <f t="shared" si="129"/>
        <v>2620</v>
      </c>
      <c r="AH255" s="747">
        <v>4836</v>
      </c>
      <c r="AI255" s="747">
        <f t="shared" si="130"/>
        <v>9672</v>
      </c>
      <c r="AJ255" s="748">
        <f t="shared" si="131"/>
        <v>12292</v>
      </c>
    </row>
    <row r="256" spans="1:36" s="403" customFormat="1" ht="15.6" hidden="1" customHeight="1" x14ac:dyDescent="0.25">
      <c r="A256" s="967" t="s">
        <v>823</v>
      </c>
      <c r="B256" s="438" t="s">
        <v>368</v>
      </c>
      <c r="C256" s="577" t="s">
        <v>31</v>
      </c>
      <c r="D256" s="596">
        <v>2</v>
      </c>
      <c r="E256" s="466">
        <v>65.5</v>
      </c>
      <c r="F256" s="466">
        <f t="shared" si="117"/>
        <v>131</v>
      </c>
      <c r="G256" s="466">
        <v>470.6</v>
      </c>
      <c r="H256" s="466">
        <f t="shared" si="118"/>
        <v>941.2</v>
      </c>
      <c r="I256" s="587">
        <f t="shared" si="119"/>
        <v>1072.2</v>
      </c>
      <c r="J256" s="832"/>
      <c r="K256" s="803">
        <v>65.5</v>
      </c>
      <c r="L256" s="804">
        <f t="shared" si="120"/>
        <v>0</v>
      </c>
      <c r="M256" s="803">
        <v>470.6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65.5</v>
      </c>
      <c r="U256" s="519">
        <f t="shared" si="123"/>
        <v>0</v>
      </c>
      <c r="V256" s="519">
        <v>470.6</v>
      </c>
      <c r="W256" s="519">
        <f t="shared" si="124"/>
        <v>0</v>
      </c>
      <c r="X256" s="670">
        <f t="shared" si="125"/>
        <v>0</v>
      </c>
      <c r="Y256" s="649"/>
      <c r="Z256" s="512">
        <v>65.5</v>
      </c>
      <c r="AA256" s="512">
        <f t="shared" si="126"/>
        <v>0</v>
      </c>
      <c r="AB256" s="512">
        <v>470.6</v>
      </c>
      <c r="AC256" s="512">
        <f t="shared" si="127"/>
        <v>0</v>
      </c>
      <c r="AD256" s="668">
        <f t="shared" si="128"/>
        <v>0</v>
      </c>
      <c r="AE256" s="740">
        <f t="shared" si="114"/>
        <v>2</v>
      </c>
      <c r="AF256" s="747">
        <v>65.5</v>
      </c>
      <c r="AG256" s="747">
        <f t="shared" si="129"/>
        <v>131</v>
      </c>
      <c r="AH256" s="747">
        <v>470.6</v>
      </c>
      <c r="AI256" s="747">
        <f t="shared" si="130"/>
        <v>941.2</v>
      </c>
      <c r="AJ256" s="748">
        <f t="shared" si="131"/>
        <v>1072.2</v>
      </c>
    </row>
    <row r="257" spans="1:36" s="403" customFormat="1" ht="26.45" hidden="1" customHeight="1" x14ac:dyDescent="0.25">
      <c r="A257" s="967" t="s">
        <v>824</v>
      </c>
      <c r="B257" s="438" t="s">
        <v>369</v>
      </c>
      <c r="C257" s="577" t="s">
        <v>31</v>
      </c>
      <c r="D257" s="596">
        <v>34</v>
      </c>
      <c r="E257" s="466">
        <v>131</v>
      </c>
      <c r="F257" s="466">
        <f t="shared" si="117"/>
        <v>4454</v>
      </c>
      <c r="G257" s="466">
        <v>122.2</v>
      </c>
      <c r="H257" s="466">
        <f t="shared" si="118"/>
        <v>4154.8</v>
      </c>
      <c r="I257" s="587">
        <f t="shared" si="119"/>
        <v>8608.7999999999993</v>
      </c>
      <c r="J257" s="832"/>
      <c r="K257" s="803">
        <v>131</v>
      </c>
      <c r="L257" s="804">
        <f t="shared" si="120"/>
        <v>0</v>
      </c>
      <c r="M257" s="803">
        <v>122.2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131</v>
      </c>
      <c r="U257" s="519">
        <f t="shared" si="123"/>
        <v>0</v>
      </c>
      <c r="V257" s="519">
        <v>122.2</v>
      </c>
      <c r="W257" s="519">
        <f t="shared" si="124"/>
        <v>0</v>
      </c>
      <c r="X257" s="670">
        <f t="shared" si="125"/>
        <v>0</v>
      </c>
      <c r="Y257" s="649"/>
      <c r="Z257" s="512">
        <v>131</v>
      </c>
      <c r="AA257" s="512">
        <f t="shared" si="126"/>
        <v>0</v>
      </c>
      <c r="AB257" s="512">
        <v>122.2</v>
      </c>
      <c r="AC257" s="512">
        <f t="shared" si="127"/>
        <v>0</v>
      </c>
      <c r="AD257" s="668">
        <f t="shared" si="128"/>
        <v>0</v>
      </c>
      <c r="AE257" s="740">
        <f t="shared" si="114"/>
        <v>34</v>
      </c>
      <c r="AF257" s="747">
        <v>131</v>
      </c>
      <c r="AG257" s="747">
        <f t="shared" si="129"/>
        <v>4454</v>
      </c>
      <c r="AH257" s="747">
        <v>122.2</v>
      </c>
      <c r="AI257" s="747">
        <f t="shared" si="130"/>
        <v>4154.8</v>
      </c>
      <c r="AJ257" s="748">
        <f t="shared" si="131"/>
        <v>8608.7999999999993</v>
      </c>
    </row>
    <row r="258" spans="1:36" s="403" customFormat="1" ht="15.6" hidden="1" customHeight="1" x14ac:dyDescent="0.25">
      <c r="A258" s="967" t="s">
        <v>825</v>
      </c>
      <c r="B258" s="438" t="s">
        <v>370</v>
      </c>
      <c r="C258" s="577" t="s">
        <v>31</v>
      </c>
      <c r="D258" s="596">
        <v>500</v>
      </c>
      <c r="E258" s="466">
        <v>32.75</v>
      </c>
      <c r="F258" s="466">
        <f t="shared" si="117"/>
        <v>16375</v>
      </c>
      <c r="G258" s="466">
        <v>41.6</v>
      </c>
      <c r="H258" s="466">
        <f t="shared" si="118"/>
        <v>20800</v>
      </c>
      <c r="I258" s="587">
        <f t="shared" si="119"/>
        <v>37175</v>
      </c>
      <c r="J258" s="832"/>
      <c r="K258" s="803">
        <v>32.75</v>
      </c>
      <c r="L258" s="804">
        <f t="shared" si="120"/>
        <v>0</v>
      </c>
      <c r="M258" s="803">
        <v>41.6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32.75</v>
      </c>
      <c r="U258" s="519">
        <f t="shared" si="123"/>
        <v>0</v>
      </c>
      <c r="V258" s="519">
        <v>41.6</v>
      </c>
      <c r="W258" s="519">
        <f t="shared" si="124"/>
        <v>0</v>
      </c>
      <c r="X258" s="670">
        <f t="shared" si="125"/>
        <v>0</v>
      </c>
      <c r="Y258" s="649"/>
      <c r="Z258" s="512">
        <v>32.75</v>
      </c>
      <c r="AA258" s="512">
        <f t="shared" si="126"/>
        <v>0</v>
      </c>
      <c r="AB258" s="512">
        <v>41.6</v>
      </c>
      <c r="AC258" s="512">
        <f t="shared" si="127"/>
        <v>0</v>
      </c>
      <c r="AD258" s="668">
        <f t="shared" si="128"/>
        <v>0</v>
      </c>
      <c r="AE258" s="740">
        <f t="shared" si="114"/>
        <v>500</v>
      </c>
      <c r="AF258" s="747">
        <v>32.75</v>
      </c>
      <c r="AG258" s="747">
        <f t="shared" si="129"/>
        <v>16375</v>
      </c>
      <c r="AH258" s="747">
        <v>41.6</v>
      </c>
      <c r="AI258" s="747">
        <f t="shared" si="130"/>
        <v>20800</v>
      </c>
      <c r="AJ258" s="748">
        <f t="shared" si="131"/>
        <v>37175</v>
      </c>
    </row>
    <row r="259" spans="1:36" s="403" customFormat="1" ht="26.45" hidden="1" customHeight="1" x14ac:dyDescent="0.25">
      <c r="A259" s="967" t="s">
        <v>826</v>
      </c>
      <c r="B259" s="438" t="s">
        <v>371</v>
      </c>
      <c r="C259" s="577" t="s">
        <v>32</v>
      </c>
      <c r="D259" s="596">
        <v>2035</v>
      </c>
      <c r="E259" s="466">
        <v>162.44</v>
      </c>
      <c r="F259" s="466">
        <f t="shared" si="117"/>
        <v>330565.40000000002</v>
      </c>
      <c r="G259" s="466">
        <v>94.38</v>
      </c>
      <c r="H259" s="466">
        <f t="shared" si="118"/>
        <v>192063.3</v>
      </c>
      <c r="I259" s="587">
        <f t="shared" si="119"/>
        <v>522628.7</v>
      </c>
      <c r="J259" s="832"/>
      <c r="K259" s="803">
        <v>162.44</v>
      </c>
      <c r="L259" s="804">
        <f t="shared" si="120"/>
        <v>0</v>
      </c>
      <c r="M259" s="803">
        <v>94.38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162.44</v>
      </c>
      <c r="U259" s="519">
        <f t="shared" si="123"/>
        <v>0</v>
      </c>
      <c r="V259" s="519">
        <v>94.38</v>
      </c>
      <c r="W259" s="519">
        <f t="shared" si="124"/>
        <v>0</v>
      </c>
      <c r="X259" s="670">
        <f t="shared" si="125"/>
        <v>0</v>
      </c>
      <c r="Y259" s="649"/>
      <c r="Z259" s="512">
        <v>162.44</v>
      </c>
      <c r="AA259" s="512">
        <f t="shared" si="126"/>
        <v>0</v>
      </c>
      <c r="AB259" s="512">
        <v>94.38</v>
      </c>
      <c r="AC259" s="512">
        <f t="shared" si="127"/>
        <v>0</v>
      </c>
      <c r="AD259" s="668">
        <f t="shared" si="128"/>
        <v>0</v>
      </c>
      <c r="AE259" s="740">
        <f t="shared" si="114"/>
        <v>2035</v>
      </c>
      <c r="AF259" s="747">
        <v>162.44</v>
      </c>
      <c r="AG259" s="747">
        <f t="shared" si="129"/>
        <v>330565.40000000002</v>
      </c>
      <c r="AH259" s="747">
        <v>94.38</v>
      </c>
      <c r="AI259" s="747">
        <f t="shared" si="130"/>
        <v>192063.3</v>
      </c>
      <c r="AJ259" s="748">
        <f t="shared" si="131"/>
        <v>522628.7</v>
      </c>
    </row>
    <row r="260" spans="1:36" s="403" customFormat="1" ht="26.45" hidden="1" customHeight="1" x14ac:dyDescent="0.25">
      <c r="A260" s="967" t="s">
        <v>827</v>
      </c>
      <c r="B260" s="438" t="s">
        <v>356</v>
      </c>
      <c r="C260" s="577" t="s">
        <v>32</v>
      </c>
      <c r="D260" s="596">
        <v>250</v>
      </c>
      <c r="E260" s="466">
        <v>45.85</v>
      </c>
      <c r="F260" s="466">
        <f t="shared" si="117"/>
        <v>11462.5</v>
      </c>
      <c r="G260" s="466">
        <v>125.84</v>
      </c>
      <c r="H260" s="466">
        <f t="shared" si="118"/>
        <v>31460</v>
      </c>
      <c r="I260" s="587">
        <f t="shared" si="119"/>
        <v>42922.5</v>
      </c>
      <c r="J260" s="832"/>
      <c r="K260" s="803">
        <v>45.85</v>
      </c>
      <c r="L260" s="804">
        <f t="shared" si="120"/>
        <v>0</v>
      </c>
      <c r="M260" s="803">
        <v>125.84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45.85</v>
      </c>
      <c r="U260" s="519">
        <f t="shared" si="123"/>
        <v>0</v>
      </c>
      <c r="V260" s="519">
        <v>125.84</v>
      </c>
      <c r="W260" s="519">
        <f t="shared" si="124"/>
        <v>0</v>
      </c>
      <c r="X260" s="670">
        <f t="shared" si="125"/>
        <v>0</v>
      </c>
      <c r="Y260" s="649"/>
      <c r="Z260" s="512">
        <v>45.85</v>
      </c>
      <c r="AA260" s="512">
        <f t="shared" si="126"/>
        <v>0</v>
      </c>
      <c r="AB260" s="512">
        <v>125.84</v>
      </c>
      <c r="AC260" s="512">
        <f t="shared" si="127"/>
        <v>0</v>
      </c>
      <c r="AD260" s="668">
        <f t="shared" si="128"/>
        <v>0</v>
      </c>
      <c r="AE260" s="740">
        <f t="shared" si="114"/>
        <v>250</v>
      </c>
      <c r="AF260" s="747">
        <v>45.85</v>
      </c>
      <c r="AG260" s="747">
        <f t="shared" si="129"/>
        <v>11462.5</v>
      </c>
      <c r="AH260" s="747">
        <v>125.84</v>
      </c>
      <c r="AI260" s="747">
        <f t="shared" si="130"/>
        <v>31460</v>
      </c>
      <c r="AJ260" s="748">
        <f t="shared" si="131"/>
        <v>42922.5</v>
      </c>
    </row>
    <row r="261" spans="1:36" s="403" customFormat="1" ht="15.6" hidden="1" customHeight="1" x14ac:dyDescent="0.25">
      <c r="A261" s="967" t="s">
        <v>828</v>
      </c>
      <c r="B261" s="438" t="s">
        <v>357</v>
      </c>
      <c r="C261" s="577" t="s">
        <v>31</v>
      </c>
      <c r="D261" s="596">
        <v>100</v>
      </c>
      <c r="E261" s="466">
        <v>13.100000000000001</v>
      </c>
      <c r="F261" s="466">
        <f t="shared" si="117"/>
        <v>1310.0000000000002</v>
      </c>
      <c r="G261" s="466">
        <v>31.72</v>
      </c>
      <c r="H261" s="466">
        <f t="shared" si="118"/>
        <v>3172</v>
      </c>
      <c r="I261" s="587">
        <f t="shared" si="119"/>
        <v>4482</v>
      </c>
      <c r="J261" s="832"/>
      <c r="K261" s="803">
        <v>13.100000000000001</v>
      </c>
      <c r="L261" s="804">
        <f t="shared" si="120"/>
        <v>0</v>
      </c>
      <c r="M261" s="803">
        <v>31.72</v>
      </c>
      <c r="N261" s="804">
        <f t="shared" si="121"/>
        <v>0</v>
      </c>
      <c r="O261" s="80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19">
        <v>13.100000000000001</v>
      </c>
      <c r="U261" s="519">
        <f t="shared" si="123"/>
        <v>0</v>
      </c>
      <c r="V261" s="519">
        <v>31.72</v>
      </c>
      <c r="W261" s="519">
        <f t="shared" si="124"/>
        <v>0</v>
      </c>
      <c r="X261" s="670">
        <f t="shared" si="125"/>
        <v>0</v>
      </c>
      <c r="Y261" s="649"/>
      <c r="Z261" s="512">
        <v>13.100000000000001</v>
      </c>
      <c r="AA261" s="512">
        <f t="shared" si="126"/>
        <v>0</v>
      </c>
      <c r="AB261" s="512">
        <v>31.72</v>
      </c>
      <c r="AC261" s="512">
        <f t="shared" si="127"/>
        <v>0</v>
      </c>
      <c r="AD261" s="668">
        <f t="shared" si="128"/>
        <v>0</v>
      </c>
      <c r="AE261" s="740">
        <f t="shared" si="114"/>
        <v>100</v>
      </c>
      <c r="AF261" s="747">
        <v>13.100000000000001</v>
      </c>
      <c r="AG261" s="747">
        <f t="shared" si="129"/>
        <v>1310.0000000000002</v>
      </c>
      <c r="AH261" s="747">
        <v>31.72</v>
      </c>
      <c r="AI261" s="747">
        <f t="shared" si="130"/>
        <v>3172</v>
      </c>
      <c r="AJ261" s="748">
        <f t="shared" si="131"/>
        <v>4482</v>
      </c>
    </row>
    <row r="262" spans="1:36" s="403" customFormat="1" ht="15.6" hidden="1" customHeight="1" x14ac:dyDescent="0.25">
      <c r="A262" s="967" t="s">
        <v>829</v>
      </c>
      <c r="B262" s="438" t="s">
        <v>358</v>
      </c>
      <c r="C262" s="577" t="s">
        <v>224</v>
      </c>
      <c r="D262" s="600">
        <v>1</v>
      </c>
      <c r="E262" s="471">
        <v>37728</v>
      </c>
      <c r="F262" s="471">
        <f t="shared" si="117"/>
        <v>37728</v>
      </c>
      <c r="G262" s="471"/>
      <c r="H262" s="471"/>
      <c r="I262" s="593">
        <f t="shared" si="119"/>
        <v>37728</v>
      </c>
      <c r="J262" s="832"/>
      <c r="K262" s="835">
        <v>37728</v>
      </c>
      <c r="L262" s="836">
        <f t="shared" si="120"/>
        <v>0</v>
      </c>
      <c r="M262" s="835"/>
      <c r="N262" s="836"/>
      <c r="O262" s="827">
        <f t="shared" si="122"/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24">
        <v>37728</v>
      </c>
      <c r="U262" s="524">
        <f t="shared" si="123"/>
        <v>0</v>
      </c>
      <c r="V262" s="524"/>
      <c r="W262" s="524"/>
      <c r="X262" s="677">
        <f t="shared" si="125"/>
        <v>0</v>
      </c>
      <c r="Y262" s="649"/>
      <c r="Z262" s="940">
        <v>37728</v>
      </c>
      <c r="AA262" s="940">
        <f t="shared" si="126"/>
        <v>0</v>
      </c>
      <c r="AB262" s="940"/>
      <c r="AC262" s="940"/>
      <c r="AD262" s="675">
        <f t="shared" si="128"/>
        <v>0</v>
      </c>
      <c r="AE262" s="740">
        <f t="shared" si="114"/>
        <v>1</v>
      </c>
      <c r="AF262" s="764">
        <v>37728</v>
      </c>
      <c r="AG262" s="764">
        <f t="shared" si="129"/>
        <v>37728</v>
      </c>
      <c r="AH262" s="764"/>
      <c r="AI262" s="764"/>
      <c r="AJ262" s="761">
        <f t="shared" si="131"/>
        <v>37728</v>
      </c>
    </row>
    <row r="263" spans="1:36" s="404" customFormat="1" ht="17.45" hidden="1" customHeight="1" x14ac:dyDescent="0.25">
      <c r="A263" s="966" t="s">
        <v>372</v>
      </c>
      <c r="B263" s="695" t="s">
        <v>373</v>
      </c>
      <c r="C263" s="696"/>
      <c r="D263" s="704"/>
      <c r="E263" s="705"/>
      <c r="F263" s="421">
        <f>SUM(F264:F265)</f>
        <v>1030142.866</v>
      </c>
      <c r="G263" s="705"/>
      <c r="H263" s="421">
        <f>SUM(H264:H265)</f>
        <v>1480862.5832</v>
      </c>
      <c r="I263" s="584">
        <f>SUM(I264:I265)</f>
        <v>2511005.4492000001</v>
      </c>
      <c r="J263" s="829"/>
      <c r="K263" s="837"/>
      <c r="L263" s="807">
        <f>SUM(L264:L265)</f>
        <v>0</v>
      </c>
      <c r="M263" s="837"/>
      <c r="N263" s="807">
        <f>SUM(N264:N265)</f>
        <v>0</v>
      </c>
      <c r="O263" s="800">
        <f>SUM(O264:O265)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3"/>
      <c r="T263" s="706"/>
      <c r="U263" s="518">
        <f>SUM(U264:U265)</f>
        <v>0</v>
      </c>
      <c r="V263" s="706"/>
      <c r="W263" s="518">
        <f>SUM(W264:W265)</f>
        <v>0</v>
      </c>
      <c r="X263" s="669">
        <f>SUM(X264:X265)</f>
        <v>0</v>
      </c>
      <c r="Y263" s="633"/>
      <c r="Z263" s="941"/>
      <c r="AA263" s="513">
        <f>SUM(AA264:AA265)</f>
        <v>0</v>
      </c>
      <c r="AB263" s="941"/>
      <c r="AC263" s="513">
        <f>SUM(AC264:AC265)</f>
        <v>0</v>
      </c>
      <c r="AD263" s="667">
        <f>SUM(AD264:AD265)</f>
        <v>0</v>
      </c>
      <c r="AE263" s="740">
        <f t="shared" si="114"/>
        <v>0</v>
      </c>
      <c r="AF263" s="765"/>
      <c r="AG263" s="745">
        <f>SUM(AG264:AG265)</f>
        <v>1030142.866</v>
      </c>
      <c r="AH263" s="765"/>
      <c r="AI263" s="745">
        <f>SUM(AI264:AI265)</f>
        <v>1480862.5832</v>
      </c>
      <c r="AJ263" s="746">
        <f>SUM(AJ264:AJ265)</f>
        <v>2511005.4492000001</v>
      </c>
    </row>
    <row r="264" spans="1:36" s="494" customFormat="1" ht="17.45" hidden="1" customHeight="1" x14ac:dyDescent="0.25">
      <c r="A264" s="964" t="s">
        <v>830</v>
      </c>
      <c r="B264" s="431" t="s">
        <v>274</v>
      </c>
      <c r="C264" s="574" t="s">
        <v>224</v>
      </c>
      <c r="D264" s="597">
        <v>1</v>
      </c>
      <c r="E264" s="483">
        <v>117977.29000000001</v>
      </c>
      <c r="F264" s="483">
        <f>E264*D264</f>
        <v>117977.29000000001</v>
      </c>
      <c r="G264" s="483">
        <v>197096.98319999999</v>
      </c>
      <c r="H264" s="483">
        <f>G264*D264</f>
        <v>197096.98319999999</v>
      </c>
      <c r="I264" s="587">
        <f>F264+H264</f>
        <v>315074.2732</v>
      </c>
      <c r="J264" s="797"/>
      <c r="K264" s="833">
        <v>117977.29000000001</v>
      </c>
      <c r="L264" s="834">
        <f>K264*J264</f>
        <v>0</v>
      </c>
      <c r="M264" s="833">
        <v>197096.98319999999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117977.29000000001</v>
      </c>
      <c r="U264" s="526">
        <f>T264*S264</f>
        <v>0</v>
      </c>
      <c r="V264" s="526">
        <v>197096.98319999999</v>
      </c>
      <c r="W264" s="526">
        <f>V264*S264</f>
        <v>0</v>
      </c>
      <c r="X264" s="670">
        <f>U264+W264</f>
        <v>0</v>
      </c>
      <c r="Y264" s="638"/>
      <c r="Z264" s="525">
        <v>117977.29000000001</v>
      </c>
      <c r="AA264" s="525">
        <f>Z264*Y264</f>
        <v>0</v>
      </c>
      <c r="AB264" s="525">
        <v>197096.98319999999</v>
      </c>
      <c r="AC264" s="525">
        <f>AB264*Y264</f>
        <v>0</v>
      </c>
      <c r="AD264" s="668">
        <f>AA264+AC264</f>
        <v>0</v>
      </c>
      <c r="AE264" s="740">
        <f t="shared" si="114"/>
        <v>1</v>
      </c>
      <c r="AF264" s="763">
        <v>117977.29000000001</v>
      </c>
      <c r="AG264" s="763">
        <f>AF264*AE264</f>
        <v>117977.29000000001</v>
      </c>
      <c r="AH264" s="763">
        <v>197096.98319999999</v>
      </c>
      <c r="AI264" s="763">
        <f>AH264*AE264</f>
        <v>197096.98319999999</v>
      </c>
      <c r="AJ264" s="748">
        <f>AG264+AI264</f>
        <v>315074.2732</v>
      </c>
    </row>
    <row r="265" spans="1:36" s="494" customFormat="1" ht="17.45" hidden="1" customHeight="1" x14ac:dyDescent="0.25">
      <c r="A265" s="964" t="s">
        <v>831</v>
      </c>
      <c r="B265" s="431" t="s">
        <v>285</v>
      </c>
      <c r="C265" s="574" t="s">
        <v>213</v>
      </c>
      <c r="D265" s="597">
        <v>3820</v>
      </c>
      <c r="E265" s="483">
        <v>238.7868</v>
      </c>
      <c r="F265" s="483">
        <f>E265*D265</f>
        <v>912165.576</v>
      </c>
      <c r="G265" s="483">
        <v>336.06429319371728</v>
      </c>
      <c r="H265" s="483">
        <f>G265*D265</f>
        <v>1283765.6000000001</v>
      </c>
      <c r="I265" s="587">
        <f>F265+H265</f>
        <v>2195931.176</v>
      </c>
      <c r="J265" s="797"/>
      <c r="K265" s="833">
        <v>238.7868</v>
      </c>
      <c r="L265" s="834">
        <f>K265*J265</f>
        <v>0</v>
      </c>
      <c r="M265" s="833">
        <v>336.06429319371728</v>
      </c>
      <c r="N265" s="834">
        <f>M265*J265</f>
        <v>0</v>
      </c>
      <c r="O265" s="808">
        <f>L265+N265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8"/>
      <c r="T265" s="526">
        <v>238.7868</v>
      </c>
      <c r="U265" s="526">
        <f>T265*S265</f>
        <v>0</v>
      </c>
      <c r="V265" s="526">
        <v>336.06429319371728</v>
      </c>
      <c r="W265" s="526">
        <f>V265*S265</f>
        <v>0</v>
      </c>
      <c r="X265" s="670">
        <f>U265+W265</f>
        <v>0</v>
      </c>
      <c r="Y265" s="638"/>
      <c r="Z265" s="525">
        <v>238.7868</v>
      </c>
      <c r="AA265" s="525">
        <f>Z265*Y265</f>
        <v>0</v>
      </c>
      <c r="AB265" s="525">
        <v>336.06429319371728</v>
      </c>
      <c r="AC265" s="525">
        <f>AB265*Y265</f>
        <v>0</v>
      </c>
      <c r="AD265" s="668">
        <f>AA265+AC265</f>
        <v>0</v>
      </c>
      <c r="AE265" s="740">
        <f t="shared" si="114"/>
        <v>3820</v>
      </c>
      <c r="AF265" s="763">
        <v>238.7868</v>
      </c>
      <c r="AG265" s="763">
        <f>AF265*AE265</f>
        <v>912165.576</v>
      </c>
      <c r="AH265" s="763">
        <v>336.06429319371728</v>
      </c>
      <c r="AI265" s="763">
        <f>AH265*AE265</f>
        <v>1283765.6000000001</v>
      </c>
      <c r="AJ265" s="748">
        <f>AG265+AI265</f>
        <v>2195931.176</v>
      </c>
    </row>
    <row r="266" spans="1:36" s="403" customFormat="1" ht="24" hidden="1" customHeight="1" x14ac:dyDescent="0.25">
      <c r="A266" s="966" t="s">
        <v>374</v>
      </c>
      <c r="B266" s="695" t="s">
        <v>375</v>
      </c>
      <c r="C266" s="696"/>
      <c r="D266" s="700"/>
      <c r="E266" s="421"/>
      <c r="F266" s="421">
        <f>SUM(F267:F273)</f>
        <v>583593.1</v>
      </c>
      <c r="G266" s="421"/>
      <c r="H266" s="421">
        <f>SUM(H267:H273)</f>
        <v>7615331.5</v>
      </c>
      <c r="I266" s="584">
        <f>SUM(I267:I273)</f>
        <v>8198924.5999999996</v>
      </c>
      <c r="J266" s="829"/>
      <c r="K266" s="798"/>
      <c r="L266" s="807">
        <f>SUM(L267:L273)</f>
        <v>0</v>
      </c>
      <c r="M266" s="798"/>
      <c r="N266" s="807">
        <f>SUM(N267:N273)</f>
        <v>0</v>
      </c>
      <c r="O266" s="800">
        <f>SUM(O267:O273)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33"/>
      <c r="T266" s="513"/>
      <c r="U266" s="513">
        <f>SUM(U267:U273)</f>
        <v>0</v>
      </c>
      <c r="V266" s="513"/>
      <c r="W266" s="513">
        <f>SUM(W267:W273)</f>
        <v>0</v>
      </c>
      <c r="X266" s="667">
        <f>SUM(X267:X273)</f>
        <v>0</v>
      </c>
      <c r="Y266" s="633"/>
      <c r="Z266" s="513"/>
      <c r="AA266" s="513">
        <f>SUM(AA267:AA273)</f>
        <v>0</v>
      </c>
      <c r="AB266" s="513"/>
      <c r="AC266" s="513">
        <f>SUM(AC267:AC273)</f>
        <v>0</v>
      </c>
      <c r="AD266" s="667">
        <f>SUM(AD267:AD273)</f>
        <v>0</v>
      </c>
      <c r="AE266" s="740">
        <f t="shared" si="114"/>
        <v>0</v>
      </c>
      <c r="AF266" s="741"/>
      <c r="AG266" s="741">
        <f>SUM(AG267:AG273)</f>
        <v>236703.1</v>
      </c>
      <c r="AH266" s="741"/>
      <c r="AI266" s="741">
        <f>SUM(AI267:AI273)</f>
        <v>591971.5</v>
      </c>
      <c r="AJ266" s="742">
        <f>SUM(AJ267:AJ273)</f>
        <v>828674.6</v>
      </c>
    </row>
    <row r="267" spans="1:36" s="403" customFormat="1" ht="25.5" hidden="1" customHeight="1" x14ac:dyDescent="0.25">
      <c r="A267" s="967" t="s">
        <v>832</v>
      </c>
      <c r="B267" s="438" t="s">
        <v>376</v>
      </c>
      <c r="C267" s="571" t="s">
        <v>31</v>
      </c>
      <c r="D267" s="596">
        <v>1</v>
      </c>
      <c r="E267" s="466">
        <v>7074</v>
      </c>
      <c r="F267" s="466">
        <f t="shared" ref="F267:F273" si="132">E267*D267</f>
        <v>7074</v>
      </c>
      <c r="G267" s="466">
        <v>114039.90000000001</v>
      </c>
      <c r="H267" s="466">
        <f t="shared" ref="H267:H272" si="133">G267*D267</f>
        <v>114039.90000000001</v>
      </c>
      <c r="I267" s="587">
        <f t="shared" ref="I267:I273" si="134">H267+F267</f>
        <v>121113.90000000001</v>
      </c>
      <c r="J267" s="832"/>
      <c r="K267" s="803">
        <v>7074</v>
      </c>
      <c r="L267" s="804">
        <f t="shared" ref="L267:L273" si="135">K267*J267</f>
        <v>0</v>
      </c>
      <c r="M267" s="803">
        <v>114039.90000000001</v>
      </c>
      <c r="N267" s="804">
        <f t="shared" ref="N267:N272" si="136">M267*J267</f>
        <v>0</v>
      </c>
      <c r="O267" s="808">
        <f t="shared" ref="O267:O273" si="137">N267+L267</f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7074</v>
      </c>
      <c r="U267" s="519">
        <f t="shared" ref="U267:U269" si="138">T267*S267</f>
        <v>0</v>
      </c>
      <c r="V267" s="519">
        <v>114039.90000000001</v>
      </c>
      <c r="W267" s="519">
        <f t="shared" ref="W267:W269" si="139">V267*S267</f>
        <v>0</v>
      </c>
      <c r="X267" s="670">
        <f t="shared" ref="X267:X269" si="140">W267+U267</f>
        <v>0</v>
      </c>
      <c r="Y267" s="649"/>
      <c r="Z267" s="512">
        <v>7074</v>
      </c>
      <c r="AA267" s="512">
        <f t="shared" ref="AA267:AA269" si="141">Z267*Y267</f>
        <v>0</v>
      </c>
      <c r="AB267" s="512">
        <v>114039.90000000001</v>
      </c>
      <c r="AC267" s="512">
        <f t="shared" ref="AC267:AC269" si="142">AB267*Y267</f>
        <v>0</v>
      </c>
      <c r="AD267" s="668">
        <f t="shared" ref="AD267:AD269" si="143">AC267+AA267</f>
        <v>0</v>
      </c>
      <c r="AE267" s="740">
        <f t="shared" si="114"/>
        <v>1</v>
      </c>
      <c r="AF267" s="747">
        <v>7074</v>
      </c>
      <c r="AG267" s="747">
        <f t="shared" ref="AG267:AG269" si="144">AF267*AE267</f>
        <v>7074</v>
      </c>
      <c r="AH267" s="747">
        <v>114039.90000000001</v>
      </c>
      <c r="AI267" s="747">
        <f t="shared" ref="AI267:AI269" si="145">AH267*AE267</f>
        <v>114039.90000000001</v>
      </c>
      <c r="AJ267" s="748">
        <f t="shared" ref="AJ267:AJ269" si="146">AI267+AG267</f>
        <v>121113.90000000001</v>
      </c>
    </row>
    <row r="268" spans="1:36" s="403" customFormat="1" ht="27" hidden="1" customHeight="1" x14ac:dyDescent="0.25">
      <c r="A268" s="967" t="s">
        <v>833</v>
      </c>
      <c r="B268" s="438" t="s">
        <v>377</v>
      </c>
      <c r="C268" s="571" t="s">
        <v>378</v>
      </c>
      <c r="D268" s="596">
        <v>170</v>
      </c>
      <c r="E268" s="466">
        <v>232</v>
      </c>
      <c r="F268" s="466">
        <f t="shared" si="132"/>
        <v>39440</v>
      </c>
      <c r="G268" s="466">
        <v>754</v>
      </c>
      <c r="H268" s="466">
        <f t="shared" si="133"/>
        <v>128180</v>
      </c>
      <c r="I268" s="587">
        <f t="shared" si="134"/>
        <v>167620</v>
      </c>
      <c r="J268" s="832"/>
      <c r="K268" s="803">
        <v>232</v>
      </c>
      <c r="L268" s="804">
        <f t="shared" si="135"/>
        <v>0</v>
      </c>
      <c r="M268" s="803">
        <v>754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232</v>
      </c>
      <c r="U268" s="519">
        <f t="shared" si="138"/>
        <v>0</v>
      </c>
      <c r="V268" s="519">
        <v>754</v>
      </c>
      <c r="W268" s="519">
        <f t="shared" si="139"/>
        <v>0</v>
      </c>
      <c r="X268" s="670">
        <f t="shared" si="140"/>
        <v>0</v>
      </c>
      <c r="Y268" s="649"/>
      <c r="Z268" s="512">
        <v>232</v>
      </c>
      <c r="AA268" s="512">
        <f t="shared" si="141"/>
        <v>0</v>
      </c>
      <c r="AB268" s="512">
        <v>754</v>
      </c>
      <c r="AC268" s="512">
        <f t="shared" si="142"/>
        <v>0</v>
      </c>
      <c r="AD268" s="668">
        <f t="shared" si="143"/>
        <v>0</v>
      </c>
      <c r="AE268" s="740">
        <f t="shared" si="114"/>
        <v>170</v>
      </c>
      <c r="AF268" s="747">
        <v>232</v>
      </c>
      <c r="AG268" s="747">
        <f t="shared" si="144"/>
        <v>39440</v>
      </c>
      <c r="AH268" s="747">
        <v>754</v>
      </c>
      <c r="AI268" s="747">
        <f t="shared" si="145"/>
        <v>128180</v>
      </c>
      <c r="AJ268" s="748">
        <f t="shared" si="146"/>
        <v>167620</v>
      </c>
    </row>
    <row r="269" spans="1:36" s="403" customFormat="1" ht="30" hidden="1" customHeight="1" x14ac:dyDescent="0.25">
      <c r="A269" s="967" t="s">
        <v>834</v>
      </c>
      <c r="B269" s="438" t="s">
        <v>379</v>
      </c>
      <c r="C269" s="571" t="s">
        <v>378</v>
      </c>
      <c r="D269" s="596">
        <v>400</v>
      </c>
      <c r="E269" s="466">
        <v>182</v>
      </c>
      <c r="F269" s="466">
        <f t="shared" si="132"/>
        <v>72800</v>
      </c>
      <c r="G269" s="466">
        <v>209</v>
      </c>
      <c r="H269" s="466">
        <f t="shared" si="133"/>
        <v>83600</v>
      </c>
      <c r="I269" s="587">
        <f t="shared" si="134"/>
        <v>156400</v>
      </c>
      <c r="J269" s="832"/>
      <c r="K269" s="803">
        <v>182</v>
      </c>
      <c r="L269" s="804">
        <f t="shared" si="135"/>
        <v>0</v>
      </c>
      <c r="M269" s="803">
        <v>209</v>
      </c>
      <c r="N269" s="804">
        <f t="shared" si="136"/>
        <v>0</v>
      </c>
      <c r="O269" s="808">
        <f t="shared" si="137"/>
        <v>0</v>
      </c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9">
        <v>182</v>
      </c>
      <c r="U269" s="519">
        <f t="shared" si="138"/>
        <v>0</v>
      </c>
      <c r="V269" s="519">
        <v>209</v>
      </c>
      <c r="W269" s="519">
        <f t="shared" si="139"/>
        <v>0</v>
      </c>
      <c r="X269" s="670">
        <f t="shared" si="140"/>
        <v>0</v>
      </c>
      <c r="Y269" s="649"/>
      <c r="Z269" s="512">
        <v>182</v>
      </c>
      <c r="AA269" s="512">
        <f t="shared" si="141"/>
        <v>0</v>
      </c>
      <c r="AB269" s="512">
        <v>209</v>
      </c>
      <c r="AC269" s="512">
        <f t="shared" si="142"/>
        <v>0</v>
      </c>
      <c r="AD269" s="668">
        <f t="shared" si="143"/>
        <v>0</v>
      </c>
      <c r="AE269" s="740">
        <f t="shared" si="114"/>
        <v>400</v>
      </c>
      <c r="AF269" s="747">
        <v>182</v>
      </c>
      <c r="AG269" s="747">
        <f t="shared" si="144"/>
        <v>72800</v>
      </c>
      <c r="AH269" s="747">
        <v>209</v>
      </c>
      <c r="AI269" s="747">
        <f t="shared" si="145"/>
        <v>83600</v>
      </c>
      <c r="AJ269" s="748">
        <f t="shared" si="146"/>
        <v>156400</v>
      </c>
    </row>
    <row r="270" spans="1:36" s="403" customFormat="1" ht="28.5" hidden="1" customHeight="1" x14ac:dyDescent="0.25">
      <c r="A270" s="967"/>
      <c r="B270" s="438"/>
      <c r="C270" s="571"/>
      <c r="D270" s="596">
        <v>186</v>
      </c>
      <c r="E270" s="466">
        <v>1865</v>
      </c>
      <c r="F270" s="466">
        <f t="shared" si="132"/>
        <v>346890</v>
      </c>
      <c r="G270" s="466">
        <v>37760</v>
      </c>
      <c r="H270" s="466">
        <f t="shared" si="133"/>
        <v>7023360</v>
      </c>
      <c r="I270" s="587">
        <f t="shared" si="134"/>
        <v>7370250</v>
      </c>
      <c r="J270" s="832"/>
      <c r="K270" s="803"/>
      <c r="L270" s="804"/>
      <c r="M270" s="803"/>
      <c r="N270" s="804"/>
      <c r="O270" s="808"/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2"/>
      <c r="U270" s="512"/>
      <c r="V270" s="512"/>
      <c r="W270" s="512"/>
      <c r="X270" s="668"/>
      <c r="Y270" s="649"/>
      <c r="Z270" s="512"/>
      <c r="AA270" s="512"/>
      <c r="AB270" s="512"/>
      <c r="AC270" s="512"/>
      <c r="AD270" s="668"/>
      <c r="AE270" s="740">
        <f t="shared" si="114"/>
        <v>186</v>
      </c>
      <c r="AF270" s="743"/>
      <c r="AG270" s="743"/>
      <c r="AH270" s="743"/>
      <c r="AI270" s="743"/>
      <c r="AJ270" s="744"/>
    </row>
    <row r="271" spans="1:36" s="403" customFormat="1" ht="17.45" hidden="1" customHeight="1" x14ac:dyDescent="0.25">
      <c r="A271" s="967" t="s">
        <v>835</v>
      </c>
      <c r="B271" s="438" t="s">
        <v>381</v>
      </c>
      <c r="C271" s="571" t="s">
        <v>31</v>
      </c>
      <c r="D271" s="596">
        <v>12</v>
      </c>
      <c r="E271" s="466">
        <v>2620</v>
      </c>
      <c r="F271" s="466">
        <f t="shared" si="132"/>
        <v>31440</v>
      </c>
      <c r="G271" s="466">
        <v>16374.800000000001</v>
      </c>
      <c r="H271" s="466">
        <f t="shared" si="133"/>
        <v>196497.6</v>
      </c>
      <c r="I271" s="587">
        <f t="shared" si="134"/>
        <v>227937.6</v>
      </c>
      <c r="J271" s="832"/>
      <c r="K271" s="803">
        <v>2620</v>
      </c>
      <c r="L271" s="804">
        <f t="shared" si="135"/>
        <v>0</v>
      </c>
      <c r="M271" s="803">
        <v>16374.800000000001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2620</v>
      </c>
      <c r="U271" s="519">
        <f t="shared" ref="U271:U273" si="147">T271*S271</f>
        <v>0</v>
      </c>
      <c r="V271" s="519">
        <v>16374.800000000001</v>
      </c>
      <c r="W271" s="519">
        <f t="shared" ref="W271:W272" si="148">V271*S271</f>
        <v>0</v>
      </c>
      <c r="X271" s="670">
        <f t="shared" ref="X271:X273" si="149">W271+U271</f>
        <v>0</v>
      </c>
      <c r="Y271" s="649"/>
      <c r="Z271" s="512">
        <v>2620</v>
      </c>
      <c r="AA271" s="512">
        <f t="shared" ref="AA271:AA273" si="150">Z271*Y271</f>
        <v>0</v>
      </c>
      <c r="AB271" s="512">
        <v>16374.800000000001</v>
      </c>
      <c r="AC271" s="512">
        <f t="shared" ref="AC271:AC272" si="151">AB271*Y271</f>
        <v>0</v>
      </c>
      <c r="AD271" s="668">
        <f t="shared" ref="AD271:AD273" si="152">AC271+AA271</f>
        <v>0</v>
      </c>
      <c r="AE271" s="740">
        <f t="shared" si="114"/>
        <v>12</v>
      </c>
      <c r="AF271" s="747">
        <v>2620</v>
      </c>
      <c r="AG271" s="747">
        <f t="shared" ref="AG271:AG273" si="153">AF271*AE271</f>
        <v>31440</v>
      </c>
      <c r="AH271" s="747">
        <v>16374.800000000001</v>
      </c>
      <c r="AI271" s="747">
        <f t="shared" ref="AI271:AI272" si="154">AH271*AE271</f>
        <v>196497.6</v>
      </c>
      <c r="AJ271" s="748">
        <f t="shared" ref="AJ271:AJ273" si="155">AI271+AG271</f>
        <v>227937.6</v>
      </c>
    </row>
    <row r="272" spans="1:36" s="403" customFormat="1" ht="30.75" hidden="1" customHeight="1" x14ac:dyDescent="0.25">
      <c r="A272" s="967" t="s">
        <v>836</v>
      </c>
      <c r="B272" s="438" t="s">
        <v>382</v>
      </c>
      <c r="C272" s="571" t="s">
        <v>224</v>
      </c>
      <c r="D272" s="596">
        <v>570</v>
      </c>
      <c r="E272" s="466">
        <v>95.63000000000001</v>
      </c>
      <c r="F272" s="466">
        <f t="shared" si="132"/>
        <v>54509.100000000006</v>
      </c>
      <c r="G272" s="466">
        <v>122.2</v>
      </c>
      <c r="H272" s="466">
        <f t="shared" si="133"/>
        <v>69654</v>
      </c>
      <c r="I272" s="587">
        <f t="shared" si="134"/>
        <v>124163.1</v>
      </c>
      <c r="J272" s="832"/>
      <c r="K272" s="803">
        <v>95.63000000000001</v>
      </c>
      <c r="L272" s="804">
        <f t="shared" si="135"/>
        <v>0</v>
      </c>
      <c r="M272" s="803">
        <v>122.2</v>
      </c>
      <c r="N272" s="804">
        <f t="shared" si="136"/>
        <v>0</v>
      </c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95.63000000000001</v>
      </c>
      <c r="U272" s="519">
        <f t="shared" si="147"/>
        <v>0</v>
      </c>
      <c r="V272" s="519">
        <v>122.2</v>
      </c>
      <c r="W272" s="519">
        <f t="shared" si="148"/>
        <v>0</v>
      </c>
      <c r="X272" s="670">
        <f t="shared" si="149"/>
        <v>0</v>
      </c>
      <c r="Y272" s="649"/>
      <c r="Z272" s="512">
        <v>95.63000000000001</v>
      </c>
      <c r="AA272" s="512">
        <f t="shared" si="150"/>
        <v>0</v>
      </c>
      <c r="AB272" s="512">
        <v>122.2</v>
      </c>
      <c r="AC272" s="512">
        <f t="shared" si="151"/>
        <v>0</v>
      </c>
      <c r="AD272" s="668">
        <f t="shared" si="152"/>
        <v>0</v>
      </c>
      <c r="AE272" s="740">
        <f t="shared" si="114"/>
        <v>570</v>
      </c>
      <c r="AF272" s="747">
        <v>95.63000000000001</v>
      </c>
      <c r="AG272" s="747">
        <f t="shared" si="153"/>
        <v>54509.100000000006</v>
      </c>
      <c r="AH272" s="747">
        <v>122.2</v>
      </c>
      <c r="AI272" s="747">
        <f t="shared" si="154"/>
        <v>69654</v>
      </c>
      <c r="AJ272" s="748">
        <f t="shared" si="155"/>
        <v>124163.1</v>
      </c>
    </row>
    <row r="273" spans="1:37" s="403" customFormat="1" ht="23.25" hidden="1" customHeight="1" x14ac:dyDescent="0.25">
      <c r="A273" s="967" t="s">
        <v>837</v>
      </c>
      <c r="B273" s="438" t="s">
        <v>358</v>
      </c>
      <c r="C273" s="571" t="s">
        <v>224</v>
      </c>
      <c r="D273" s="596">
        <v>1</v>
      </c>
      <c r="E273" s="466">
        <v>31440</v>
      </c>
      <c r="F273" s="466">
        <f t="shared" si="132"/>
        <v>31440</v>
      </c>
      <c r="G273" s="466"/>
      <c r="H273" s="466"/>
      <c r="I273" s="587">
        <f t="shared" si="134"/>
        <v>31440</v>
      </c>
      <c r="J273" s="832"/>
      <c r="K273" s="803">
        <v>31440</v>
      </c>
      <c r="L273" s="804">
        <f t="shared" si="135"/>
        <v>0</v>
      </c>
      <c r="M273" s="803"/>
      <c r="N273" s="804"/>
      <c r="O273" s="808">
        <f t="shared" si="137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49"/>
      <c r="T273" s="519">
        <v>31440</v>
      </c>
      <c r="U273" s="519">
        <f t="shared" si="147"/>
        <v>0</v>
      </c>
      <c r="V273" s="519"/>
      <c r="W273" s="519"/>
      <c r="X273" s="670">
        <f t="shared" si="149"/>
        <v>0</v>
      </c>
      <c r="Y273" s="649"/>
      <c r="Z273" s="512">
        <v>31440</v>
      </c>
      <c r="AA273" s="512">
        <f t="shared" si="150"/>
        <v>0</v>
      </c>
      <c r="AB273" s="512"/>
      <c r="AC273" s="512"/>
      <c r="AD273" s="668">
        <f t="shared" si="152"/>
        <v>0</v>
      </c>
      <c r="AE273" s="740">
        <f t="shared" si="114"/>
        <v>1</v>
      </c>
      <c r="AF273" s="747">
        <v>31440</v>
      </c>
      <c r="AG273" s="747">
        <f t="shared" si="153"/>
        <v>31440</v>
      </c>
      <c r="AH273" s="747"/>
      <c r="AI273" s="747"/>
      <c r="AJ273" s="748">
        <f t="shared" si="155"/>
        <v>31440</v>
      </c>
    </row>
    <row r="274" spans="1:37" ht="23.25" hidden="1" customHeight="1" x14ac:dyDescent="0.25">
      <c r="A274" s="966" t="s">
        <v>383</v>
      </c>
      <c r="B274" s="695" t="s">
        <v>384</v>
      </c>
      <c r="C274" s="696"/>
      <c r="D274" s="634"/>
      <c r="E274" s="553"/>
      <c r="F274" s="553">
        <f>F275+F276+F277+F278+F279+F280</f>
        <v>2081673.6028500001</v>
      </c>
      <c r="G274" s="553"/>
      <c r="H274" s="553">
        <f>H275+H276+H277+H278+H279+H280</f>
        <v>2823576.9499240001</v>
      </c>
      <c r="I274" s="635">
        <f>I275+I276+I277+I278+I279+I280</f>
        <v>4905250.552774</v>
      </c>
      <c r="J274" s="829"/>
      <c r="K274" s="798"/>
      <c r="L274" s="807">
        <f>L275+L276+L277+L278+L279+L280</f>
        <v>1695730.3555090912</v>
      </c>
      <c r="M274" s="798"/>
      <c r="N274" s="807">
        <f>N275+N276+N277+N278+N279+N280</f>
        <v>2362740.125178182</v>
      </c>
      <c r="O274" s="800">
        <f>O275+O276+O277+O278+O279+O280</f>
        <v>4058470.4806872727</v>
      </c>
      <c r="P274" s="639"/>
      <c r="Q274" s="455"/>
      <c r="R274" s="607"/>
      <c r="S274" s="633"/>
      <c r="T274" s="513"/>
      <c r="U274" s="513">
        <f>U275+U276+U277+U278+U279+U280</f>
        <v>1695729.27</v>
      </c>
      <c r="V274" s="513"/>
      <c r="W274" s="513">
        <f>W275+W276+W277+W278+W279+W280</f>
        <v>2362739.2299999995</v>
      </c>
      <c r="X274" s="667">
        <f>X275+X276+X277+X278+X279+X280</f>
        <v>4058468.5</v>
      </c>
      <c r="Y274" s="633"/>
      <c r="Z274" s="513"/>
      <c r="AA274" s="513">
        <f>AA275+AA276+AA277+AA278+AA279+AA280</f>
        <v>0</v>
      </c>
      <c r="AB274" s="513"/>
      <c r="AC274" s="513">
        <f>AC275+AC276+AC277+AC278+AC279+AC280</f>
        <v>0</v>
      </c>
      <c r="AD274" s="667">
        <f>AD275+AD276+AD277+AD278+AD279+AD280</f>
        <v>0</v>
      </c>
      <c r="AE274" s="740">
        <f t="shared" si="114"/>
        <v>0</v>
      </c>
      <c r="AF274" s="741"/>
      <c r="AG274" s="741">
        <f>AG275+AG276+AG277+AG278+AG279+AG280</f>
        <v>385943.24125000002</v>
      </c>
      <c r="AH274" s="741"/>
      <c r="AI274" s="741">
        <f>AI275+AI276+AI277+AI278+AI279+AI280</f>
        <v>460836.81656399998</v>
      </c>
      <c r="AJ274" s="742">
        <f>AJ275+AJ276+AJ277+AJ278+AJ279+AJ280</f>
        <v>846780.05781400017</v>
      </c>
      <c r="AK274" s="196"/>
    </row>
    <row r="275" spans="1:37" s="496" customFormat="1" ht="30" hidden="1" customHeight="1" x14ac:dyDescent="0.25">
      <c r="A275" s="964" t="s">
        <v>838</v>
      </c>
      <c r="B275" s="431" t="s">
        <v>385</v>
      </c>
      <c r="C275" s="574" t="s">
        <v>33</v>
      </c>
      <c r="D275" s="597">
        <v>2.2000000000000002</v>
      </c>
      <c r="E275" s="483">
        <v>117100.30454545454</v>
      </c>
      <c r="F275" s="483">
        <f t="shared" ref="F275:F280" si="156">E275*D275</f>
        <v>257620.67</v>
      </c>
      <c r="G275" s="483">
        <v>208116.40909090909</v>
      </c>
      <c r="H275" s="483">
        <f t="shared" ref="H275:H280" si="157">G275*D275</f>
        <v>457856.10000000003</v>
      </c>
      <c r="I275" s="587">
        <f t="shared" ref="I275:I280" si="158">H275+F275</f>
        <v>715476.77</v>
      </c>
      <c r="J275" s="797">
        <v>2.1800000000000002</v>
      </c>
      <c r="K275" s="833">
        <v>117100.30454545454</v>
      </c>
      <c r="L275" s="834">
        <f t="shared" ref="L275:L280" si="159">K275*J275</f>
        <v>255278.66390909092</v>
      </c>
      <c r="M275" s="833">
        <v>208116.40909090909</v>
      </c>
      <c r="N275" s="834">
        <f t="shared" ref="N275:N280" si="160">M275*J275</f>
        <v>453693.77181818185</v>
      </c>
      <c r="O275" s="808">
        <f t="shared" ref="O275:O280" si="161">N275+L275</f>
        <v>708972.43572727276</v>
      </c>
      <c r="P275" s="638">
        <f t="shared" si="115"/>
        <v>0.30454545453540049</v>
      </c>
      <c r="Q275" s="512">
        <f t="shared" si="116"/>
        <v>0.40909090908826329</v>
      </c>
      <c r="R275" s="637">
        <f t="shared" si="108"/>
        <v>0.66999999998370185</v>
      </c>
      <c r="S275" s="638">
        <v>2.1800000000000002</v>
      </c>
      <c r="T275" s="525">
        <v>117100</v>
      </c>
      <c r="U275" s="525">
        <f t="shared" ref="U275:U280" si="162">T275*S275</f>
        <v>255278.00000000003</v>
      </c>
      <c r="V275" s="525">
        <v>208116</v>
      </c>
      <c r="W275" s="525">
        <f t="shared" ref="W275:W280" si="163">V275*S275</f>
        <v>453692.88</v>
      </c>
      <c r="X275" s="668">
        <f t="shared" ref="X275:X280" si="164">W275+U275</f>
        <v>708970.88</v>
      </c>
      <c r="Y275" s="638"/>
      <c r="Z275" s="525">
        <v>117100</v>
      </c>
      <c r="AA275" s="525">
        <f t="shared" ref="AA275:AA280" si="165">Z275*Y275</f>
        <v>0</v>
      </c>
      <c r="AB275" s="525">
        <v>208116</v>
      </c>
      <c r="AC275" s="525">
        <f t="shared" ref="AC275:AC280" si="166">AB275*Y275</f>
        <v>0</v>
      </c>
      <c r="AD275" s="668">
        <f t="shared" ref="AD275:AD280" si="167">AC275+AA275</f>
        <v>0</v>
      </c>
      <c r="AE275" s="740">
        <f t="shared" si="114"/>
        <v>2.0000000000000018E-2</v>
      </c>
      <c r="AF275" s="762">
        <v>117100</v>
      </c>
      <c r="AG275" s="762">
        <f t="shared" ref="AG275:AG280" si="168">AF275*AE275</f>
        <v>2342.0000000000023</v>
      </c>
      <c r="AH275" s="762">
        <v>208116</v>
      </c>
      <c r="AI275" s="762">
        <f t="shared" ref="AI275:AI280" si="169">AH275*AE275</f>
        <v>4162.3200000000033</v>
      </c>
      <c r="AJ275" s="744">
        <f t="shared" ref="AJ275:AJ280" si="170">AI275+AG275</f>
        <v>6504.3200000000052</v>
      </c>
    </row>
    <row r="276" spans="1:37" s="496" customFormat="1" ht="30.75" hidden="1" customHeight="1" x14ac:dyDescent="0.25">
      <c r="A276" s="964" t="s">
        <v>842</v>
      </c>
      <c r="B276" s="431" t="s">
        <v>386</v>
      </c>
      <c r="C276" s="574" t="s">
        <v>153</v>
      </c>
      <c r="D276" s="597">
        <v>175.57</v>
      </c>
      <c r="E276" s="483">
        <v>2711</v>
      </c>
      <c r="F276" s="483">
        <f t="shared" si="156"/>
        <v>475970.26999999996</v>
      </c>
      <c r="G276" s="483">
        <v>7373</v>
      </c>
      <c r="H276" s="483">
        <f t="shared" si="157"/>
        <v>1294477.6099999999</v>
      </c>
      <c r="I276" s="587">
        <f t="shared" si="158"/>
        <v>1770447.88</v>
      </c>
      <c r="J276" s="797">
        <v>175.57</v>
      </c>
      <c r="K276" s="833">
        <v>2711</v>
      </c>
      <c r="L276" s="834">
        <f t="shared" si="159"/>
        <v>475970.26999999996</v>
      </c>
      <c r="M276" s="833">
        <v>7373</v>
      </c>
      <c r="N276" s="834">
        <f t="shared" si="160"/>
        <v>1294477.6099999999</v>
      </c>
      <c r="O276" s="808">
        <f t="shared" si="161"/>
        <v>1770447.88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>
        <v>175.57</v>
      </c>
      <c r="T276" s="525">
        <v>2711</v>
      </c>
      <c r="U276" s="525">
        <f t="shared" si="162"/>
        <v>475970.26999999996</v>
      </c>
      <c r="V276" s="525">
        <v>7373</v>
      </c>
      <c r="W276" s="525">
        <f t="shared" si="163"/>
        <v>1294477.6099999999</v>
      </c>
      <c r="X276" s="668">
        <f t="shared" si="164"/>
        <v>1770447.88</v>
      </c>
      <c r="Y276" s="638"/>
      <c r="Z276" s="525">
        <v>2711</v>
      </c>
      <c r="AA276" s="525">
        <f t="shared" si="165"/>
        <v>0</v>
      </c>
      <c r="AB276" s="525">
        <v>7373</v>
      </c>
      <c r="AC276" s="525">
        <f t="shared" si="166"/>
        <v>0</v>
      </c>
      <c r="AD276" s="668">
        <f t="shared" si="167"/>
        <v>0</v>
      </c>
      <c r="AE276" s="740">
        <f t="shared" si="114"/>
        <v>0</v>
      </c>
      <c r="AF276" s="762">
        <v>2711</v>
      </c>
      <c r="AG276" s="762">
        <f t="shared" si="168"/>
        <v>0</v>
      </c>
      <c r="AH276" s="762">
        <v>7373</v>
      </c>
      <c r="AI276" s="762">
        <f t="shared" si="169"/>
        <v>0</v>
      </c>
      <c r="AJ276" s="744">
        <f t="shared" si="170"/>
        <v>0</v>
      </c>
    </row>
    <row r="277" spans="1:37" s="494" customFormat="1" ht="17.45" hidden="1" customHeight="1" x14ac:dyDescent="0.25">
      <c r="A277" s="964" t="s">
        <v>843</v>
      </c>
      <c r="B277" s="431" t="s">
        <v>387</v>
      </c>
      <c r="C277" s="574" t="s">
        <v>31</v>
      </c>
      <c r="D277" s="597">
        <v>1</v>
      </c>
      <c r="E277" s="483">
        <v>160029.60000000003</v>
      </c>
      <c r="F277" s="483">
        <f t="shared" si="156"/>
        <v>160029.60000000003</v>
      </c>
      <c r="G277" s="483">
        <v>163827.396564</v>
      </c>
      <c r="H277" s="483">
        <f t="shared" si="157"/>
        <v>163827.396564</v>
      </c>
      <c r="I277" s="587">
        <f t="shared" si="158"/>
        <v>323856.99656400003</v>
      </c>
      <c r="J277" s="797"/>
      <c r="K277" s="833">
        <v>160029.60000000003</v>
      </c>
      <c r="L277" s="834">
        <f t="shared" si="159"/>
        <v>0</v>
      </c>
      <c r="M277" s="833">
        <v>163827.396564</v>
      </c>
      <c r="N277" s="834">
        <f t="shared" si="160"/>
        <v>0</v>
      </c>
      <c r="O277" s="808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160029.60000000003</v>
      </c>
      <c r="U277" s="526">
        <f t="shared" si="162"/>
        <v>0</v>
      </c>
      <c r="V277" s="526">
        <v>163827.396564</v>
      </c>
      <c r="W277" s="526">
        <f t="shared" si="163"/>
        <v>0</v>
      </c>
      <c r="X277" s="670">
        <f t="shared" si="164"/>
        <v>0</v>
      </c>
      <c r="Y277" s="638"/>
      <c r="Z277" s="525">
        <v>160029.60000000003</v>
      </c>
      <c r="AA277" s="525">
        <f t="shared" si="165"/>
        <v>0</v>
      </c>
      <c r="AB277" s="525">
        <v>163827.396564</v>
      </c>
      <c r="AC277" s="525">
        <f t="shared" si="166"/>
        <v>0</v>
      </c>
      <c r="AD277" s="668">
        <f t="shared" si="167"/>
        <v>0</v>
      </c>
      <c r="AE277" s="740">
        <f t="shared" si="114"/>
        <v>1</v>
      </c>
      <c r="AF277" s="763">
        <v>160029.60000000003</v>
      </c>
      <c r="AG277" s="763">
        <f t="shared" si="168"/>
        <v>160029.60000000003</v>
      </c>
      <c r="AH277" s="763">
        <v>163827.396564</v>
      </c>
      <c r="AI277" s="763">
        <f t="shared" si="169"/>
        <v>163827.396564</v>
      </c>
      <c r="AJ277" s="748">
        <f t="shared" si="170"/>
        <v>323856.99656400003</v>
      </c>
    </row>
    <row r="278" spans="1:37" s="494" customFormat="1" ht="17.45" hidden="1" customHeight="1" x14ac:dyDescent="0.25">
      <c r="A278" s="964" t="s">
        <v>844</v>
      </c>
      <c r="B278" s="431" t="s">
        <v>388</v>
      </c>
      <c r="C278" s="574" t="s">
        <v>153</v>
      </c>
      <c r="D278" s="597">
        <v>28.8</v>
      </c>
      <c r="E278" s="483">
        <v>5549.8059027777781</v>
      </c>
      <c r="F278" s="483">
        <f t="shared" si="156"/>
        <v>159834.41</v>
      </c>
      <c r="G278" s="483">
        <v>5516.6493055555557</v>
      </c>
      <c r="H278" s="483">
        <f t="shared" si="157"/>
        <v>158879.5</v>
      </c>
      <c r="I278" s="587">
        <f t="shared" si="158"/>
        <v>318713.91000000003</v>
      </c>
      <c r="J278" s="797"/>
      <c r="K278" s="833">
        <v>5549.8059027777781</v>
      </c>
      <c r="L278" s="834">
        <f t="shared" si="159"/>
        <v>0</v>
      </c>
      <c r="M278" s="833">
        <v>5516.6493055555557</v>
      </c>
      <c r="N278" s="834">
        <f t="shared" si="160"/>
        <v>0</v>
      </c>
      <c r="O278" s="808">
        <f t="shared" si="161"/>
        <v>0</v>
      </c>
      <c r="P278" s="638">
        <f t="shared" si="115"/>
        <v>0</v>
      </c>
      <c r="Q278" s="512">
        <f t="shared" si="116"/>
        <v>0</v>
      </c>
      <c r="R278" s="637">
        <f t="shared" si="108"/>
        <v>0</v>
      </c>
      <c r="S278" s="638"/>
      <c r="T278" s="526">
        <v>5549.8059027777781</v>
      </c>
      <c r="U278" s="526">
        <f t="shared" si="162"/>
        <v>0</v>
      </c>
      <c r="V278" s="526">
        <v>5516.6493055555557</v>
      </c>
      <c r="W278" s="526">
        <f t="shared" si="163"/>
        <v>0</v>
      </c>
      <c r="X278" s="670">
        <f t="shared" si="164"/>
        <v>0</v>
      </c>
      <c r="Y278" s="638"/>
      <c r="Z278" s="525">
        <v>5549.8059027777781</v>
      </c>
      <c r="AA278" s="525">
        <f t="shared" si="165"/>
        <v>0</v>
      </c>
      <c r="AB278" s="525">
        <v>5516.6493055555557</v>
      </c>
      <c r="AC278" s="525">
        <f t="shared" si="166"/>
        <v>0</v>
      </c>
      <c r="AD278" s="668">
        <f t="shared" si="167"/>
        <v>0</v>
      </c>
      <c r="AE278" s="740">
        <f t="shared" si="114"/>
        <v>28.8</v>
      </c>
      <c r="AF278" s="763">
        <v>5549.8059027777781</v>
      </c>
      <c r="AG278" s="763">
        <f t="shared" si="168"/>
        <v>159834.41</v>
      </c>
      <c r="AH278" s="763">
        <v>5516.6493055555557</v>
      </c>
      <c r="AI278" s="763">
        <f t="shared" si="169"/>
        <v>158879.5</v>
      </c>
      <c r="AJ278" s="748">
        <f t="shared" si="170"/>
        <v>318713.91000000003</v>
      </c>
    </row>
    <row r="279" spans="1:37" s="496" customFormat="1" ht="27.75" hidden="1" customHeight="1" x14ac:dyDescent="0.25">
      <c r="A279" s="964" t="s">
        <v>845</v>
      </c>
      <c r="B279" s="431" t="s">
        <v>389</v>
      </c>
      <c r="C279" s="574" t="s">
        <v>31</v>
      </c>
      <c r="D279" s="597">
        <v>1</v>
      </c>
      <c r="E279" s="483">
        <v>964481.42160000012</v>
      </c>
      <c r="F279" s="483">
        <f t="shared" si="156"/>
        <v>964481.42160000012</v>
      </c>
      <c r="G279" s="483">
        <v>614568.74336000008</v>
      </c>
      <c r="H279" s="483">
        <f t="shared" si="157"/>
        <v>614568.74336000008</v>
      </c>
      <c r="I279" s="587">
        <f t="shared" si="158"/>
        <v>1579050.1649600002</v>
      </c>
      <c r="J279" s="797">
        <v>1</v>
      </c>
      <c r="K279" s="833">
        <v>964481.42160000012</v>
      </c>
      <c r="L279" s="834">
        <f t="shared" si="159"/>
        <v>964481.42160000012</v>
      </c>
      <c r="M279" s="833">
        <v>614568.74336000008</v>
      </c>
      <c r="N279" s="834">
        <f t="shared" si="160"/>
        <v>614568.74336000008</v>
      </c>
      <c r="O279" s="808">
        <f t="shared" si="161"/>
        <v>1579050.1649600002</v>
      </c>
      <c r="P279" s="638">
        <f t="shared" si="115"/>
        <v>0.42160000011790544</v>
      </c>
      <c r="Q279" s="512">
        <f t="shared" si="116"/>
        <v>3.3600000897422433E-3</v>
      </c>
      <c r="R279" s="637">
        <f t="shared" si="108"/>
        <v>0.42160000011790544</v>
      </c>
      <c r="S279" s="638">
        <v>1</v>
      </c>
      <c r="T279" s="525">
        <v>964481</v>
      </c>
      <c r="U279" s="525">
        <f t="shared" si="162"/>
        <v>964481</v>
      </c>
      <c r="V279" s="525">
        <v>614568.74</v>
      </c>
      <c r="W279" s="525">
        <f t="shared" si="163"/>
        <v>614568.74</v>
      </c>
      <c r="X279" s="668">
        <f t="shared" si="164"/>
        <v>1579049.74</v>
      </c>
      <c r="Y279" s="638"/>
      <c r="Z279" s="525">
        <v>964481</v>
      </c>
      <c r="AA279" s="525">
        <f t="shared" si="165"/>
        <v>0</v>
      </c>
      <c r="AB279" s="525">
        <v>614568.74</v>
      </c>
      <c r="AC279" s="525">
        <f t="shared" si="166"/>
        <v>0</v>
      </c>
      <c r="AD279" s="668">
        <f t="shared" si="167"/>
        <v>0</v>
      </c>
      <c r="AE279" s="740">
        <f t="shared" si="114"/>
        <v>0</v>
      </c>
      <c r="AF279" s="762">
        <v>964481</v>
      </c>
      <c r="AG279" s="762">
        <f t="shared" si="168"/>
        <v>0</v>
      </c>
      <c r="AH279" s="762">
        <v>614568.74</v>
      </c>
      <c r="AI279" s="762">
        <f t="shared" si="169"/>
        <v>0</v>
      </c>
      <c r="AJ279" s="744">
        <f t="shared" si="170"/>
        <v>0</v>
      </c>
    </row>
    <row r="280" spans="1:37" s="494" customFormat="1" ht="17.45" hidden="1" customHeight="1" x14ac:dyDescent="0.25">
      <c r="A280" s="964" t="s">
        <v>846</v>
      </c>
      <c r="B280" s="431" t="s">
        <v>390</v>
      </c>
      <c r="C280" s="574" t="s">
        <v>33</v>
      </c>
      <c r="D280" s="597">
        <v>0.33700000000000002</v>
      </c>
      <c r="E280" s="483">
        <v>189131.25</v>
      </c>
      <c r="F280" s="483">
        <f t="shared" si="156"/>
        <v>63737.231250000004</v>
      </c>
      <c r="G280" s="483">
        <v>397529.97032640944</v>
      </c>
      <c r="H280" s="483">
        <f t="shared" si="157"/>
        <v>133967.59999999998</v>
      </c>
      <c r="I280" s="587">
        <f t="shared" si="158"/>
        <v>197704.83124999999</v>
      </c>
      <c r="J280" s="797"/>
      <c r="K280" s="833">
        <v>189131.25</v>
      </c>
      <c r="L280" s="834">
        <f t="shared" si="159"/>
        <v>0</v>
      </c>
      <c r="M280" s="833">
        <v>397529.97032640944</v>
      </c>
      <c r="N280" s="834">
        <f t="shared" si="160"/>
        <v>0</v>
      </c>
      <c r="O280" s="808">
        <f t="shared" si="161"/>
        <v>0</v>
      </c>
      <c r="P280" s="638">
        <f t="shared" si="115"/>
        <v>0</v>
      </c>
      <c r="Q280" s="512">
        <f t="shared" si="116"/>
        <v>0</v>
      </c>
      <c r="R280" s="637">
        <f t="shared" ref="R280:R343" si="171">(D280*K280)-(D280*T280)</f>
        <v>0</v>
      </c>
      <c r="S280" s="638"/>
      <c r="T280" s="526">
        <v>189131.25</v>
      </c>
      <c r="U280" s="526">
        <f t="shared" si="162"/>
        <v>0</v>
      </c>
      <c r="V280" s="526">
        <v>397529.97032640944</v>
      </c>
      <c r="W280" s="526">
        <f t="shared" si="163"/>
        <v>0</v>
      </c>
      <c r="X280" s="670">
        <f t="shared" si="164"/>
        <v>0</v>
      </c>
      <c r="Y280" s="638"/>
      <c r="Z280" s="525">
        <v>189131.25</v>
      </c>
      <c r="AA280" s="525">
        <f t="shared" si="165"/>
        <v>0</v>
      </c>
      <c r="AB280" s="525">
        <v>397529.97032640944</v>
      </c>
      <c r="AC280" s="525">
        <f t="shared" si="166"/>
        <v>0</v>
      </c>
      <c r="AD280" s="668">
        <f t="shared" si="167"/>
        <v>0</v>
      </c>
      <c r="AE280" s="740">
        <f t="shared" si="114"/>
        <v>0.33700000000000002</v>
      </c>
      <c r="AF280" s="763">
        <v>189131.25</v>
      </c>
      <c r="AG280" s="763">
        <f t="shared" si="168"/>
        <v>63737.231250000004</v>
      </c>
      <c r="AH280" s="763">
        <v>397529.97032640944</v>
      </c>
      <c r="AI280" s="763">
        <f t="shared" si="169"/>
        <v>133967.59999999998</v>
      </c>
      <c r="AJ280" s="748">
        <f t="shared" si="170"/>
        <v>197704.83124999999</v>
      </c>
    </row>
    <row r="281" spans="1:37" s="404" customFormat="1" ht="17.45" hidden="1" customHeight="1" x14ac:dyDescent="0.25">
      <c r="A281" s="966" t="s">
        <v>391</v>
      </c>
      <c r="B281" s="695" t="s">
        <v>392</v>
      </c>
      <c r="C281" s="696"/>
      <c r="D281" s="700"/>
      <c r="E281" s="421"/>
      <c r="F281" s="421">
        <f>SUM(F282:F293)</f>
        <v>1005899.4</v>
      </c>
      <c r="G281" s="421"/>
      <c r="H281" s="421">
        <f>SUM(H282:H293)</f>
        <v>1844928.9000000001</v>
      </c>
      <c r="I281" s="584">
        <f>SUM(I282:I293)</f>
        <v>2850828.3000000003</v>
      </c>
      <c r="J281" s="829"/>
      <c r="K281" s="798"/>
      <c r="L281" s="807">
        <f>SUM(L282:L293)</f>
        <v>0</v>
      </c>
      <c r="M281" s="798"/>
      <c r="N281" s="807">
        <f>SUM(N282:N293)</f>
        <v>0</v>
      </c>
      <c r="O281" s="800">
        <f>SUM(O282:O293)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33"/>
      <c r="T281" s="518"/>
      <c r="U281" s="518">
        <f>SUM(U282:U293)</f>
        <v>0</v>
      </c>
      <c r="V281" s="518"/>
      <c r="W281" s="518">
        <f>SUM(W282:W293)</f>
        <v>0</v>
      </c>
      <c r="X281" s="669">
        <f>SUM(X282:X293)</f>
        <v>0</v>
      </c>
      <c r="Y281" s="633"/>
      <c r="Z281" s="513"/>
      <c r="AA281" s="513">
        <f>SUM(AA282:AA293)</f>
        <v>0</v>
      </c>
      <c r="AB281" s="513"/>
      <c r="AC281" s="513">
        <f>SUM(AC282:AC293)</f>
        <v>0</v>
      </c>
      <c r="AD281" s="667">
        <f>SUM(AD282:AD293)</f>
        <v>0</v>
      </c>
      <c r="AE281" s="740">
        <f t="shared" si="114"/>
        <v>0</v>
      </c>
      <c r="AF281" s="745"/>
      <c r="AG281" s="745">
        <f>SUM(AG282:AG293)</f>
        <v>1005899.4</v>
      </c>
      <c r="AH281" s="745"/>
      <c r="AI281" s="745">
        <f>SUM(AI282:AI293)</f>
        <v>1844928.9000000001</v>
      </c>
      <c r="AJ281" s="746">
        <f>SUM(AJ282:AJ293)</f>
        <v>2850828.3000000003</v>
      </c>
    </row>
    <row r="282" spans="1:37" s="403" customFormat="1" ht="15.6" hidden="1" customHeight="1" x14ac:dyDescent="0.25">
      <c r="A282" s="967" t="s">
        <v>847</v>
      </c>
      <c r="B282" s="438" t="s">
        <v>393</v>
      </c>
      <c r="C282" s="571" t="s">
        <v>31</v>
      </c>
      <c r="D282" s="596">
        <v>1</v>
      </c>
      <c r="E282" s="466">
        <v>6550</v>
      </c>
      <c r="F282" s="466">
        <f t="shared" ref="F282:F293" si="172">E282*D282</f>
        <v>6550</v>
      </c>
      <c r="G282" s="466">
        <v>55450.200000000004</v>
      </c>
      <c r="H282" s="466">
        <f t="shared" ref="H282:H292" si="173">G282*D282</f>
        <v>55450.200000000004</v>
      </c>
      <c r="I282" s="587">
        <f t="shared" ref="I282:I293" si="174">H282+F282</f>
        <v>62000.200000000004</v>
      </c>
      <c r="J282" s="832"/>
      <c r="K282" s="803">
        <v>6550</v>
      </c>
      <c r="L282" s="804">
        <f t="shared" ref="L282:L293" si="175">K282*J282</f>
        <v>0</v>
      </c>
      <c r="M282" s="803">
        <v>55450.200000000004</v>
      </c>
      <c r="N282" s="804">
        <f t="shared" ref="N282:N292" si="176">M282*J282</f>
        <v>0</v>
      </c>
      <c r="O282" s="808">
        <f t="shared" ref="O282:O293" si="177">N282+L282</f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ref="U282:U293" si="178">T282*S282</f>
        <v>0</v>
      </c>
      <c r="V282" s="519">
        <v>55450.200000000004</v>
      </c>
      <c r="W282" s="519">
        <f t="shared" ref="W282:W292" si="179">V282*S282</f>
        <v>0</v>
      </c>
      <c r="X282" s="670">
        <f t="shared" ref="X282:X293" si="180">W282+U282</f>
        <v>0</v>
      </c>
      <c r="Y282" s="649"/>
      <c r="Z282" s="512">
        <v>6550</v>
      </c>
      <c r="AA282" s="512">
        <f t="shared" ref="AA282:AA293" si="181">Z282*Y282</f>
        <v>0</v>
      </c>
      <c r="AB282" s="512">
        <v>55450.200000000004</v>
      </c>
      <c r="AC282" s="512">
        <f t="shared" ref="AC282:AC292" si="182">AB282*Y282</f>
        <v>0</v>
      </c>
      <c r="AD282" s="668">
        <f t="shared" ref="AD282:AD293" si="183">AC282+AA282</f>
        <v>0</v>
      </c>
      <c r="AE282" s="740">
        <f t="shared" si="114"/>
        <v>1</v>
      </c>
      <c r="AF282" s="747">
        <v>6550</v>
      </c>
      <c r="AG282" s="747">
        <f t="shared" ref="AG282:AG293" si="184">AF282*AE282</f>
        <v>6550</v>
      </c>
      <c r="AH282" s="747">
        <v>55450.200000000004</v>
      </c>
      <c r="AI282" s="747">
        <f t="shared" ref="AI282:AI292" si="185">AH282*AE282</f>
        <v>55450.200000000004</v>
      </c>
      <c r="AJ282" s="748">
        <f t="shared" ref="AJ282:AJ293" si="186">AI282+AG282</f>
        <v>62000.200000000004</v>
      </c>
    </row>
    <row r="283" spans="1:37" s="403" customFormat="1" ht="15.6" hidden="1" customHeight="1" x14ac:dyDescent="0.25">
      <c r="A283" s="967" t="s">
        <v>848</v>
      </c>
      <c r="B283" s="438" t="s">
        <v>394</v>
      </c>
      <c r="C283" s="571" t="s">
        <v>31</v>
      </c>
      <c r="D283" s="596">
        <v>1</v>
      </c>
      <c r="E283" s="466">
        <v>6550</v>
      </c>
      <c r="F283" s="466">
        <f t="shared" si="172"/>
        <v>6550</v>
      </c>
      <c r="G283" s="466">
        <v>36189.4</v>
      </c>
      <c r="H283" s="466">
        <f t="shared" si="173"/>
        <v>36189.4</v>
      </c>
      <c r="I283" s="587">
        <f t="shared" si="174"/>
        <v>42739.4</v>
      </c>
      <c r="J283" s="832"/>
      <c r="K283" s="803">
        <v>6550</v>
      </c>
      <c r="L283" s="804">
        <f t="shared" si="175"/>
        <v>0</v>
      </c>
      <c r="M283" s="803">
        <v>36189.4</v>
      </c>
      <c r="N283" s="804">
        <f t="shared" si="176"/>
        <v>0</v>
      </c>
      <c r="O283" s="808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6550</v>
      </c>
      <c r="U283" s="519">
        <f t="shared" si="178"/>
        <v>0</v>
      </c>
      <c r="V283" s="519">
        <v>36189.4</v>
      </c>
      <c r="W283" s="519">
        <f t="shared" si="179"/>
        <v>0</v>
      </c>
      <c r="X283" s="670">
        <f t="shared" si="180"/>
        <v>0</v>
      </c>
      <c r="Y283" s="649"/>
      <c r="Z283" s="512">
        <v>6550</v>
      </c>
      <c r="AA283" s="512">
        <f t="shared" si="181"/>
        <v>0</v>
      </c>
      <c r="AB283" s="512">
        <v>36189.4</v>
      </c>
      <c r="AC283" s="512">
        <f t="shared" si="182"/>
        <v>0</v>
      </c>
      <c r="AD283" s="668">
        <f t="shared" si="183"/>
        <v>0</v>
      </c>
      <c r="AE283" s="740">
        <f t="shared" si="114"/>
        <v>1</v>
      </c>
      <c r="AF283" s="747">
        <v>6550</v>
      </c>
      <c r="AG283" s="747">
        <f t="shared" si="184"/>
        <v>6550</v>
      </c>
      <c r="AH283" s="747">
        <v>36189.4</v>
      </c>
      <c r="AI283" s="747">
        <f t="shared" si="185"/>
        <v>36189.4</v>
      </c>
      <c r="AJ283" s="748">
        <f t="shared" si="186"/>
        <v>42739.4</v>
      </c>
    </row>
    <row r="284" spans="1:37" s="403" customFormat="1" ht="15.6" hidden="1" customHeight="1" x14ac:dyDescent="0.25">
      <c r="A284" s="967" t="s">
        <v>849</v>
      </c>
      <c r="B284" s="438" t="s">
        <v>377</v>
      </c>
      <c r="C284" s="571" t="s">
        <v>378</v>
      </c>
      <c r="D284" s="596">
        <v>30</v>
      </c>
      <c r="E284" s="466">
        <v>232</v>
      </c>
      <c r="F284" s="466">
        <f t="shared" si="172"/>
        <v>6960</v>
      </c>
      <c r="G284" s="466">
        <v>611</v>
      </c>
      <c r="H284" s="466">
        <f t="shared" si="173"/>
        <v>18330</v>
      </c>
      <c r="I284" s="587">
        <f t="shared" si="174"/>
        <v>25290</v>
      </c>
      <c r="J284" s="832"/>
      <c r="K284" s="803">
        <v>232</v>
      </c>
      <c r="L284" s="804">
        <f t="shared" si="175"/>
        <v>0</v>
      </c>
      <c r="M284" s="803">
        <v>611</v>
      </c>
      <c r="N284" s="804">
        <f t="shared" si="176"/>
        <v>0</v>
      </c>
      <c r="O284" s="808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232</v>
      </c>
      <c r="U284" s="519">
        <f t="shared" si="178"/>
        <v>0</v>
      </c>
      <c r="V284" s="519">
        <v>611</v>
      </c>
      <c r="W284" s="519">
        <f t="shared" si="179"/>
        <v>0</v>
      </c>
      <c r="X284" s="670">
        <f t="shared" si="180"/>
        <v>0</v>
      </c>
      <c r="Y284" s="649"/>
      <c r="Z284" s="512">
        <v>232</v>
      </c>
      <c r="AA284" s="512">
        <f t="shared" si="181"/>
        <v>0</v>
      </c>
      <c r="AB284" s="512">
        <v>611</v>
      </c>
      <c r="AC284" s="512">
        <f t="shared" si="182"/>
        <v>0</v>
      </c>
      <c r="AD284" s="668">
        <f t="shared" si="183"/>
        <v>0</v>
      </c>
      <c r="AE284" s="740">
        <f t="shared" si="114"/>
        <v>30</v>
      </c>
      <c r="AF284" s="747">
        <v>232</v>
      </c>
      <c r="AG284" s="747">
        <f t="shared" si="184"/>
        <v>6960</v>
      </c>
      <c r="AH284" s="747">
        <v>611</v>
      </c>
      <c r="AI284" s="747">
        <f t="shared" si="185"/>
        <v>18330</v>
      </c>
      <c r="AJ284" s="748">
        <f t="shared" si="186"/>
        <v>25290</v>
      </c>
    </row>
    <row r="285" spans="1:37" s="403" customFormat="1" ht="15.6" hidden="1" customHeight="1" x14ac:dyDescent="0.25">
      <c r="A285" s="967" t="s">
        <v>850</v>
      </c>
      <c r="B285" s="438" t="s">
        <v>379</v>
      </c>
      <c r="C285" s="571" t="s">
        <v>378</v>
      </c>
      <c r="D285" s="596">
        <v>800</v>
      </c>
      <c r="E285" s="466">
        <v>182</v>
      </c>
      <c r="F285" s="466">
        <f t="shared" si="172"/>
        <v>145600</v>
      </c>
      <c r="G285" s="466">
        <v>184.6</v>
      </c>
      <c r="H285" s="466">
        <f t="shared" si="173"/>
        <v>147680</v>
      </c>
      <c r="I285" s="587">
        <f t="shared" si="174"/>
        <v>293280</v>
      </c>
      <c r="J285" s="832"/>
      <c r="K285" s="803">
        <v>182</v>
      </c>
      <c r="L285" s="804">
        <f t="shared" si="175"/>
        <v>0</v>
      </c>
      <c r="M285" s="803">
        <v>184.6</v>
      </c>
      <c r="N285" s="804">
        <f t="shared" si="176"/>
        <v>0</v>
      </c>
      <c r="O285" s="808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184.6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184.6</v>
      </c>
      <c r="AC285" s="512">
        <f t="shared" si="182"/>
        <v>0</v>
      </c>
      <c r="AD285" s="668">
        <f t="shared" si="183"/>
        <v>0</v>
      </c>
      <c r="AE285" s="740">
        <f t="shared" si="114"/>
        <v>800</v>
      </c>
      <c r="AF285" s="747">
        <v>182</v>
      </c>
      <c r="AG285" s="747">
        <f t="shared" si="184"/>
        <v>145600</v>
      </c>
      <c r="AH285" s="747">
        <v>184.6</v>
      </c>
      <c r="AI285" s="747">
        <f t="shared" si="185"/>
        <v>147680</v>
      </c>
      <c r="AJ285" s="748">
        <f t="shared" si="186"/>
        <v>293280</v>
      </c>
    </row>
    <row r="286" spans="1:37" s="403" customFormat="1" ht="26.45" hidden="1" customHeight="1" x14ac:dyDescent="0.25">
      <c r="A286" s="967" t="s">
        <v>851</v>
      </c>
      <c r="B286" s="438" t="s">
        <v>395</v>
      </c>
      <c r="C286" s="571" t="s">
        <v>378</v>
      </c>
      <c r="D286" s="596">
        <v>260</v>
      </c>
      <c r="E286" s="466">
        <v>182</v>
      </c>
      <c r="F286" s="466">
        <f t="shared" si="172"/>
        <v>47320</v>
      </c>
      <c r="G286" s="466">
        <v>239.20000000000002</v>
      </c>
      <c r="H286" s="466">
        <f t="shared" si="173"/>
        <v>62192.000000000007</v>
      </c>
      <c r="I286" s="587">
        <f t="shared" si="174"/>
        <v>109512</v>
      </c>
      <c r="J286" s="832"/>
      <c r="K286" s="803">
        <v>182</v>
      </c>
      <c r="L286" s="804">
        <f t="shared" si="175"/>
        <v>0</v>
      </c>
      <c r="M286" s="803">
        <v>239.20000000000002</v>
      </c>
      <c r="N286" s="804">
        <f t="shared" si="176"/>
        <v>0</v>
      </c>
      <c r="O286" s="808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182</v>
      </c>
      <c r="U286" s="519">
        <f t="shared" si="178"/>
        <v>0</v>
      </c>
      <c r="V286" s="519">
        <v>239.20000000000002</v>
      </c>
      <c r="W286" s="519">
        <f t="shared" si="179"/>
        <v>0</v>
      </c>
      <c r="X286" s="670">
        <f t="shared" si="180"/>
        <v>0</v>
      </c>
      <c r="Y286" s="649"/>
      <c r="Z286" s="512">
        <v>182</v>
      </c>
      <c r="AA286" s="512">
        <f t="shared" si="181"/>
        <v>0</v>
      </c>
      <c r="AB286" s="512">
        <v>239.20000000000002</v>
      </c>
      <c r="AC286" s="512">
        <f t="shared" si="182"/>
        <v>0</v>
      </c>
      <c r="AD286" s="668">
        <f t="shared" si="183"/>
        <v>0</v>
      </c>
      <c r="AE286" s="740">
        <f t="shared" si="114"/>
        <v>260</v>
      </c>
      <c r="AF286" s="747">
        <v>182</v>
      </c>
      <c r="AG286" s="747">
        <f t="shared" si="184"/>
        <v>47320</v>
      </c>
      <c r="AH286" s="747">
        <v>239.20000000000002</v>
      </c>
      <c r="AI286" s="747">
        <f t="shared" si="185"/>
        <v>62192.000000000007</v>
      </c>
      <c r="AJ286" s="748">
        <f t="shared" si="186"/>
        <v>109512</v>
      </c>
    </row>
    <row r="287" spans="1:37" s="403" customFormat="1" ht="26.45" hidden="1" customHeight="1" x14ac:dyDescent="0.25">
      <c r="A287" s="967" t="s">
        <v>852</v>
      </c>
      <c r="B287" s="438" t="s">
        <v>396</v>
      </c>
      <c r="C287" s="571" t="s">
        <v>31</v>
      </c>
      <c r="D287" s="596">
        <v>78</v>
      </c>
      <c r="E287" s="466">
        <v>1865</v>
      </c>
      <c r="F287" s="466">
        <f t="shared" si="172"/>
        <v>145470</v>
      </c>
      <c r="G287" s="466">
        <v>6208.4</v>
      </c>
      <c r="H287" s="466">
        <f t="shared" si="173"/>
        <v>484255.19999999995</v>
      </c>
      <c r="I287" s="587">
        <f t="shared" si="174"/>
        <v>629725.19999999995</v>
      </c>
      <c r="J287" s="832"/>
      <c r="K287" s="803">
        <v>1865</v>
      </c>
      <c r="L287" s="804">
        <f t="shared" si="175"/>
        <v>0</v>
      </c>
      <c r="M287" s="803">
        <v>6208.4</v>
      </c>
      <c r="N287" s="804">
        <f t="shared" si="176"/>
        <v>0</v>
      </c>
      <c r="O287" s="808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6208.4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6208.4</v>
      </c>
      <c r="AC287" s="512">
        <f t="shared" si="182"/>
        <v>0</v>
      </c>
      <c r="AD287" s="668">
        <f t="shared" si="183"/>
        <v>0</v>
      </c>
      <c r="AE287" s="740">
        <f t="shared" si="114"/>
        <v>78</v>
      </c>
      <c r="AF287" s="747">
        <v>1865</v>
      </c>
      <c r="AG287" s="747">
        <f t="shared" si="184"/>
        <v>145470</v>
      </c>
      <c r="AH287" s="747">
        <v>6208.4</v>
      </c>
      <c r="AI287" s="747">
        <f t="shared" si="185"/>
        <v>484255.19999999995</v>
      </c>
      <c r="AJ287" s="748">
        <f t="shared" si="186"/>
        <v>629725.19999999995</v>
      </c>
    </row>
    <row r="288" spans="1:37" s="403" customFormat="1" ht="15.6" hidden="1" customHeight="1" x14ac:dyDescent="0.25">
      <c r="A288" s="967" t="s">
        <v>853</v>
      </c>
      <c r="B288" s="438" t="s">
        <v>397</v>
      </c>
      <c r="C288" s="571" t="s">
        <v>31</v>
      </c>
      <c r="D288" s="596">
        <v>15</v>
      </c>
      <c r="E288" s="466">
        <v>1865</v>
      </c>
      <c r="F288" s="466">
        <f t="shared" si="172"/>
        <v>27975</v>
      </c>
      <c r="G288" s="466">
        <v>18060.8</v>
      </c>
      <c r="H288" s="466">
        <f t="shared" si="173"/>
        <v>270912</v>
      </c>
      <c r="I288" s="587">
        <f t="shared" si="174"/>
        <v>298887</v>
      </c>
      <c r="J288" s="832"/>
      <c r="K288" s="803">
        <v>1865</v>
      </c>
      <c r="L288" s="804">
        <f t="shared" si="175"/>
        <v>0</v>
      </c>
      <c r="M288" s="803">
        <v>18060.8</v>
      </c>
      <c r="N288" s="804">
        <f t="shared" si="176"/>
        <v>0</v>
      </c>
      <c r="O288" s="808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18060.8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18060.8</v>
      </c>
      <c r="AC288" s="512">
        <f t="shared" si="182"/>
        <v>0</v>
      </c>
      <c r="AD288" s="668">
        <f t="shared" si="183"/>
        <v>0</v>
      </c>
      <c r="AE288" s="740">
        <f t="shared" si="114"/>
        <v>15</v>
      </c>
      <c r="AF288" s="747">
        <v>1865</v>
      </c>
      <c r="AG288" s="747">
        <f t="shared" si="184"/>
        <v>27975</v>
      </c>
      <c r="AH288" s="747">
        <v>18060.8</v>
      </c>
      <c r="AI288" s="747">
        <f t="shared" si="185"/>
        <v>270912</v>
      </c>
      <c r="AJ288" s="748">
        <f t="shared" si="186"/>
        <v>298887</v>
      </c>
    </row>
    <row r="289" spans="1:56" s="403" customFormat="1" ht="26.45" hidden="1" customHeight="1" x14ac:dyDescent="0.25">
      <c r="A289" s="967" t="s">
        <v>854</v>
      </c>
      <c r="B289" s="438" t="s">
        <v>398</v>
      </c>
      <c r="C289" s="571" t="s">
        <v>31</v>
      </c>
      <c r="D289" s="596">
        <v>41</v>
      </c>
      <c r="E289" s="466">
        <v>1865</v>
      </c>
      <c r="F289" s="466">
        <f t="shared" si="172"/>
        <v>76465</v>
      </c>
      <c r="G289" s="466">
        <v>8098.8</v>
      </c>
      <c r="H289" s="466">
        <f t="shared" si="173"/>
        <v>332050.8</v>
      </c>
      <c r="I289" s="587">
        <f t="shared" si="174"/>
        <v>408515.8</v>
      </c>
      <c r="J289" s="832"/>
      <c r="K289" s="803">
        <v>1865</v>
      </c>
      <c r="L289" s="804">
        <f t="shared" si="175"/>
        <v>0</v>
      </c>
      <c r="M289" s="803">
        <v>8098.8</v>
      </c>
      <c r="N289" s="804">
        <f t="shared" si="176"/>
        <v>0</v>
      </c>
      <c r="O289" s="808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8098.8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8098.8</v>
      </c>
      <c r="AC289" s="512">
        <f t="shared" si="182"/>
        <v>0</v>
      </c>
      <c r="AD289" s="668">
        <f t="shared" si="183"/>
        <v>0</v>
      </c>
      <c r="AE289" s="740">
        <f t="shared" si="114"/>
        <v>41</v>
      </c>
      <c r="AF289" s="747">
        <v>1865</v>
      </c>
      <c r="AG289" s="747">
        <f t="shared" si="184"/>
        <v>76465</v>
      </c>
      <c r="AH289" s="747">
        <v>8098.8</v>
      </c>
      <c r="AI289" s="747">
        <f t="shared" si="185"/>
        <v>332050.8</v>
      </c>
      <c r="AJ289" s="748">
        <f t="shared" si="186"/>
        <v>408515.8</v>
      </c>
    </row>
    <row r="290" spans="1:56" s="403" customFormat="1" ht="26.45" hidden="1" customHeight="1" x14ac:dyDescent="0.25">
      <c r="A290" s="967" t="s">
        <v>855</v>
      </c>
      <c r="B290" s="438" t="s">
        <v>399</v>
      </c>
      <c r="C290" s="571" t="s">
        <v>31</v>
      </c>
      <c r="D290" s="596">
        <v>3</v>
      </c>
      <c r="E290" s="466">
        <v>1865</v>
      </c>
      <c r="F290" s="466">
        <f t="shared" si="172"/>
        <v>5595</v>
      </c>
      <c r="G290" s="466">
        <v>1424.6</v>
      </c>
      <c r="H290" s="466">
        <f t="shared" si="173"/>
        <v>4273.7999999999993</v>
      </c>
      <c r="I290" s="587">
        <f t="shared" si="174"/>
        <v>9868.7999999999993</v>
      </c>
      <c r="J290" s="832"/>
      <c r="K290" s="803">
        <v>1865</v>
      </c>
      <c r="L290" s="804">
        <f t="shared" si="175"/>
        <v>0</v>
      </c>
      <c r="M290" s="803">
        <v>1424.6</v>
      </c>
      <c r="N290" s="804">
        <f t="shared" si="176"/>
        <v>0</v>
      </c>
      <c r="O290" s="808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1865</v>
      </c>
      <c r="U290" s="519">
        <f t="shared" si="178"/>
        <v>0</v>
      </c>
      <c r="V290" s="519">
        <v>1424.6</v>
      </c>
      <c r="W290" s="519">
        <f t="shared" si="179"/>
        <v>0</v>
      </c>
      <c r="X290" s="670">
        <f t="shared" si="180"/>
        <v>0</v>
      </c>
      <c r="Y290" s="649"/>
      <c r="Z290" s="512">
        <v>1865</v>
      </c>
      <c r="AA290" s="512">
        <f t="shared" si="181"/>
        <v>0</v>
      </c>
      <c r="AB290" s="512">
        <v>1424.6</v>
      </c>
      <c r="AC290" s="512">
        <f t="shared" si="182"/>
        <v>0</v>
      </c>
      <c r="AD290" s="668">
        <f t="shared" si="183"/>
        <v>0</v>
      </c>
      <c r="AE290" s="740">
        <f t="shared" ref="AE290:AE353" si="187">D290-S290-Y290</f>
        <v>3</v>
      </c>
      <c r="AF290" s="747">
        <v>1865</v>
      </c>
      <c r="AG290" s="747">
        <f t="shared" si="184"/>
        <v>5595</v>
      </c>
      <c r="AH290" s="747">
        <v>1424.6</v>
      </c>
      <c r="AI290" s="747">
        <f t="shared" si="185"/>
        <v>4273.7999999999993</v>
      </c>
      <c r="AJ290" s="748">
        <f t="shared" si="186"/>
        <v>9868.7999999999993</v>
      </c>
    </row>
    <row r="291" spans="1:56" s="403" customFormat="1" ht="15.6" hidden="1" customHeight="1" x14ac:dyDescent="0.25">
      <c r="A291" s="967" t="s">
        <v>856</v>
      </c>
      <c r="B291" s="438" t="s">
        <v>400</v>
      </c>
      <c r="C291" s="571" t="s">
        <v>378</v>
      </c>
      <c r="D291" s="596">
        <v>351</v>
      </c>
      <c r="E291" s="466">
        <v>838.40000000000009</v>
      </c>
      <c r="F291" s="466">
        <f t="shared" si="172"/>
        <v>294278.40000000002</v>
      </c>
      <c r="G291" s="466">
        <v>699.4</v>
      </c>
      <c r="H291" s="466">
        <f t="shared" si="173"/>
        <v>245489.4</v>
      </c>
      <c r="I291" s="587">
        <f t="shared" si="174"/>
        <v>539767.80000000005</v>
      </c>
      <c r="J291" s="832"/>
      <c r="K291" s="803">
        <v>838.40000000000009</v>
      </c>
      <c r="L291" s="804">
        <f t="shared" si="175"/>
        <v>0</v>
      </c>
      <c r="M291" s="803">
        <v>699.4</v>
      </c>
      <c r="N291" s="804">
        <f t="shared" si="176"/>
        <v>0</v>
      </c>
      <c r="O291" s="808">
        <f t="shared" si="177"/>
        <v>0</v>
      </c>
      <c r="P291" s="638">
        <f t="shared" si="115"/>
        <v>0</v>
      </c>
      <c r="Q291" s="512">
        <f t="shared" si="116"/>
        <v>0</v>
      </c>
      <c r="R291" s="637">
        <f t="shared" si="171"/>
        <v>0</v>
      </c>
      <c r="S291" s="649"/>
      <c r="T291" s="519">
        <v>838.40000000000009</v>
      </c>
      <c r="U291" s="519">
        <f t="shared" si="178"/>
        <v>0</v>
      </c>
      <c r="V291" s="519">
        <v>699.4</v>
      </c>
      <c r="W291" s="519">
        <f t="shared" si="179"/>
        <v>0</v>
      </c>
      <c r="X291" s="670">
        <f t="shared" si="180"/>
        <v>0</v>
      </c>
      <c r="Y291" s="649"/>
      <c r="Z291" s="512">
        <v>838.40000000000009</v>
      </c>
      <c r="AA291" s="512">
        <f t="shared" si="181"/>
        <v>0</v>
      </c>
      <c r="AB291" s="512">
        <v>699.4</v>
      </c>
      <c r="AC291" s="512">
        <f t="shared" si="182"/>
        <v>0</v>
      </c>
      <c r="AD291" s="668">
        <f t="shared" si="183"/>
        <v>0</v>
      </c>
      <c r="AE291" s="740">
        <f t="shared" si="187"/>
        <v>351</v>
      </c>
      <c r="AF291" s="747">
        <v>838.40000000000009</v>
      </c>
      <c r="AG291" s="747">
        <f t="shared" si="184"/>
        <v>294278.40000000002</v>
      </c>
      <c r="AH291" s="747">
        <v>699.4</v>
      </c>
      <c r="AI291" s="747">
        <f t="shared" si="185"/>
        <v>245489.4</v>
      </c>
      <c r="AJ291" s="748">
        <f t="shared" si="186"/>
        <v>539767.80000000005</v>
      </c>
    </row>
    <row r="292" spans="1:56" s="403" customFormat="1" ht="15.6" hidden="1" customHeight="1" x14ac:dyDescent="0.25">
      <c r="A292" s="967" t="s">
        <v>857</v>
      </c>
      <c r="B292" s="438" t="s">
        <v>401</v>
      </c>
      <c r="C292" s="571" t="s">
        <v>224</v>
      </c>
      <c r="D292" s="596">
        <v>1</v>
      </c>
      <c r="E292" s="466">
        <v>192832</v>
      </c>
      <c r="F292" s="466">
        <f t="shared" si="172"/>
        <v>192832</v>
      </c>
      <c r="G292" s="466">
        <v>188106.1</v>
      </c>
      <c r="H292" s="466">
        <f t="shared" si="173"/>
        <v>188106.1</v>
      </c>
      <c r="I292" s="587">
        <f t="shared" si="174"/>
        <v>380938.1</v>
      </c>
      <c r="J292" s="832"/>
      <c r="K292" s="803">
        <v>192832</v>
      </c>
      <c r="L292" s="804">
        <f t="shared" si="175"/>
        <v>0</v>
      </c>
      <c r="M292" s="803">
        <v>188106.1</v>
      </c>
      <c r="N292" s="804">
        <f t="shared" si="176"/>
        <v>0</v>
      </c>
      <c r="O292" s="808">
        <f t="shared" si="177"/>
        <v>0</v>
      </c>
      <c r="P292" s="638">
        <f t="shared" ref="P292:P355" si="188">K292-T292</f>
        <v>0</v>
      </c>
      <c r="Q292" s="512">
        <f t="shared" ref="Q292:Q355" si="189">M292-V292</f>
        <v>0</v>
      </c>
      <c r="R292" s="637">
        <f t="shared" si="171"/>
        <v>0</v>
      </c>
      <c r="S292" s="649"/>
      <c r="T292" s="519">
        <v>192832</v>
      </c>
      <c r="U292" s="519">
        <f t="shared" si="178"/>
        <v>0</v>
      </c>
      <c r="V292" s="519">
        <v>188106.1</v>
      </c>
      <c r="W292" s="519">
        <f t="shared" si="179"/>
        <v>0</v>
      </c>
      <c r="X292" s="670">
        <f t="shared" si="180"/>
        <v>0</v>
      </c>
      <c r="Y292" s="649"/>
      <c r="Z292" s="512">
        <v>192832</v>
      </c>
      <c r="AA292" s="512">
        <f t="shared" si="181"/>
        <v>0</v>
      </c>
      <c r="AB292" s="512">
        <v>188106.1</v>
      </c>
      <c r="AC292" s="512">
        <f t="shared" si="182"/>
        <v>0</v>
      </c>
      <c r="AD292" s="668">
        <f t="shared" si="183"/>
        <v>0</v>
      </c>
      <c r="AE292" s="740">
        <f t="shared" si="187"/>
        <v>1</v>
      </c>
      <c r="AF292" s="747">
        <v>192832</v>
      </c>
      <c r="AG292" s="747">
        <f t="shared" si="184"/>
        <v>192832</v>
      </c>
      <c r="AH292" s="747">
        <v>188106.1</v>
      </c>
      <c r="AI292" s="747">
        <f t="shared" si="185"/>
        <v>188106.1</v>
      </c>
      <c r="AJ292" s="748">
        <f t="shared" si="186"/>
        <v>380938.1</v>
      </c>
    </row>
    <row r="293" spans="1:56" s="403" customFormat="1" ht="15.6" hidden="1" customHeight="1" x14ac:dyDescent="0.25">
      <c r="A293" s="967" t="s">
        <v>858</v>
      </c>
      <c r="B293" s="438" t="s">
        <v>358</v>
      </c>
      <c r="C293" s="571" t="s">
        <v>224</v>
      </c>
      <c r="D293" s="596">
        <v>1</v>
      </c>
      <c r="E293" s="466">
        <v>50304</v>
      </c>
      <c r="F293" s="466">
        <f t="shared" si="172"/>
        <v>50304</v>
      </c>
      <c r="G293" s="466"/>
      <c r="H293" s="466"/>
      <c r="I293" s="587">
        <f t="shared" si="174"/>
        <v>50304</v>
      </c>
      <c r="J293" s="832"/>
      <c r="K293" s="803">
        <v>50304</v>
      </c>
      <c r="L293" s="804">
        <f t="shared" si="175"/>
        <v>0</v>
      </c>
      <c r="M293" s="803"/>
      <c r="N293" s="804"/>
      <c r="O293" s="808">
        <f t="shared" si="177"/>
        <v>0</v>
      </c>
      <c r="P293" s="638">
        <f t="shared" si="188"/>
        <v>0</v>
      </c>
      <c r="Q293" s="512">
        <f t="shared" si="189"/>
        <v>0</v>
      </c>
      <c r="R293" s="637">
        <f t="shared" si="171"/>
        <v>0</v>
      </c>
      <c r="S293" s="649"/>
      <c r="T293" s="519">
        <v>50304</v>
      </c>
      <c r="U293" s="519">
        <f t="shared" si="178"/>
        <v>0</v>
      </c>
      <c r="V293" s="519"/>
      <c r="W293" s="519"/>
      <c r="X293" s="670">
        <f t="shared" si="180"/>
        <v>0</v>
      </c>
      <c r="Y293" s="649"/>
      <c r="Z293" s="512">
        <v>50304</v>
      </c>
      <c r="AA293" s="512">
        <f t="shared" si="181"/>
        <v>0</v>
      </c>
      <c r="AB293" s="512"/>
      <c r="AC293" s="512"/>
      <c r="AD293" s="668">
        <f t="shared" si="183"/>
        <v>0</v>
      </c>
      <c r="AE293" s="740">
        <f t="shared" si="187"/>
        <v>1</v>
      </c>
      <c r="AF293" s="747">
        <v>50304</v>
      </c>
      <c r="AG293" s="747">
        <f t="shared" si="184"/>
        <v>50304</v>
      </c>
      <c r="AH293" s="747"/>
      <c r="AI293" s="747"/>
      <c r="AJ293" s="748">
        <f t="shared" si="186"/>
        <v>50304</v>
      </c>
    </row>
    <row r="294" spans="1:56" s="242" customFormat="1" ht="21" customHeight="1" x14ac:dyDescent="0.25">
      <c r="A294" s="966" t="s">
        <v>402</v>
      </c>
      <c r="B294" s="695" t="s">
        <v>403</v>
      </c>
      <c r="C294" s="696"/>
      <c r="D294" s="639"/>
      <c r="E294" s="455"/>
      <c r="F294" s="455">
        <f>F298+F304+F310+F313+F320+F327+F332+F343+F350+F354+F357+F295</f>
        <v>78289634.071999997</v>
      </c>
      <c r="G294" s="455"/>
      <c r="H294" s="455">
        <f>H298+H304+H310+H313+H320+H327+H332+H343+H350+H354+H357+H295</f>
        <v>52690771.949999996</v>
      </c>
      <c r="I294" s="607">
        <f>I298+I304+I310+I313+I320+I327+I332+I343+I350+I354+I357+I295</f>
        <v>130980406.022</v>
      </c>
      <c r="J294" s="829"/>
      <c r="K294" s="798"/>
      <c r="L294" s="807">
        <f>L298+L304+L310+L313+L320+L327+L332+L343+L350+L354+L357+L295</f>
        <v>36341785.093246996</v>
      </c>
      <c r="M294" s="798"/>
      <c r="N294" s="807">
        <f>N298+N304+N310+N313+N320+N327+N332+N343+N350+N354+N357+N295</f>
        <v>4985261.1265899995</v>
      </c>
      <c r="O294" s="800">
        <f>O298+O304+O310+O313+O320+O327+O332+O343+O350+O354+O357+O295</f>
        <v>41327046.219836995</v>
      </c>
      <c r="P294" s="639"/>
      <c r="Q294" s="455"/>
      <c r="R294" s="607"/>
      <c r="S294" s="633"/>
      <c r="T294" s="513"/>
      <c r="U294" s="513">
        <f>U298+U304+U310+U313+U320+U327+U332+U343+U350+U354+U357+U295</f>
        <v>36336629.420000002</v>
      </c>
      <c r="V294" s="513"/>
      <c r="W294" s="513">
        <f>W298+W304+W310+W313+W320+W327+W332+W343+W350+W354+W357+W295</f>
        <v>4982748.8999999994</v>
      </c>
      <c r="X294" s="667">
        <f>X298+X304+X310+X313+X320+X327+X332+X343+X350+X354+X357+X295</f>
        <v>41319378.319999993</v>
      </c>
      <c r="Y294" s="633"/>
      <c r="Z294" s="513"/>
      <c r="AA294" s="513">
        <f>AA298+AA304+AA310+AA313+AA320+AA327+AA332+AA343+AA350+AA354+AA357+AA295</f>
        <v>2997459.69</v>
      </c>
      <c r="AB294" s="513"/>
      <c r="AC294" s="513">
        <f>AC298+AC304+AC310+AC313+AC320+AC327+AC332+AC343+AC350+AC354+AC357+AC295</f>
        <v>6932955.8399999999</v>
      </c>
      <c r="AD294" s="667">
        <f>AD298+AD304+AD310+AD313+AD320+AD327+AD332+AD343+AD350+AD354+AD357+AD295</f>
        <v>9930415.5299999993</v>
      </c>
      <c r="AE294" s="740">
        <f t="shared" si="187"/>
        <v>0</v>
      </c>
      <c r="AF294" s="741"/>
      <c r="AG294" s="741">
        <f>AG298+AG304+AG310+AG313+AG320+AG327+AG332+AG343+AG350+AG354+AG357+AG295</f>
        <v>38954962.019999996</v>
      </c>
      <c r="AH294" s="741"/>
      <c r="AI294" s="741">
        <f>AI298+AI304+AI310+AI313+AI320+AI327+AI332+AI343+AI350+AI354+AI357+AI295</f>
        <v>40775056.069999993</v>
      </c>
      <c r="AJ294" s="742">
        <f>AJ298+AJ304+AJ310+AJ313+AJ320+AJ327+AJ332+AJ343+AJ350+AJ354+AJ357+AJ295</f>
        <v>79730018.090000004</v>
      </c>
    </row>
    <row r="295" spans="1:56" s="403" customFormat="1" ht="21.75" customHeight="1" x14ac:dyDescent="0.25">
      <c r="A295" s="969" t="s">
        <v>859</v>
      </c>
      <c r="B295" s="433" t="s">
        <v>404</v>
      </c>
      <c r="C295" s="567"/>
      <c r="D295" s="594"/>
      <c r="E295" s="422"/>
      <c r="F295" s="422">
        <f>SUM(F296:F297)</f>
        <v>653914.01</v>
      </c>
      <c r="G295" s="422"/>
      <c r="H295" s="422">
        <f>SUM(H296:H297)</f>
        <v>4997424.9000000004</v>
      </c>
      <c r="I295" s="595">
        <f>SUM(I296:I297)</f>
        <v>5651338.9100000001</v>
      </c>
      <c r="J295" s="819"/>
      <c r="K295" s="812"/>
      <c r="L295" s="830">
        <f>SUM(L296:L297)</f>
        <v>0</v>
      </c>
      <c r="M295" s="812"/>
      <c r="N295" s="830">
        <f>SUM(N296:N297)</f>
        <v>0</v>
      </c>
      <c r="O295" s="831">
        <f>SUM(O296:O297)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47"/>
      <c r="T295" s="521"/>
      <c r="U295" s="521">
        <f>SUM(U296:U297)</f>
        <v>0</v>
      </c>
      <c r="V295" s="521"/>
      <c r="W295" s="521">
        <f>SUM(W296:W297)</f>
        <v>0</v>
      </c>
      <c r="X295" s="671">
        <f>SUM(X296:X297)</f>
        <v>0</v>
      </c>
      <c r="Y295" s="647"/>
      <c r="Z295" s="520"/>
      <c r="AA295" s="520">
        <f>SUM(AA296:AA297)</f>
        <v>653913.68999999994</v>
      </c>
      <c r="AB295" s="520"/>
      <c r="AC295" s="520">
        <f>SUM(AC296:AC297)</f>
        <v>4997424.9000000004</v>
      </c>
      <c r="AD295" s="673">
        <f>SUM(AD296:AD297)</f>
        <v>5651338.5899999999</v>
      </c>
      <c r="AE295" s="740">
        <f t="shared" si="187"/>
        <v>0</v>
      </c>
      <c r="AF295" s="749"/>
      <c r="AG295" s="749">
        <f>SUM(AG296:AG297)</f>
        <v>0</v>
      </c>
      <c r="AH295" s="749"/>
      <c r="AI295" s="749">
        <f>SUM(AI296:AI297)</f>
        <v>0</v>
      </c>
      <c r="AJ295" s="750">
        <f>SUM(AJ296:AJ297)</f>
        <v>0</v>
      </c>
    </row>
    <row r="296" spans="1:56" s="494" customFormat="1" ht="21.75" customHeight="1" x14ac:dyDescent="0.25">
      <c r="A296" s="964" t="s">
        <v>860</v>
      </c>
      <c r="B296" s="444" t="s">
        <v>405</v>
      </c>
      <c r="C296" s="569" t="s">
        <v>31</v>
      </c>
      <c r="D296" s="585">
        <v>1</v>
      </c>
      <c r="E296" s="466">
        <v>239562.32</v>
      </c>
      <c r="F296" s="466">
        <f>E296*D296</f>
        <v>239562.32</v>
      </c>
      <c r="G296" s="466">
        <v>1951576.9000000001</v>
      </c>
      <c r="H296" s="466">
        <f>G296*D296</f>
        <v>1951576.9000000001</v>
      </c>
      <c r="I296" s="587">
        <f>H296+F296</f>
        <v>2191139.2200000002</v>
      </c>
      <c r="J296" s="802"/>
      <c r="K296" s="803">
        <v>239562.32</v>
      </c>
      <c r="L296" s="804">
        <f>K296*J296</f>
        <v>0</v>
      </c>
      <c r="M296" s="803">
        <v>1951576.9000000001</v>
      </c>
      <c r="N296" s="804">
        <f>M296*J296</f>
        <v>0</v>
      </c>
      <c r="O296" s="808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239562.32</v>
      </c>
      <c r="U296" s="519">
        <f>T296*S296</f>
        <v>0</v>
      </c>
      <c r="V296" s="519">
        <v>1951576.9000000001</v>
      </c>
      <c r="W296" s="519">
        <f>V296*S296</f>
        <v>0</v>
      </c>
      <c r="X296" s="670">
        <f>W296+U296</f>
        <v>0</v>
      </c>
      <c r="Y296" s="638">
        <v>1</v>
      </c>
      <c r="Z296" s="512">
        <v>239562</v>
      </c>
      <c r="AA296" s="512">
        <f>Z296*Y296</f>
        <v>239562</v>
      </c>
      <c r="AB296" s="512">
        <v>1951576.9</v>
      </c>
      <c r="AC296" s="512">
        <f>AB296*Y296</f>
        <v>1951576.9</v>
      </c>
      <c r="AD296" s="668">
        <f>AC296+AA296</f>
        <v>2191138.9</v>
      </c>
      <c r="AE296" s="740">
        <f t="shared" si="187"/>
        <v>0</v>
      </c>
      <c r="AF296" s="747">
        <v>239562.32</v>
      </c>
      <c r="AG296" s="747">
        <f>AF296*AE296</f>
        <v>0</v>
      </c>
      <c r="AH296" s="747">
        <v>1951576.9000000001</v>
      </c>
      <c r="AI296" s="747">
        <f>AH296*AE296</f>
        <v>0</v>
      </c>
      <c r="AJ296" s="748">
        <f>AI296+AG296</f>
        <v>0</v>
      </c>
    </row>
    <row r="297" spans="1:56" s="494" customFormat="1" ht="21.75" customHeight="1" x14ac:dyDescent="0.25">
      <c r="A297" s="964" t="s">
        <v>861</v>
      </c>
      <c r="B297" s="444" t="s">
        <v>406</v>
      </c>
      <c r="C297" s="569" t="s">
        <v>31</v>
      </c>
      <c r="D297" s="585">
        <v>1</v>
      </c>
      <c r="E297" s="466">
        <v>414351.69</v>
      </c>
      <c r="F297" s="466">
        <f>E297*D297</f>
        <v>414351.69</v>
      </c>
      <c r="G297" s="466">
        <v>3045848</v>
      </c>
      <c r="H297" s="466">
        <f>G297*D297</f>
        <v>3045848</v>
      </c>
      <c r="I297" s="587">
        <f>H297+F297</f>
        <v>3460199.69</v>
      </c>
      <c r="J297" s="802"/>
      <c r="K297" s="803">
        <v>414351.69</v>
      </c>
      <c r="L297" s="804">
        <f>K297*J297</f>
        <v>0</v>
      </c>
      <c r="M297" s="803">
        <v>3045848</v>
      </c>
      <c r="N297" s="804">
        <f>M297*J297</f>
        <v>0</v>
      </c>
      <c r="O297" s="808">
        <f>N297+L297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38"/>
      <c r="T297" s="519">
        <v>414351.69</v>
      </c>
      <c r="U297" s="519">
        <f>T297*S297</f>
        <v>0</v>
      </c>
      <c r="V297" s="519">
        <v>3045848</v>
      </c>
      <c r="W297" s="519">
        <f>V297*S297</f>
        <v>0</v>
      </c>
      <c r="X297" s="670">
        <f>W297+U297</f>
        <v>0</v>
      </c>
      <c r="Y297" s="638">
        <v>1</v>
      </c>
      <c r="Z297" s="512">
        <v>414351.69</v>
      </c>
      <c r="AA297" s="512">
        <f>Z297*Y297</f>
        <v>414351.69</v>
      </c>
      <c r="AB297" s="512">
        <v>3045848</v>
      </c>
      <c r="AC297" s="512">
        <f>AB297*Y297</f>
        <v>3045848</v>
      </c>
      <c r="AD297" s="668">
        <f>AC297+AA297</f>
        <v>3460199.69</v>
      </c>
      <c r="AE297" s="740">
        <f t="shared" si="187"/>
        <v>0</v>
      </c>
      <c r="AF297" s="747">
        <v>414351.69</v>
      </c>
      <c r="AG297" s="747">
        <f>AF297*AE297</f>
        <v>0</v>
      </c>
      <c r="AH297" s="747">
        <v>3045848</v>
      </c>
      <c r="AI297" s="747">
        <f>AH297*AE297</f>
        <v>0</v>
      </c>
      <c r="AJ297" s="748">
        <f>AI297+AG297</f>
        <v>0</v>
      </c>
    </row>
    <row r="298" spans="1:56" ht="21.75" customHeight="1" x14ac:dyDescent="0.25">
      <c r="A298" s="969" t="s">
        <v>862</v>
      </c>
      <c r="B298" s="433" t="s">
        <v>407</v>
      </c>
      <c r="C298" s="567"/>
      <c r="D298" s="591"/>
      <c r="E298" s="469"/>
      <c r="F298" s="469">
        <f>SUM(F299:F303)</f>
        <v>940253</v>
      </c>
      <c r="G298" s="469"/>
      <c r="H298" s="469">
        <f>SUM(H299:H303)</f>
        <v>4679140.0500000007</v>
      </c>
      <c r="I298" s="590">
        <f>SUM(I299:I303)</f>
        <v>5619393.0500000007</v>
      </c>
      <c r="J298" s="819"/>
      <c r="K298" s="820"/>
      <c r="L298" s="821">
        <f>SUM(L299:L303)</f>
        <v>0</v>
      </c>
      <c r="M298" s="820"/>
      <c r="N298" s="821">
        <f>SUM(N299:N303)</f>
        <v>0</v>
      </c>
      <c r="O298" s="814">
        <f>SUM(O299:O303)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47"/>
      <c r="T298" s="522"/>
      <c r="U298" s="522">
        <f>SUM(U299:U303)</f>
        <v>0</v>
      </c>
      <c r="V298" s="522"/>
      <c r="W298" s="522">
        <f>SUM(W299:W303)</f>
        <v>0</v>
      </c>
      <c r="X298" s="671">
        <f>SUM(X299:X303)</f>
        <v>0</v>
      </c>
      <c r="Y298" s="647"/>
      <c r="Z298" s="523"/>
      <c r="AA298" s="523">
        <f>SUM(AA299:AA303)</f>
        <v>337980</v>
      </c>
      <c r="AB298" s="523"/>
      <c r="AC298" s="523">
        <f>SUM(AC299:AC303)</f>
        <v>1736492.94</v>
      </c>
      <c r="AD298" s="673">
        <f>SUM(AD299:AD303)</f>
        <v>2074472.94</v>
      </c>
      <c r="AE298" s="740">
        <f t="shared" si="187"/>
        <v>0</v>
      </c>
      <c r="AF298" s="753"/>
      <c r="AG298" s="753">
        <f>SUM(AG299:AG303)</f>
        <v>602273</v>
      </c>
      <c r="AH298" s="753"/>
      <c r="AI298" s="753">
        <f>SUM(AI299:AI303)</f>
        <v>2942647.11</v>
      </c>
      <c r="AJ298" s="750">
        <f>SUM(AJ299:AJ303)</f>
        <v>3544920.11</v>
      </c>
      <c r="AK298" s="196"/>
    </row>
    <row r="299" spans="1:56" s="403" customFormat="1" ht="26.45" hidden="1" customHeight="1" x14ac:dyDescent="0.25">
      <c r="A299" s="970" t="s">
        <v>863</v>
      </c>
      <c r="B299" s="435" t="s">
        <v>408</v>
      </c>
      <c r="C299" s="569" t="s">
        <v>31</v>
      </c>
      <c r="D299" s="585">
        <v>3</v>
      </c>
      <c r="E299" s="466">
        <v>34934</v>
      </c>
      <c r="F299" s="466">
        <f>E299*D299</f>
        <v>104802</v>
      </c>
      <c r="G299" s="466">
        <v>78869.7</v>
      </c>
      <c r="H299" s="466">
        <f>G299*D299</f>
        <v>236609.09999999998</v>
      </c>
      <c r="I299" s="587">
        <f>H299+F299</f>
        <v>341411.1</v>
      </c>
      <c r="J299" s="802"/>
      <c r="K299" s="803">
        <v>34934</v>
      </c>
      <c r="L299" s="804">
        <f>K299*J299</f>
        <v>0</v>
      </c>
      <c r="M299" s="803">
        <v>78869.7</v>
      </c>
      <c r="N299" s="804">
        <f>M299*J299</f>
        <v>0</v>
      </c>
      <c r="O299" s="808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34934</v>
      </c>
      <c r="U299" s="519">
        <f>T299*S299</f>
        <v>0</v>
      </c>
      <c r="V299" s="519">
        <v>78869.7</v>
      </c>
      <c r="W299" s="519">
        <f>V299*S299</f>
        <v>0</v>
      </c>
      <c r="X299" s="670">
        <f>W299+U299</f>
        <v>0</v>
      </c>
      <c r="Y299" s="638"/>
      <c r="Z299" s="512">
        <v>34934</v>
      </c>
      <c r="AA299" s="512">
        <f>Z299*Y299</f>
        <v>0</v>
      </c>
      <c r="AB299" s="512">
        <v>78869.7</v>
      </c>
      <c r="AC299" s="512">
        <f>AB299*Y299</f>
        <v>0</v>
      </c>
      <c r="AD299" s="668">
        <f>AC299+AA299</f>
        <v>0</v>
      </c>
      <c r="AE299" s="740">
        <f t="shared" si="187"/>
        <v>3</v>
      </c>
      <c r="AF299" s="747">
        <v>34934</v>
      </c>
      <c r="AG299" s="747">
        <f>AF299*AE299</f>
        <v>104802</v>
      </c>
      <c r="AH299" s="747">
        <v>78869.7</v>
      </c>
      <c r="AI299" s="747">
        <f>AH299*AE299</f>
        <v>236609.09999999998</v>
      </c>
      <c r="AJ299" s="748">
        <f>AI299+AG299</f>
        <v>341411.1</v>
      </c>
    </row>
    <row r="300" spans="1:56" s="403" customFormat="1" ht="26.45" hidden="1" customHeight="1" x14ac:dyDescent="0.25">
      <c r="A300" s="970" t="s">
        <v>864</v>
      </c>
      <c r="B300" s="435" t="s">
        <v>409</v>
      </c>
      <c r="C300" s="569" t="s">
        <v>31</v>
      </c>
      <c r="D300" s="585">
        <v>1</v>
      </c>
      <c r="E300" s="466">
        <v>29801</v>
      </c>
      <c r="F300" s="466">
        <f>E300*D300</f>
        <v>29801</v>
      </c>
      <c r="G300" s="466">
        <v>63095.759999999995</v>
      </c>
      <c r="H300" s="466">
        <f>G300*D300</f>
        <v>63095.759999999995</v>
      </c>
      <c r="I300" s="587">
        <f>H300+F300</f>
        <v>92896.76</v>
      </c>
      <c r="J300" s="802"/>
      <c r="K300" s="803">
        <v>29801</v>
      </c>
      <c r="L300" s="804">
        <f>K300*J300</f>
        <v>0</v>
      </c>
      <c r="M300" s="803">
        <v>63095.759999999995</v>
      </c>
      <c r="N300" s="804">
        <f>M300*J300</f>
        <v>0</v>
      </c>
      <c r="O300" s="808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29801</v>
      </c>
      <c r="U300" s="519">
        <f>T300*S300</f>
        <v>0</v>
      </c>
      <c r="V300" s="519">
        <v>63095.759999999995</v>
      </c>
      <c r="W300" s="519">
        <f>V300*S300</f>
        <v>0</v>
      </c>
      <c r="X300" s="670">
        <f>W300+U300</f>
        <v>0</v>
      </c>
      <c r="Y300" s="638"/>
      <c r="Z300" s="512">
        <v>29801</v>
      </c>
      <c r="AA300" s="512">
        <f>Z300*Y300</f>
        <v>0</v>
      </c>
      <c r="AB300" s="512">
        <v>63095.759999999995</v>
      </c>
      <c r="AC300" s="512">
        <f>AB300*Y300</f>
        <v>0</v>
      </c>
      <c r="AD300" s="668">
        <f>AC300+AA300</f>
        <v>0</v>
      </c>
      <c r="AE300" s="740">
        <f t="shared" si="187"/>
        <v>1</v>
      </c>
      <c r="AF300" s="747">
        <v>29801</v>
      </c>
      <c r="AG300" s="747">
        <f>AF300*AE300</f>
        <v>29801</v>
      </c>
      <c r="AH300" s="747">
        <v>63095.759999999995</v>
      </c>
      <c r="AI300" s="747">
        <f>AH300*AE300</f>
        <v>63095.759999999995</v>
      </c>
      <c r="AJ300" s="748">
        <f>AI300+AG300</f>
        <v>92896.76</v>
      </c>
    </row>
    <row r="301" spans="1:56" s="403" customFormat="1" ht="21.75" customHeight="1" x14ac:dyDescent="0.25">
      <c r="A301" s="970" t="s">
        <v>865</v>
      </c>
      <c r="B301" s="435" t="s">
        <v>410</v>
      </c>
      <c r="C301" s="569" t="s">
        <v>31</v>
      </c>
      <c r="D301" s="585">
        <v>1</v>
      </c>
      <c r="E301" s="466">
        <v>337980</v>
      </c>
      <c r="F301" s="466">
        <f>E301*D301</f>
        <v>337980</v>
      </c>
      <c r="G301" s="466">
        <v>1736492.9400000002</v>
      </c>
      <c r="H301" s="466">
        <f>G301*D301</f>
        <v>1736492.9400000002</v>
      </c>
      <c r="I301" s="587">
        <f>H301+F301</f>
        <v>2074472.9400000002</v>
      </c>
      <c r="J301" s="802"/>
      <c r="K301" s="803">
        <v>337980</v>
      </c>
      <c r="L301" s="804">
        <f>K301*J301</f>
        <v>0</v>
      </c>
      <c r="M301" s="803">
        <v>1736492.9400000002</v>
      </c>
      <c r="N301" s="804">
        <f>M301*J301</f>
        <v>0</v>
      </c>
      <c r="O301" s="808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337980</v>
      </c>
      <c r="U301" s="519">
        <f>T301*S301</f>
        <v>0</v>
      </c>
      <c r="V301" s="519">
        <v>1736492.9400000002</v>
      </c>
      <c r="W301" s="519">
        <f>V301*S301</f>
        <v>0</v>
      </c>
      <c r="X301" s="670">
        <f>W301+U301</f>
        <v>0</v>
      </c>
      <c r="Y301" s="638">
        <v>1</v>
      </c>
      <c r="Z301" s="512">
        <v>337980</v>
      </c>
      <c r="AA301" s="512">
        <f>Z301*Y301</f>
        <v>337980</v>
      </c>
      <c r="AB301" s="512">
        <v>1736492.94</v>
      </c>
      <c r="AC301" s="512">
        <f>AB301*Y301</f>
        <v>1736492.94</v>
      </c>
      <c r="AD301" s="668">
        <f>AC301+AA301</f>
        <v>2074472.94</v>
      </c>
      <c r="AE301" s="740">
        <f t="shared" si="187"/>
        <v>0</v>
      </c>
      <c r="AF301" s="747">
        <v>337980</v>
      </c>
      <c r="AG301" s="747">
        <f>AF301*AE301</f>
        <v>0</v>
      </c>
      <c r="AH301" s="747">
        <v>1736492.9400000002</v>
      </c>
      <c r="AI301" s="747">
        <f>AH301*AE301</f>
        <v>0</v>
      </c>
      <c r="AJ301" s="748">
        <f>AI301+AG301</f>
        <v>0</v>
      </c>
    </row>
    <row r="302" spans="1:56" s="403" customFormat="1" ht="15.6" hidden="1" customHeight="1" x14ac:dyDescent="0.25">
      <c r="A302" s="970" t="s">
        <v>866</v>
      </c>
      <c r="B302" s="435" t="s">
        <v>411</v>
      </c>
      <c r="C302" s="569" t="s">
        <v>31</v>
      </c>
      <c r="D302" s="585">
        <v>2</v>
      </c>
      <c r="E302" s="466">
        <v>66810</v>
      </c>
      <c r="F302" s="466">
        <f>E302*D302</f>
        <v>133620</v>
      </c>
      <c r="G302" s="466">
        <v>304200</v>
      </c>
      <c r="H302" s="466">
        <f>G302*D302</f>
        <v>608400</v>
      </c>
      <c r="I302" s="587">
        <f>H302+F302</f>
        <v>742020</v>
      </c>
      <c r="J302" s="802"/>
      <c r="K302" s="803">
        <v>66810</v>
      </c>
      <c r="L302" s="804">
        <f>K302*J302</f>
        <v>0</v>
      </c>
      <c r="M302" s="803">
        <v>304200</v>
      </c>
      <c r="N302" s="804">
        <f>M302*J302</f>
        <v>0</v>
      </c>
      <c r="O302" s="808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9">
        <v>66810</v>
      </c>
      <c r="U302" s="519">
        <f>T302*S302</f>
        <v>0</v>
      </c>
      <c r="V302" s="519">
        <v>304200</v>
      </c>
      <c r="W302" s="519">
        <f>V302*S302</f>
        <v>0</v>
      </c>
      <c r="X302" s="670">
        <f>W302+U302</f>
        <v>0</v>
      </c>
      <c r="Y302" s="638"/>
      <c r="Z302" s="512">
        <v>66810</v>
      </c>
      <c r="AA302" s="512">
        <f>Z302*Y302</f>
        <v>0</v>
      </c>
      <c r="AB302" s="512">
        <v>304200</v>
      </c>
      <c r="AC302" s="512">
        <f>AB302*Y302</f>
        <v>0</v>
      </c>
      <c r="AD302" s="668">
        <f>AC302+AA302</f>
        <v>0</v>
      </c>
      <c r="AE302" s="740">
        <f t="shared" si="187"/>
        <v>2</v>
      </c>
      <c r="AF302" s="747">
        <v>66810</v>
      </c>
      <c r="AG302" s="747">
        <f>AF302*AE302</f>
        <v>133620</v>
      </c>
      <c r="AH302" s="747">
        <v>304200</v>
      </c>
      <c r="AI302" s="747">
        <f>AH302*AE302</f>
        <v>608400</v>
      </c>
      <c r="AJ302" s="748">
        <f>AI302+AG302</f>
        <v>742020</v>
      </c>
    </row>
    <row r="303" spans="1:56" s="405" customFormat="1" ht="15.6" hidden="1" customHeight="1" x14ac:dyDescent="0.25">
      <c r="A303" s="970" t="s">
        <v>867</v>
      </c>
      <c r="B303" s="435" t="s">
        <v>412</v>
      </c>
      <c r="C303" s="569" t="s">
        <v>31</v>
      </c>
      <c r="D303" s="585">
        <v>5</v>
      </c>
      <c r="E303" s="466">
        <v>66810</v>
      </c>
      <c r="F303" s="466">
        <f>E303*D303</f>
        <v>334050</v>
      </c>
      <c r="G303" s="466">
        <v>406908.45</v>
      </c>
      <c r="H303" s="466">
        <f>G303*D303</f>
        <v>2034542.25</v>
      </c>
      <c r="I303" s="587">
        <f>H303+F303</f>
        <v>2368592.25</v>
      </c>
      <c r="J303" s="802"/>
      <c r="K303" s="803">
        <v>66810</v>
      </c>
      <c r="L303" s="804">
        <f>K303*J303</f>
        <v>0</v>
      </c>
      <c r="M303" s="803">
        <v>406908.45</v>
      </c>
      <c r="N303" s="804">
        <f>M303*J303</f>
        <v>0</v>
      </c>
      <c r="O303" s="808">
        <f>N303+L303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38"/>
      <c r="T303" s="512">
        <v>66810</v>
      </c>
      <c r="U303" s="512">
        <f>T303*S303</f>
        <v>0</v>
      </c>
      <c r="V303" s="512">
        <v>406908.45</v>
      </c>
      <c r="W303" s="512">
        <f>V303*S303</f>
        <v>0</v>
      </c>
      <c r="X303" s="668">
        <f>W303+U303</f>
        <v>0</v>
      </c>
      <c r="Y303" s="638"/>
      <c r="Z303" s="512">
        <v>66810</v>
      </c>
      <c r="AA303" s="512">
        <f>Z303*Y303</f>
        <v>0</v>
      </c>
      <c r="AB303" s="512">
        <v>406908.45</v>
      </c>
      <c r="AC303" s="512">
        <f>AB303*Y303</f>
        <v>0</v>
      </c>
      <c r="AD303" s="668">
        <f>AC303+AA303</f>
        <v>0</v>
      </c>
      <c r="AE303" s="740">
        <f t="shared" si="187"/>
        <v>5</v>
      </c>
      <c r="AF303" s="743">
        <v>66810</v>
      </c>
      <c r="AG303" s="743">
        <f>AF303*AE303</f>
        <v>334050</v>
      </c>
      <c r="AH303" s="743">
        <v>406908.45</v>
      </c>
      <c r="AI303" s="743">
        <f>AH303*AE303</f>
        <v>2034542.25</v>
      </c>
      <c r="AJ303" s="744">
        <f>AI303+AG303</f>
        <v>2368592.25</v>
      </c>
      <c r="AK303" s="403"/>
      <c r="AL303" s="403"/>
      <c r="AM303" s="403"/>
      <c r="AN303" s="403"/>
      <c r="AO303" s="403"/>
      <c r="AP303" s="403"/>
      <c r="AQ303" s="403"/>
      <c r="AR303" s="403"/>
      <c r="AS303" s="403"/>
      <c r="AT303" s="403"/>
      <c r="AU303" s="403"/>
      <c r="AV303" s="403"/>
      <c r="AW303" s="403"/>
      <c r="AX303" s="403"/>
      <c r="AY303" s="403"/>
      <c r="AZ303" s="403"/>
      <c r="BA303" s="403"/>
      <c r="BB303" s="403"/>
      <c r="BC303" s="403"/>
      <c r="BD303" s="403"/>
    </row>
    <row r="304" spans="1:56" s="403" customFormat="1" ht="17.45" hidden="1" customHeight="1" x14ac:dyDescent="0.25">
      <c r="A304" s="969" t="s">
        <v>868</v>
      </c>
      <c r="B304" s="433" t="s">
        <v>413</v>
      </c>
      <c r="C304" s="567"/>
      <c r="D304" s="594"/>
      <c r="E304" s="422"/>
      <c r="F304" s="422">
        <f>SUM(F305:F309)</f>
        <v>491643</v>
      </c>
      <c r="G304" s="422"/>
      <c r="H304" s="422">
        <f>SUM(H305:H309)</f>
        <v>693238</v>
      </c>
      <c r="I304" s="595">
        <f>SUM(I305:I309)</f>
        <v>1184881</v>
      </c>
      <c r="J304" s="819"/>
      <c r="K304" s="812"/>
      <c r="L304" s="830">
        <f>SUM(L305:L309)</f>
        <v>0</v>
      </c>
      <c r="M304" s="812"/>
      <c r="N304" s="830">
        <f>SUM(N305:N309)</f>
        <v>0</v>
      </c>
      <c r="O304" s="831">
        <f>SUM(O305:O309)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47"/>
      <c r="T304" s="521"/>
      <c r="U304" s="521">
        <f>SUM(U305:U309)</f>
        <v>0</v>
      </c>
      <c r="V304" s="521"/>
      <c r="W304" s="521">
        <f>SUM(W305:W309)</f>
        <v>0</v>
      </c>
      <c r="X304" s="671">
        <f>SUM(X305:X309)</f>
        <v>0</v>
      </c>
      <c r="Y304" s="647"/>
      <c r="Z304" s="520"/>
      <c r="AA304" s="520">
        <f>SUM(AA305:AA309)</f>
        <v>0</v>
      </c>
      <c r="AB304" s="520"/>
      <c r="AC304" s="520">
        <f>SUM(AC305:AC309)</f>
        <v>0</v>
      </c>
      <c r="AD304" s="673">
        <f>SUM(AD305:AD309)</f>
        <v>0</v>
      </c>
      <c r="AE304" s="740">
        <f t="shared" si="187"/>
        <v>0</v>
      </c>
      <c r="AF304" s="749"/>
      <c r="AG304" s="749">
        <f>SUM(AG305:AG309)</f>
        <v>491643</v>
      </c>
      <c r="AH304" s="749"/>
      <c r="AI304" s="749">
        <f>SUM(AI305:AI309)</f>
        <v>693238</v>
      </c>
      <c r="AJ304" s="750">
        <f>SUM(AJ305:AJ309)</f>
        <v>1184881</v>
      </c>
    </row>
    <row r="305" spans="1:36" s="403" customFormat="1" ht="26.45" hidden="1" customHeight="1" x14ac:dyDescent="0.25">
      <c r="A305" s="970" t="s">
        <v>869</v>
      </c>
      <c r="B305" s="435" t="s">
        <v>414</v>
      </c>
      <c r="C305" s="569" t="s">
        <v>31</v>
      </c>
      <c r="D305" s="585">
        <v>7</v>
      </c>
      <c r="E305" s="419">
        <v>8646</v>
      </c>
      <c r="F305" s="419">
        <f>E305*D305</f>
        <v>60522</v>
      </c>
      <c r="G305" s="419">
        <v>22464</v>
      </c>
      <c r="H305" s="419">
        <f>G305*D305</f>
        <v>157248</v>
      </c>
      <c r="I305" s="586">
        <f>H305+F305</f>
        <v>217770</v>
      </c>
      <c r="J305" s="802"/>
      <c r="K305" s="803">
        <v>8646</v>
      </c>
      <c r="L305" s="810">
        <f>K305*J305</f>
        <v>0</v>
      </c>
      <c r="M305" s="803">
        <v>22464</v>
      </c>
      <c r="N305" s="810">
        <f>M305*J305</f>
        <v>0</v>
      </c>
      <c r="O305" s="805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8646</v>
      </c>
      <c r="U305" s="519">
        <f>T305*S305</f>
        <v>0</v>
      </c>
      <c r="V305" s="519">
        <v>22464</v>
      </c>
      <c r="W305" s="519">
        <f>V305*S305</f>
        <v>0</v>
      </c>
      <c r="X305" s="670">
        <f>W305+U305</f>
        <v>0</v>
      </c>
      <c r="Y305" s="638"/>
      <c r="Z305" s="512">
        <v>8646</v>
      </c>
      <c r="AA305" s="512">
        <f>Z305*Y305</f>
        <v>0</v>
      </c>
      <c r="AB305" s="512">
        <v>22464</v>
      </c>
      <c r="AC305" s="512">
        <f>AB305*Y305</f>
        <v>0</v>
      </c>
      <c r="AD305" s="668">
        <f>AC305+AA305</f>
        <v>0</v>
      </c>
      <c r="AE305" s="740">
        <f t="shared" si="187"/>
        <v>7</v>
      </c>
      <c r="AF305" s="747">
        <v>8646</v>
      </c>
      <c r="AG305" s="747">
        <f>AF305*AE305</f>
        <v>60522</v>
      </c>
      <c r="AH305" s="747">
        <v>22464</v>
      </c>
      <c r="AI305" s="747">
        <f>AH305*AE305</f>
        <v>157248</v>
      </c>
      <c r="AJ305" s="748">
        <f>AI305+AG305</f>
        <v>217770</v>
      </c>
    </row>
    <row r="306" spans="1:36" s="403" customFormat="1" ht="15.6" hidden="1" customHeight="1" x14ac:dyDescent="0.25">
      <c r="A306" s="970" t="s">
        <v>870</v>
      </c>
      <c r="B306" s="435" t="s">
        <v>415</v>
      </c>
      <c r="C306" s="569" t="s">
        <v>33</v>
      </c>
      <c r="D306" s="585">
        <v>0.5</v>
      </c>
      <c r="E306" s="419">
        <v>39300</v>
      </c>
      <c r="F306" s="419">
        <f>E306*D306</f>
        <v>19650</v>
      </c>
      <c r="G306" s="419">
        <v>87100</v>
      </c>
      <c r="H306" s="419">
        <f>G306*D306</f>
        <v>43550</v>
      </c>
      <c r="I306" s="586">
        <f>H306+F306</f>
        <v>63200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7"/>
        <v>0.5</v>
      </c>
      <c r="AF306" s="747">
        <v>39300</v>
      </c>
      <c r="AG306" s="747">
        <f>AF306*AE306</f>
        <v>19650</v>
      </c>
      <c r="AH306" s="747">
        <v>87100</v>
      </c>
      <c r="AI306" s="747">
        <f>AH306*AE306</f>
        <v>43550</v>
      </c>
      <c r="AJ306" s="748">
        <f>AI306+AG306</f>
        <v>63200</v>
      </c>
    </row>
    <row r="307" spans="1:36" s="403" customFormat="1" ht="15.6" hidden="1" customHeight="1" x14ac:dyDescent="0.25">
      <c r="A307" s="970" t="s">
        <v>871</v>
      </c>
      <c r="B307" s="435" t="s">
        <v>416</v>
      </c>
      <c r="C307" s="569" t="s">
        <v>33</v>
      </c>
      <c r="D307" s="585">
        <v>0.2</v>
      </c>
      <c r="E307" s="419">
        <v>39300</v>
      </c>
      <c r="F307" s="419">
        <f>E307*D307</f>
        <v>7860</v>
      </c>
      <c r="G307" s="419">
        <v>87100</v>
      </c>
      <c r="H307" s="419">
        <f>G307*D307</f>
        <v>17420</v>
      </c>
      <c r="I307" s="586">
        <f>H307+F307</f>
        <v>25280</v>
      </c>
      <c r="J307" s="802"/>
      <c r="K307" s="803">
        <v>39300</v>
      </c>
      <c r="L307" s="810">
        <f>K307*J307</f>
        <v>0</v>
      </c>
      <c r="M307" s="803">
        <v>87100</v>
      </c>
      <c r="N307" s="810">
        <f>M307*J307</f>
        <v>0</v>
      </c>
      <c r="O307" s="805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39300</v>
      </c>
      <c r="U307" s="519">
        <f>T307*S307</f>
        <v>0</v>
      </c>
      <c r="V307" s="519">
        <v>87100</v>
      </c>
      <c r="W307" s="519">
        <f>V307*S307</f>
        <v>0</v>
      </c>
      <c r="X307" s="670">
        <f>W307+U307</f>
        <v>0</v>
      </c>
      <c r="Y307" s="638"/>
      <c r="Z307" s="512">
        <v>39300</v>
      </c>
      <c r="AA307" s="512">
        <f>Z307*Y307</f>
        <v>0</v>
      </c>
      <c r="AB307" s="512">
        <v>87100</v>
      </c>
      <c r="AC307" s="512">
        <f>AB307*Y307</f>
        <v>0</v>
      </c>
      <c r="AD307" s="668">
        <f>AC307+AA307</f>
        <v>0</v>
      </c>
      <c r="AE307" s="740">
        <f t="shared" si="187"/>
        <v>0.2</v>
      </c>
      <c r="AF307" s="747">
        <v>39300</v>
      </c>
      <c r="AG307" s="747">
        <f>AF307*AE307</f>
        <v>7860</v>
      </c>
      <c r="AH307" s="747">
        <v>87100</v>
      </c>
      <c r="AI307" s="747">
        <f>AH307*AE307</f>
        <v>17420</v>
      </c>
      <c r="AJ307" s="748">
        <f>AI307+AG307</f>
        <v>25280</v>
      </c>
    </row>
    <row r="308" spans="1:36" s="403" customFormat="1" ht="26.45" hidden="1" customHeight="1" x14ac:dyDescent="0.25">
      <c r="A308" s="970" t="s">
        <v>872</v>
      </c>
      <c r="B308" s="435" t="s">
        <v>417</v>
      </c>
      <c r="C308" s="569" t="s">
        <v>171</v>
      </c>
      <c r="D308" s="585">
        <v>22</v>
      </c>
      <c r="E308" s="419">
        <v>10218</v>
      </c>
      <c r="F308" s="419">
        <f>E308*D308</f>
        <v>224796</v>
      </c>
      <c r="G308" s="419">
        <v>5460</v>
      </c>
      <c r="H308" s="419">
        <f>G308*D308</f>
        <v>120120</v>
      </c>
      <c r="I308" s="586">
        <f>H308+F308</f>
        <v>344916</v>
      </c>
      <c r="J308" s="802"/>
      <c r="K308" s="803">
        <v>10218</v>
      </c>
      <c r="L308" s="810">
        <f>K308*J308</f>
        <v>0</v>
      </c>
      <c r="M308" s="803">
        <v>5460</v>
      </c>
      <c r="N308" s="810">
        <f>M308*J308</f>
        <v>0</v>
      </c>
      <c r="O308" s="805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10218</v>
      </c>
      <c r="U308" s="519">
        <f>T308*S308</f>
        <v>0</v>
      </c>
      <c r="V308" s="519">
        <v>5460</v>
      </c>
      <c r="W308" s="519">
        <f>V308*S308</f>
        <v>0</v>
      </c>
      <c r="X308" s="670">
        <f>W308+U308</f>
        <v>0</v>
      </c>
      <c r="Y308" s="638"/>
      <c r="Z308" s="512">
        <v>10218</v>
      </c>
      <c r="AA308" s="512">
        <f>Z308*Y308</f>
        <v>0</v>
      </c>
      <c r="AB308" s="512">
        <v>5460</v>
      </c>
      <c r="AC308" s="512">
        <f>AB308*Y308</f>
        <v>0</v>
      </c>
      <c r="AD308" s="668">
        <f>AC308+AA308</f>
        <v>0</v>
      </c>
      <c r="AE308" s="740">
        <f t="shared" si="187"/>
        <v>22</v>
      </c>
      <c r="AF308" s="747">
        <v>10218</v>
      </c>
      <c r="AG308" s="747">
        <f>AF308*AE308</f>
        <v>224796</v>
      </c>
      <c r="AH308" s="747">
        <v>5460</v>
      </c>
      <c r="AI308" s="747">
        <f>AH308*AE308</f>
        <v>120120</v>
      </c>
      <c r="AJ308" s="748">
        <f>AI308+AG308</f>
        <v>344916</v>
      </c>
    </row>
    <row r="309" spans="1:36" s="403" customFormat="1" ht="15.6" hidden="1" customHeight="1" x14ac:dyDescent="0.25">
      <c r="A309" s="970" t="s">
        <v>873</v>
      </c>
      <c r="B309" s="435" t="s">
        <v>418</v>
      </c>
      <c r="C309" s="569" t="s">
        <v>153</v>
      </c>
      <c r="D309" s="585">
        <v>91</v>
      </c>
      <c r="E309" s="419">
        <v>1965</v>
      </c>
      <c r="F309" s="419">
        <f>E309*D309</f>
        <v>178815</v>
      </c>
      <c r="G309" s="419">
        <v>3900</v>
      </c>
      <c r="H309" s="419">
        <f>G309*D309</f>
        <v>354900</v>
      </c>
      <c r="I309" s="586">
        <f>H309+F309</f>
        <v>533715</v>
      </c>
      <c r="J309" s="802"/>
      <c r="K309" s="803">
        <v>1965</v>
      </c>
      <c r="L309" s="810">
        <f>K309*J309</f>
        <v>0</v>
      </c>
      <c r="M309" s="803">
        <v>3900</v>
      </c>
      <c r="N309" s="810">
        <f>M309*J309</f>
        <v>0</v>
      </c>
      <c r="O309" s="805">
        <f>N309+L309</f>
        <v>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38"/>
      <c r="T309" s="519">
        <v>1965</v>
      </c>
      <c r="U309" s="519">
        <f>T309*S309</f>
        <v>0</v>
      </c>
      <c r="V309" s="519">
        <v>3900</v>
      </c>
      <c r="W309" s="519">
        <f>V309*S309</f>
        <v>0</v>
      </c>
      <c r="X309" s="670">
        <f>W309+U309</f>
        <v>0</v>
      </c>
      <c r="Y309" s="638"/>
      <c r="Z309" s="512">
        <v>1965</v>
      </c>
      <c r="AA309" s="512">
        <f>Z309*Y309</f>
        <v>0</v>
      </c>
      <c r="AB309" s="512">
        <v>3900</v>
      </c>
      <c r="AC309" s="512">
        <f>AB309*Y309</f>
        <v>0</v>
      </c>
      <c r="AD309" s="668">
        <f>AC309+AA309</f>
        <v>0</v>
      </c>
      <c r="AE309" s="740">
        <f t="shared" si="187"/>
        <v>91</v>
      </c>
      <c r="AF309" s="747">
        <v>1965</v>
      </c>
      <c r="AG309" s="747">
        <f>AF309*AE309</f>
        <v>178815</v>
      </c>
      <c r="AH309" s="747">
        <v>3900</v>
      </c>
      <c r="AI309" s="747">
        <f>AH309*AE309</f>
        <v>354900</v>
      </c>
      <c r="AJ309" s="748">
        <f>AI309+AG309</f>
        <v>533715</v>
      </c>
    </row>
    <row r="310" spans="1:36" s="403" customFormat="1" ht="17.45" hidden="1" customHeight="1" x14ac:dyDescent="0.25">
      <c r="A310" s="969" t="s">
        <v>874</v>
      </c>
      <c r="B310" s="433" t="s">
        <v>419</v>
      </c>
      <c r="C310" s="567"/>
      <c r="D310" s="594"/>
      <c r="E310" s="422"/>
      <c r="F310" s="422">
        <f>SUM(F311:F312)</f>
        <v>3910222.4</v>
      </c>
      <c r="G310" s="422"/>
      <c r="H310" s="422">
        <f>SUM(H311:H312)</f>
        <v>4803859.4000000004</v>
      </c>
      <c r="I310" s="595">
        <f>SUM(I311:I312)</f>
        <v>8714081.8000000007</v>
      </c>
      <c r="J310" s="819"/>
      <c r="K310" s="812"/>
      <c r="L310" s="830">
        <f>SUM(L311:L312)</f>
        <v>1220800</v>
      </c>
      <c r="M310" s="812"/>
      <c r="N310" s="830">
        <f>SUM(N311:N312)</f>
        <v>1499800</v>
      </c>
      <c r="O310" s="831">
        <f>SUM(O311:O312)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47"/>
      <c r="T310" s="520"/>
      <c r="U310" s="520">
        <f>SUM(U311:U312)</f>
        <v>1220800</v>
      </c>
      <c r="V310" s="520"/>
      <c r="W310" s="520">
        <f>SUM(W311:W312)</f>
        <v>1499800</v>
      </c>
      <c r="X310" s="673">
        <f>SUM(X311:X312)</f>
        <v>2720600</v>
      </c>
      <c r="Y310" s="647"/>
      <c r="Z310" s="520"/>
      <c r="AA310" s="520">
        <f>SUM(AA311:AA312)</f>
        <v>0</v>
      </c>
      <c r="AB310" s="520"/>
      <c r="AC310" s="520">
        <f>SUM(AC311:AC312)</f>
        <v>0</v>
      </c>
      <c r="AD310" s="673">
        <f>SUM(AD311:AD312)</f>
        <v>0</v>
      </c>
      <c r="AE310" s="740">
        <f t="shared" si="187"/>
        <v>0</v>
      </c>
      <c r="AF310" s="766"/>
      <c r="AG310" s="766">
        <f>SUM(AG311:AG312)</f>
        <v>2689422.4</v>
      </c>
      <c r="AH310" s="766"/>
      <c r="AI310" s="766">
        <f>SUM(AI311:AI312)</f>
        <v>3304059.4000000004</v>
      </c>
      <c r="AJ310" s="756">
        <f>SUM(AJ311:AJ312)</f>
        <v>5993481.8000000007</v>
      </c>
    </row>
    <row r="311" spans="1:36" s="403" customFormat="1" ht="25.5" hidden="1" x14ac:dyDescent="0.25">
      <c r="A311" s="970" t="s">
        <v>875</v>
      </c>
      <c r="B311" s="435" t="s">
        <v>420</v>
      </c>
      <c r="C311" s="569" t="s">
        <v>171</v>
      </c>
      <c r="D311" s="585">
        <v>320.3</v>
      </c>
      <c r="E311" s="419">
        <v>12208</v>
      </c>
      <c r="F311" s="419">
        <f>E311*D311</f>
        <v>3910222.4</v>
      </c>
      <c r="G311" s="419">
        <v>14998</v>
      </c>
      <c r="H311" s="419">
        <f>G311*D311</f>
        <v>4803859.4000000004</v>
      </c>
      <c r="I311" s="586">
        <f>H311+F311</f>
        <v>8714081.8000000007</v>
      </c>
      <c r="J311" s="802">
        <v>100</v>
      </c>
      <c r="K311" s="803">
        <v>12208</v>
      </c>
      <c r="L311" s="810">
        <f>K311*J311</f>
        <v>1220800</v>
      </c>
      <c r="M311" s="803">
        <v>14998</v>
      </c>
      <c r="N311" s="810">
        <f>M311*J311</f>
        <v>1499800</v>
      </c>
      <c r="O311" s="805">
        <f>N311+L311</f>
        <v>2720600</v>
      </c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>
        <v>100</v>
      </c>
      <c r="T311" s="512">
        <v>12208</v>
      </c>
      <c r="U311" s="512">
        <f>T311*S311</f>
        <v>1220800</v>
      </c>
      <c r="V311" s="512">
        <v>14998</v>
      </c>
      <c r="W311" s="512">
        <f>V311*S311</f>
        <v>1499800</v>
      </c>
      <c r="X311" s="668">
        <f>W311+U311</f>
        <v>2720600</v>
      </c>
      <c r="Y311" s="638"/>
      <c r="Z311" s="512">
        <v>12208</v>
      </c>
      <c r="AA311" s="512">
        <f>Z311*Y311</f>
        <v>0</v>
      </c>
      <c r="AB311" s="512">
        <v>14998</v>
      </c>
      <c r="AC311" s="512">
        <f>AB311*Y311</f>
        <v>0</v>
      </c>
      <c r="AD311" s="668">
        <f>AC311+AA311</f>
        <v>0</v>
      </c>
      <c r="AE311" s="740">
        <f t="shared" si="187"/>
        <v>220.3</v>
      </c>
      <c r="AF311" s="743">
        <v>12208</v>
      </c>
      <c r="AG311" s="743">
        <f>AF311*AE311</f>
        <v>2689422.4</v>
      </c>
      <c r="AH311" s="743">
        <v>14998</v>
      </c>
      <c r="AI311" s="743">
        <f>AH311*AE311</f>
        <v>3304059.4000000004</v>
      </c>
      <c r="AJ311" s="744">
        <f>AI311+AG311</f>
        <v>5993481.8000000007</v>
      </c>
    </row>
    <row r="312" spans="1:36" s="403" customFormat="1" ht="17.45" hidden="1" customHeight="1" x14ac:dyDescent="0.25">
      <c r="A312" s="970" t="s">
        <v>876</v>
      </c>
      <c r="B312" s="435" t="s">
        <v>421</v>
      </c>
      <c r="C312" s="569" t="s">
        <v>33</v>
      </c>
      <c r="D312" s="585">
        <v>5.8</v>
      </c>
      <c r="E312" s="419"/>
      <c r="F312" s="419"/>
      <c r="G312" s="419"/>
      <c r="H312" s="419"/>
      <c r="I312" s="586"/>
      <c r="J312" s="802"/>
      <c r="K312" s="803"/>
      <c r="L312" s="810"/>
      <c r="M312" s="803"/>
      <c r="N312" s="810"/>
      <c r="O312" s="805"/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38"/>
      <c r="T312" s="519"/>
      <c r="U312" s="519"/>
      <c r="V312" s="519"/>
      <c r="W312" s="519"/>
      <c r="X312" s="670"/>
      <c r="Y312" s="638"/>
      <c r="Z312" s="512"/>
      <c r="AA312" s="512"/>
      <c r="AB312" s="512"/>
      <c r="AC312" s="512"/>
      <c r="AD312" s="668"/>
      <c r="AE312" s="740">
        <f t="shared" si="187"/>
        <v>5.8</v>
      </c>
      <c r="AF312" s="747"/>
      <c r="AG312" s="747"/>
      <c r="AH312" s="747"/>
      <c r="AI312" s="747"/>
      <c r="AJ312" s="748"/>
    </row>
    <row r="313" spans="1:36" s="403" customFormat="1" ht="17.45" hidden="1" customHeight="1" x14ac:dyDescent="0.25">
      <c r="A313" s="969" t="s">
        <v>877</v>
      </c>
      <c r="B313" s="433" t="s">
        <v>422</v>
      </c>
      <c r="C313" s="567" t="s">
        <v>153</v>
      </c>
      <c r="D313" s="594">
        <f>3545</f>
        <v>3545</v>
      </c>
      <c r="E313" s="469"/>
      <c r="F313" s="469">
        <f>SUM(F314:F319)</f>
        <v>12011678</v>
      </c>
      <c r="G313" s="469"/>
      <c r="H313" s="469">
        <f>SUM(H314:H319)</f>
        <v>10058072.9</v>
      </c>
      <c r="I313" s="590">
        <f>SUM(I314:I319)</f>
        <v>22069750.899999999</v>
      </c>
      <c r="J313" s="819"/>
      <c r="K313" s="820"/>
      <c r="L313" s="821">
        <f>SUM(L314:L319)</f>
        <v>0</v>
      </c>
      <c r="M313" s="820"/>
      <c r="N313" s="821">
        <f>SUM(N314:N319)</f>
        <v>0</v>
      </c>
      <c r="O313" s="814">
        <f>SUM(O314:O319)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47"/>
      <c r="T313" s="522"/>
      <c r="U313" s="522">
        <f>SUM(U314:U319)</f>
        <v>0</v>
      </c>
      <c r="V313" s="522"/>
      <c r="W313" s="522">
        <f>SUM(W314:W319)</f>
        <v>0</v>
      </c>
      <c r="X313" s="671">
        <f>SUM(X314:X319)</f>
        <v>0</v>
      </c>
      <c r="Y313" s="647"/>
      <c r="Z313" s="523"/>
      <c r="AA313" s="523">
        <f>SUM(AA314:AA319)</f>
        <v>0</v>
      </c>
      <c r="AB313" s="523"/>
      <c r="AC313" s="523">
        <f>SUM(AC314:AC319)</f>
        <v>0</v>
      </c>
      <c r="AD313" s="673">
        <f>SUM(AD314:AD319)</f>
        <v>0</v>
      </c>
      <c r="AE313" s="740">
        <f t="shared" si="187"/>
        <v>3545</v>
      </c>
      <c r="AF313" s="753"/>
      <c r="AG313" s="753">
        <f>SUM(AG314:AG319)</f>
        <v>12011678</v>
      </c>
      <c r="AH313" s="753"/>
      <c r="AI313" s="753">
        <f>SUM(AI314:AI319)</f>
        <v>10058072.9</v>
      </c>
      <c r="AJ313" s="750">
        <f>SUM(AJ314:AJ319)</f>
        <v>22069750.899999999</v>
      </c>
    </row>
    <row r="314" spans="1:36" s="403" customFormat="1" ht="15.6" hidden="1" customHeight="1" x14ac:dyDescent="0.25">
      <c r="A314" s="970" t="s">
        <v>878</v>
      </c>
      <c r="B314" s="435" t="s">
        <v>423</v>
      </c>
      <c r="C314" s="569" t="s">
        <v>153</v>
      </c>
      <c r="D314" s="585">
        <v>3545</v>
      </c>
      <c r="E314" s="466">
        <v>393</v>
      </c>
      <c r="F314" s="466">
        <f t="shared" ref="F314:F319" si="190">E314*D314</f>
        <v>1393185</v>
      </c>
      <c r="G314" s="466">
        <v>78</v>
      </c>
      <c r="H314" s="466">
        <f t="shared" ref="H314:H319" si="191">G314*D314</f>
        <v>276510</v>
      </c>
      <c r="I314" s="587">
        <f t="shared" ref="I314:I319" si="192">H314+F314</f>
        <v>1669695</v>
      </c>
      <c r="J314" s="802"/>
      <c r="K314" s="803">
        <v>393</v>
      </c>
      <c r="L314" s="804">
        <f t="shared" ref="L314:L319" si="193">K314*J314</f>
        <v>0</v>
      </c>
      <c r="M314" s="803">
        <v>78</v>
      </c>
      <c r="N314" s="804">
        <f t="shared" ref="N314:N319" si="194">M314*J314</f>
        <v>0</v>
      </c>
      <c r="O314" s="808">
        <f t="shared" ref="O314:O319" si="195">N314+L314</f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393</v>
      </c>
      <c r="U314" s="519">
        <f t="shared" ref="U314:U319" si="196">T314*S314</f>
        <v>0</v>
      </c>
      <c r="V314" s="519">
        <v>78</v>
      </c>
      <c r="W314" s="519">
        <f t="shared" ref="W314:W319" si="197">V314*S314</f>
        <v>0</v>
      </c>
      <c r="X314" s="670">
        <f t="shared" ref="X314:X319" si="198">W314+U314</f>
        <v>0</v>
      </c>
      <c r="Y314" s="638"/>
      <c r="Z314" s="512">
        <v>393</v>
      </c>
      <c r="AA314" s="512">
        <f t="shared" ref="AA314:AA319" si="199">Z314*Y314</f>
        <v>0</v>
      </c>
      <c r="AB314" s="512">
        <v>78</v>
      </c>
      <c r="AC314" s="512">
        <f t="shared" ref="AC314:AC319" si="200">AB314*Y314</f>
        <v>0</v>
      </c>
      <c r="AD314" s="668">
        <f t="shared" ref="AD314:AD319" si="201">AC314+AA314</f>
        <v>0</v>
      </c>
      <c r="AE314" s="740">
        <f t="shared" si="187"/>
        <v>3545</v>
      </c>
      <c r="AF314" s="747">
        <v>393</v>
      </c>
      <c r="AG314" s="747">
        <f t="shared" ref="AG314:AG319" si="202">AF314*AE314</f>
        <v>1393185</v>
      </c>
      <c r="AH314" s="747">
        <v>78</v>
      </c>
      <c r="AI314" s="747">
        <f t="shared" ref="AI314:AI319" si="203">AH314*AE314</f>
        <v>276510</v>
      </c>
      <c r="AJ314" s="748">
        <f t="shared" ref="AJ314:AJ319" si="204">AI314+AG314</f>
        <v>1669695</v>
      </c>
    </row>
    <row r="315" spans="1:36" s="403" customFormat="1" ht="15.6" hidden="1" customHeight="1" x14ac:dyDescent="0.25">
      <c r="A315" s="970" t="s">
        <v>879</v>
      </c>
      <c r="B315" s="435" t="s">
        <v>424</v>
      </c>
      <c r="C315" s="569" t="s">
        <v>153</v>
      </c>
      <c r="D315" s="585">
        <v>3545</v>
      </c>
      <c r="E315" s="466">
        <v>235.8</v>
      </c>
      <c r="F315" s="466">
        <f t="shared" si="190"/>
        <v>835911</v>
      </c>
      <c r="G315" s="466">
        <v>202.02</v>
      </c>
      <c r="H315" s="466">
        <f t="shared" si="191"/>
        <v>716160.9</v>
      </c>
      <c r="I315" s="587">
        <f t="shared" si="192"/>
        <v>1552071.9</v>
      </c>
      <c r="J315" s="802"/>
      <c r="K315" s="803">
        <v>235.8</v>
      </c>
      <c r="L315" s="804">
        <f t="shared" si="193"/>
        <v>0</v>
      </c>
      <c r="M315" s="803">
        <v>202.02</v>
      </c>
      <c r="N315" s="804">
        <f t="shared" si="194"/>
        <v>0</v>
      </c>
      <c r="O315" s="808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235.8</v>
      </c>
      <c r="U315" s="519">
        <f t="shared" si="196"/>
        <v>0</v>
      </c>
      <c r="V315" s="519">
        <v>202.02</v>
      </c>
      <c r="W315" s="519">
        <f t="shared" si="197"/>
        <v>0</v>
      </c>
      <c r="X315" s="670">
        <f t="shared" si="198"/>
        <v>0</v>
      </c>
      <c r="Y315" s="638"/>
      <c r="Z315" s="512">
        <v>235.8</v>
      </c>
      <c r="AA315" s="512">
        <f t="shared" si="199"/>
        <v>0</v>
      </c>
      <c r="AB315" s="512">
        <v>202.02</v>
      </c>
      <c r="AC315" s="512">
        <f t="shared" si="200"/>
        <v>0</v>
      </c>
      <c r="AD315" s="668">
        <f t="shared" si="201"/>
        <v>0</v>
      </c>
      <c r="AE315" s="740">
        <f t="shared" si="187"/>
        <v>3545</v>
      </c>
      <c r="AF315" s="747">
        <v>235.8</v>
      </c>
      <c r="AG315" s="747">
        <f t="shared" si="202"/>
        <v>835911</v>
      </c>
      <c r="AH315" s="747">
        <v>202.02</v>
      </c>
      <c r="AI315" s="747">
        <f t="shared" si="203"/>
        <v>716160.9</v>
      </c>
      <c r="AJ315" s="748">
        <f t="shared" si="204"/>
        <v>1552071.9</v>
      </c>
    </row>
    <row r="316" spans="1:36" s="403" customFormat="1" ht="15.6" hidden="1" customHeight="1" x14ac:dyDescent="0.25">
      <c r="A316" s="970" t="s">
        <v>880</v>
      </c>
      <c r="B316" s="435" t="s">
        <v>425</v>
      </c>
      <c r="C316" s="569" t="s">
        <v>153</v>
      </c>
      <c r="D316" s="585">
        <v>3545</v>
      </c>
      <c r="E316" s="466">
        <v>1021.8000000000001</v>
      </c>
      <c r="F316" s="466">
        <f t="shared" si="190"/>
        <v>3622281.0000000005</v>
      </c>
      <c r="G316" s="466">
        <v>624</v>
      </c>
      <c r="H316" s="466">
        <f t="shared" si="191"/>
        <v>2212080</v>
      </c>
      <c r="I316" s="587">
        <f t="shared" si="192"/>
        <v>5834361</v>
      </c>
      <c r="J316" s="802"/>
      <c r="K316" s="803">
        <v>1021.8000000000001</v>
      </c>
      <c r="L316" s="804">
        <f t="shared" si="193"/>
        <v>0</v>
      </c>
      <c r="M316" s="803">
        <v>624</v>
      </c>
      <c r="N316" s="804">
        <f t="shared" si="194"/>
        <v>0</v>
      </c>
      <c r="O316" s="808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1021.8000000000001</v>
      </c>
      <c r="U316" s="519">
        <f t="shared" si="196"/>
        <v>0</v>
      </c>
      <c r="V316" s="519">
        <v>624</v>
      </c>
      <c r="W316" s="519">
        <f t="shared" si="197"/>
        <v>0</v>
      </c>
      <c r="X316" s="670">
        <f t="shared" si="198"/>
        <v>0</v>
      </c>
      <c r="Y316" s="638"/>
      <c r="Z316" s="512">
        <v>1021.8000000000001</v>
      </c>
      <c r="AA316" s="512">
        <f t="shared" si="199"/>
        <v>0</v>
      </c>
      <c r="AB316" s="512">
        <v>624</v>
      </c>
      <c r="AC316" s="512">
        <f t="shared" si="200"/>
        <v>0</v>
      </c>
      <c r="AD316" s="668">
        <f t="shared" si="201"/>
        <v>0</v>
      </c>
      <c r="AE316" s="740">
        <f t="shared" si="187"/>
        <v>3545</v>
      </c>
      <c r="AF316" s="747">
        <v>1021.8000000000001</v>
      </c>
      <c r="AG316" s="747">
        <f t="shared" si="202"/>
        <v>3622281.0000000005</v>
      </c>
      <c r="AH316" s="747">
        <v>624</v>
      </c>
      <c r="AI316" s="747">
        <f t="shared" si="203"/>
        <v>2212080</v>
      </c>
      <c r="AJ316" s="748">
        <f t="shared" si="204"/>
        <v>5834361</v>
      </c>
    </row>
    <row r="317" spans="1:36" s="403" customFormat="1" ht="26.45" hidden="1" customHeight="1" x14ac:dyDescent="0.25">
      <c r="A317" s="970" t="s">
        <v>881</v>
      </c>
      <c r="B317" s="435" t="s">
        <v>426</v>
      </c>
      <c r="C317" s="569" t="s">
        <v>171</v>
      </c>
      <c r="D317" s="585">
        <v>284</v>
      </c>
      <c r="E317" s="466">
        <v>12208</v>
      </c>
      <c r="F317" s="466">
        <f t="shared" si="190"/>
        <v>3467072</v>
      </c>
      <c r="G317" s="466">
        <v>14998</v>
      </c>
      <c r="H317" s="466">
        <f t="shared" si="191"/>
        <v>4259432</v>
      </c>
      <c r="I317" s="587">
        <f t="shared" si="192"/>
        <v>7726504</v>
      </c>
      <c r="J317" s="802"/>
      <c r="K317" s="803">
        <v>12208</v>
      </c>
      <c r="L317" s="804">
        <f t="shared" si="193"/>
        <v>0</v>
      </c>
      <c r="M317" s="803">
        <v>14998</v>
      </c>
      <c r="N317" s="804">
        <f t="shared" si="194"/>
        <v>0</v>
      </c>
      <c r="O317" s="808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12208</v>
      </c>
      <c r="U317" s="519">
        <f t="shared" si="196"/>
        <v>0</v>
      </c>
      <c r="V317" s="519">
        <v>14998</v>
      </c>
      <c r="W317" s="519">
        <f t="shared" si="197"/>
        <v>0</v>
      </c>
      <c r="X317" s="670">
        <f t="shared" si="198"/>
        <v>0</v>
      </c>
      <c r="Y317" s="638"/>
      <c r="Z317" s="512">
        <v>12208</v>
      </c>
      <c r="AA317" s="512">
        <f t="shared" si="199"/>
        <v>0</v>
      </c>
      <c r="AB317" s="512">
        <v>14998</v>
      </c>
      <c r="AC317" s="512">
        <f t="shared" si="200"/>
        <v>0</v>
      </c>
      <c r="AD317" s="668">
        <f t="shared" si="201"/>
        <v>0</v>
      </c>
      <c r="AE317" s="740">
        <f t="shared" si="187"/>
        <v>284</v>
      </c>
      <c r="AF317" s="747">
        <v>12208</v>
      </c>
      <c r="AG317" s="747">
        <f t="shared" si="202"/>
        <v>3467072</v>
      </c>
      <c r="AH317" s="747">
        <v>14998</v>
      </c>
      <c r="AI317" s="747">
        <f t="shared" si="203"/>
        <v>4259432</v>
      </c>
      <c r="AJ317" s="748">
        <f t="shared" si="204"/>
        <v>7726504</v>
      </c>
    </row>
    <row r="318" spans="1:36" s="403" customFormat="1" ht="26.45" hidden="1" customHeight="1" x14ac:dyDescent="0.25">
      <c r="A318" s="970" t="s">
        <v>882</v>
      </c>
      <c r="B318" s="435" t="s">
        <v>427</v>
      </c>
      <c r="C318" s="569" t="s">
        <v>153</v>
      </c>
      <c r="D318" s="585">
        <v>3545</v>
      </c>
      <c r="E318" s="466">
        <v>550.20000000000005</v>
      </c>
      <c r="F318" s="466">
        <f t="shared" si="190"/>
        <v>1950459.0000000002</v>
      </c>
      <c r="G318" s="466">
        <v>702</v>
      </c>
      <c r="H318" s="466">
        <f t="shared" si="191"/>
        <v>2488590</v>
      </c>
      <c r="I318" s="587">
        <f t="shared" si="192"/>
        <v>4439049</v>
      </c>
      <c r="J318" s="802"/>
      <c r="K318" s="803">
        <v>550.20000000000005</v>
      </c>
      <c r="L318" s="804">
        <f t="shared" si="193"/>
        <v>0</v>
      </c>
      <c r="M318" s="803">
        <v>702</v>
      </c>
      <c r="N318" s="804">
        <f t="shared" si="194"/>
        <v>0</v>
      </c>
      <c r="O318" s="808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702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702</v>
      </c>
      <c r="AC318" s="512">
        <f t="shared" si="200"/>
        <v>0</v>
      </c>
      <c r="AD318" s="668">
        <f t="shared" si="201"/>
        <v>0</v>
      </c>
      <c r="AE318" s="740">
        <f t="shared" si="187"/>
        <v>3545</v>
      </c>
      <c r="AF318" s="747">
        <v>550.20000000000005</v>
      </c>
      <c r="AG318" s="747">
        <f t="shared" si="202"/>
        <v>1950459.0000000002</v>
      </c>
      <c r="AH318" s="747">
        <v>702</v>
      </c>
      <c r="AI318" s="747">
        <f t="shared" si="203"/>
        <v>2488590</v>
      </c>
      <c r="AJ318" s="748">
        <f t="shared" si="204"/>
        <v>4439049</v>
      </c>
    </row>
    <row r="319" spans="1:36" s="403" customFormat="1" ht="15.6" hidden="1" customHeight="1" x14ac:dyDescent="0.25">
      <c r="A319" s="970" t="s">
        <v>883</v>
      </c>
      <c r="B319" s="435" t="s">
        <v>428</v>
      </c>
      <c r="C319" s="569" t="s">
        <v>213</v>
      </c>
      <c r="D319" s="585">
        <v>1350</v>
      </c>
      <c r="E319" s="466">
        <v>550.20000000000005</v>
      </c>
      <c r="F319" s="466">
        <f t="shared" si="190"/>
        <v>742770.00000000012</v>
      </c>
      <c r="G319" s="466">
        <v>78</v>
      </c>
      <c r="H319" s="466">
        <f t="shared" si="191"/>
        <v>105300</v>
      </c>
      <c r="I319" s="587">
        <f t="shared" si="192"/>
        <v>848070.00000000012</v>
      </c>
      <c r="J319" s="802"/>
      <c r="K319" s="803">
        <v>550.20000000000005</v>
      </c>
      <c r="L319" s="804">
        <f t="shared" si="193"/>
        <v>0</v>
      </c>
      <c r="M319" s="803">
        <v>78</v>
      </c>
      <c r="N319" s="804">
        <f t="shared" si="194"/>
        <v>0</v>
      </c>
      <c r="O319" s="808">
        <f t="shared" si="195"/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38"/>
      <c r="T319" s="519">
        <v>550.20000000000005</v>
      </c>
      <c r="U319" s="519">
        <f t="shared" si="196"/>
        <v>0</v>
      </c>
      <c r="V319" s="519">
        <v>78</v>
      </c>
      <c r="W319" s="519">
        <f t="shared" si="197"/>
        <v>0</v>
      </c>
      <c r="X319" s="670">
        <f t="shared" si="198"/>
        <v>0</v>
      </c>
      <c r="Y319" s="638"/>
      <c r="Z319" s="512">
        <v>550.20000000000005</v>
      </c>
      <c r="AA319" s="512">
        <f t="shared" si="199"/>
        <v>0</v>
      </c>
      <c r="AB319" s="512">
        <v>78</v>
      </c>
      <c r="AC319" s="512">
        <f t="shared" si="200"/>
        <v>0</v>
      </c>
      <c r="AD319" s="668">
        <f t="shared" si="201"/>
        <v>0</v>
      </c>
      <c r="AE319" s="740">
        <f t="shared" si="187"/>
        <v>1350</v>
      </c>
      <c r="AF319" s="747">
        <v>550.20000000000005</v>
      </c>
      <c r="AG319" s="747">
        <f t="shared" si="202"/>
        <v>742770.00000000012</v>
      </c>
      <c r="AH319" s="747">
        <v>78</v>
      </c>
      <c r="AI319" s="747">
        <f t="shared" si="203"/>
        <v>105300</v>
      </c>
      <c r="AJ319" s="748">
        <f t="shared" si="204"/>
        <v>848070.00000000012</v>
      </c>
    </row>
    <row r="320" spans="1:36" s="403" customFormat="1" ht="17.45" hidden="1" customHeight="1" x14ac:dyDescent="0.25">
      <c r="A320" s="969" t="s">
        <v>884</v>
      </c>
      <c r="B320" s="433" t="s">
        <v>429</v>
      </c>
      <c r="C320" s="567" t="s">
        <v>153</v>
      </c>
      <c r="D320" s="594">
        <v>4580</v>
      </c>
      <c r="E320" s="469"/>
      <c r="F320" s="469">
        <f>SUM(F321:F326)</f>
        <v>15313774</v>
      </c>
      <c r="G320" s="469"/>
      <c r="H320" s="469">
        <f>SUM(H321:H326)</f>
        <v>13847497.6</v>
      </c>
      <c r="I320" s="590">
        <f>SUM(I321:I326)</f>
        <v>29161271.600000001</v>
      </c>
      <c r="J320" s="819"/>
      <c r="K320" s="820"/>
      <c r="L320" s="821">
        <f>SUM(L321:L326)</f>
        <v>0</v>
      </c>
      <c r="M320" s="820"/>
      <c r="N320" s="821">
        <f>SUM(N321:N326)</f>
        <v>0</v>
      </c>
      <c r="O320" s="814">
        <f>SUM(O321:O326)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47"/>
      <c r="T320" s="522"/>
      <c r="U320" s="522">
        <f>SUM(U321:U326)</f>
        <v>0</v>
      </c>
      <c r="V320" s="522"/>
      <c r="W320" s="522">
        <f>SUM(W321:W326)</f>
        <v>0</v>
      </c>
      <c r="X320" s="671">
        <f>SUM(X321:X326)</f>
        <v>0</v>
      </c>
      <c r="Y320" s="647"/>
      <c r="Z320" s="523"/>
      <c r="AA320" s="523">
        <f>SUM(AA321:AA326)</f>
        <v>0</v>
      </c>
      <c r="AB320" s="523"/>
      <c r="AC320" s="523">
        <f>SUM(AC321:AC326)</f>
        <v>0</v>
      </c>
      <c r="AD320" s="673">
        <f>SUM(AD321:AD326)</f>
        <v>0</v>
      </c>
      <c r="AE320" s="740">
        <f t="shared" si="187"/>
        <v>4580</v>
      </c>
      <c r="AF320" s="753"/>
      <c r="AG320" s="753">
        <f>SUM(AG321:AG326)</f>
        <v>15313774</v>
      </c>
      <c r="AH320" s="753"/>
      <c r="AI320" s="753">
        <f>SUM(AI321:AI326)</f>
        <v>13847497.6</v>
      </c>
      <c r="AJ320" s="750">
        <f>SUM(AJ321:AJ326)</f>
        <v>29161271.600000001</v>
      </c>
    </row>
    <row r="321" spans="1:37" s="403" customFormat="1" ht="15.6" hidden="1" customHeight="1" x14ac:dyDescent="0.25">
      <c r="A321" s="970" t="s">
        <v>885</v>
      </c>
      <c r="B321" s="435" t="s">
        <v>423</v>
      </c>
      <c r="C321" s="569" t="s">
        <v>153</v>
      </c>
      <c r="D321" s="585">
        <v>4580</v>
      </c>
      <c r="E321" s="466">
        <v>393</v>
      </c>
      <c r="F321" s="466">
        <f t="shared" ref="F321:F326" si="205">E321*D321</f>
        <v>1799940</v>
      </c>
      <c r="G321" s="466">
        <v>78</v>
      </c>
      <c r="H321" s="466">
        <f t="shared" ref="H321:H326" si="206">G321*D321</f>
        <v>357240</v>
      </c>
      <c r="I321" s="587">
        <f t="shared" ref="I321:I326" si="207">H321+F321</f>
        <v>2157180</v>
      </c>
      <c r="J321" s="802"/>
      <c r="K321" s="803">
        <v>393</v>
      </c>
      <c r="L321" s="804">
        <f t="shared" ref="L321:L326" si="208">K321*J321</f>
        <v>0</v>
      </c>
      <c r="M321" s="803">
        <v>78</v>
      </c>
      <c r="N321" s="804">
        <f t="shared" ref="N321:N326" si="209">M321*J321</f>
        <v>0</v>
      </c>
      <c r="O321" s="808">
        <f t="shared" ref="O321:O326" si="210">N321+L321</f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393</v>
      </c>
      <c r="U321" s="519">
        <f t="shared" ref="U321:U326" si="211">T321*S321</f>
        <v>0</v>
      </c>
      <c r="V321" s="519">
        <v>78</v>
      </c>
      <c r="W321" s="519">
        <f t="shared" ref="W321:W326" si="212">V321*S321</f>
        <v>0</v>
      </c>
      <c r="X321" s="670">
        <f t="shared" ref="X321:X326" si="213">W321+U321</f>
        <v>0</v>
      </c>
      <c r="Y321" s="638"/>
      <c r="Z321" s="512">
        <v>393</v>
      </c>
      <c r="AA321" s="512">
        <f t="shared" ref="AA321:AA326" si="214">Z321*Y321</f>
        <v>0</v>
      </c>
      <c r="AB321" s="512">
        <v>78</v>
      </c>
      <c r="AC321" s="512">
        <f t="shared" ref="AC321:AC326" si="215">AB321*Y321</f>
        <v>0</v>
      </c>
      <c r="AD321" s="668">
        <f t="shared" ref="AD321:AD326" si="216">AC321+AA321</f>
        <v>0</v>
      </c>
      <c r="AE321" s="740">
        <f t="shared" si="187"/>
        <v>4580</v>
      </c>
      <c r="AF321" s="747">
        <v>393</v>
      </c>
      <c r="AG321" s="747">
        <f t="shared" ref="AG321:AG326" si="217">AF321*AE321</f>
        <v>1799940</v>
      </c>
      <c r="AH321" s="747">
        <v>78</v>
      </c>
      <c r="AI321" s="747">
        <f t="shared" ref="AI321:AI326" si="218">AH321*AE321</f>
        <v>357240</v>
      </c>
      <c r="AJ321" s="748">
        <f t="shared" ref="AJ321:AJ326" si="219">AI321+AG321</f>
        <v>2157180</v>
      </c>
    </row>
    <row r="322" spans="1:37" s="403" customFormat="1" ht="15.6" hidden="1" customHeight="1" x14ac:dyDescent="0.25">
      <c r="A322" s="970" t="s">
        <v>886</v>
      </c>
      <c r="B322" s="435" t="s">
        <v>424</v>
      </c>
      <c r="C322" s="569" t="s">
        <v>153</v>
      </c>
      <c r="D322" s="585">
        <v>4580</v>
      </c>
      <c r="E322" s="466">
        <v>235.8</v>
      </c>
      <c r="F322" s="466">
        <f t="shared" si="205"/>
        <v>1079964</v>
      </c>
      <c r="G322" s="466">
        <v>202.02</v>
      </c>
      <c r="H322" s="466">
        <f t="shared" si="206"/>
        <v>925251.60000000009</v>
      </c>
      <c r="I322" s="587">
        <f t="shared" si="207"/>
        <v>2005215.6</v>
      </c>
      <c r="J322" s="802"/>
      <c r="K322" s="803">
        <v>235.8</v>
      </c>
      <c r="L322" s="804">
        <f t="shared" si="208"/>
        <v>0</v>
      </c>
      <c r="M322" s="803">
        <v>202.02</v>
      </c>
      <c r="N322" s="804">
        <f t="shared" si="209"/>
        <v>0</v>
      </c>
      <c r="O322" s="808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235.8</v>
      </c>
      <c r="U322" s="519">
        <f t="shared" si="211"/>
        <v>0</v>
      </c>
      <c r="V322" s="519">
        <v>202.02</v>
      </c>
      <c r="W322" s="519">
        <f t="shared" si="212"/>
        <v>0</v>
      </c>
      <c r="X322" s="670">
        <f t="shared" si="213"/>
        <v>0</v>
      </c>
      <c r="Y322" s="638"/>
      <c r="Z322" s="512">
        <v>235.8</v>
      </c>
      <c r="AA322" s="512">
        <f t="shared" si="214"/>
        <v>0</v>
      </c>
      <c r="AB322" s="512">
        <v>202.02</v>
      </c>
      <c r="AC322" s="512">
        <f t="shared" si="215"/>
        <v>0</v>
      </c>
      <c r="AD322" s="668">
        <f t="shared" si="216"/>
        <v>0</v>
      </c>
      <c r="AE322" s="740">
        <f t="shared" si="187"/>
        <v>4580</v>
      </c>
      <c r="AF322" s="747">
        <v>235.8</v>
      </c>
      <c r="AG322" s="747">
        <f t="shared" si="217"/>
        <v>1079964</v>
      </c>
      <c r="AH322" s="747">
        <v>202.02</v>
      </c>
      <c r="AI322" s="747">
        <f t="shared" si="218"/>
        <v>925251.60000000009</v>
      </c>
      <c r="AJ322" s="748">
        <f t="shared" si="219"/>
        <v>2005215.6</v>
      </c>
    </row>
    <row r="323" spans="1:37" s="403" customFormat="1" ht="15.6" hidden="1" customHeight="1" x14ac:dyDescent="0.25">
      <c r="A323" s="970" t="s">
        <v>887</v>
      </c>
      <c r="B323" s="435" t="s">
        <v>425</v>
      </c>
      <c r="C323" s="569" t="s">
        <v>171</v>
      </c>
      <c r="D323" s="585">
        <v>4580</v>
      </c>
      <c r="E323" s="466">
        <v>1021.8000000000001</v>
      </c>
      <c r="F323" s="466">
        <f t="shared" si="205"/>
        <v>4679844</v>
      </c>
      <c r="G323" s="466">
        <v>624</v>
      </c>
      <c r="H323" s="466">
        <f t="shared" si="206"/>
        <v>2857920</v>
      </c>
      <c r="I323" s="587">
        <f t="shared" si="207"/>
        <v>7537764</v>
      </c>
      <c r="J323" s="802"/>
      <c r="K323" s="803">
        <v>1021.8000000000001</v>
      </c>
      <c r="L323" s="804">
        <f t="shared" si="208"/>
        <v>0</v>
      </c>
      <c r="M323" s="803">
        <v>624</v>
      </c>
      <c r="N323" s="804">
        <f t="shared" si="209"/>
        <v>0</v>
      </c>
      <c r="O323" s="808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1021.8000000000001</v>
      </c>
      <c r="U323" s="519">
        <f t="shared" si="211"/>
        <v>0</v>
      </c>
      <c r="V323" s="519">
        <v>624</v>
      </c>
      <c r="W323" s="519">
        <f t="shared" si="212"/>
        <v>0</v>
      </c>
      <c r="X323" s="670">
        <f t="shared" si="213"/>
        <v>0</v>
      </c>
      <c r="Y323" s="638"/>
      <c r="Z323" s="512">
        <v>1021.8000000000001</v>
      </c>
      <c r="AA323" s="512">
        <f t="shared" si="214"/>
        <v>0</v>
      </c>
      <c r="AB323" s="512">
        <v>624</v>
      </c>
      <c r="AC323" s="512">
        <f t="shared" si="215"/>
        <v>0</v>
      </c>
      <c r="AD323" s="668">
        <f t="shared" si="216"/>
        <v>0</v>
      </c>
      <c r="AE323" s="740">
        <f t="shared" si="187"/>
        <v>4580</v>
      </c>
      <c r="AF323" s="747">
        <v>1021.8000000000001</v>
      </c>
      <c r="AG323" s="747">
        <f t="shared" si="217"/>
        <v>4679844</v>
      </c>
      <c r="AH323" s="747">
        <v>624</v>
      </c>
      <c r="AI323" s="747">
        <f t="shared" si="218"/>
        <v>2857920</v>
      </c>
      <c r="AJ323" s="748">
        <f t="shared" si="219"/>
        <v>7537764</v>
      </c>
    </row>
    <row r="324" spans="1:37" s="406" customFormat="1" ht="39.6" hidden="1" customHeight="1" x14ac:dyDescent="0.25">
      <c r="A324" s="970" t="s">
        <v>888</v>
      </c>
      <c r="B324" s="435" t="s">
        <v>430</v>
      </c>
      <c r="C324" s="569" t="s">
        <v>171</v>
      </c>
      <c r="D324" s="585">
        <v>367</v>
      </c>
      <c r="E324" s="466">
        <v>12208</v>
      </c>
      <c r="F324" s="466">
        <f t="shared" si="205"/>
        <v>4480336</v>
      </c>
      <c r="G324" s="466">
        <v>17398</v>
      </c>
      <c r="H324" s="466">
        <f t="shared" si="206"/>
        <v>6385066</v>
      </c>
      <c r="I324" s="587">
        <f t="shared" si="207"/>
        <v>10865402</v>
      </c>
      <c r="J324" s="802"/>
      <c r="K324" s="803">
        <v>12208</v>
      </c>
      <c r="L324" s="804">
        <f t="shared" si="208"/>
        <v>0</v>
      </c>
      <c r="M324" s="803">
        <v>17398</v>
      </c>
      <c r="N324" s="804">
        <f t="shared" si="209"/>
        <v>0</v>
      </c>
      <c r="O324" s="808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12208</v>
      </c>
      <c r="U324" s="519">
        <f t="shared" si="211"/>
        <v>0</v>
      </c>
      <c r="V324" s="519">
        <v>17398</v>
      </c>
      <c r="W324" s="519">
        <f t="shared" si="212"/>
        <v>0</v>
      </c>
      <c r="X324" s="670">
        <f t="shared" si="213"/>
        <v>0</v>
      </c>
      <c r="Y324" s="638"/>
      <c r="Z324" s="512">
        <v>12208</v>
      </c>
      <c r="AA324" s="512">
        <f t="shared" si="214"/>
        <v>0</v>
      </c>
      <c r="AB324" s="512">
        <v>17398</v>
      </c>
      <c r="AC324" s="512">
        <f t="shared" si="215"/>
        <v>0</v>
      </c>
      <c r="AD324" s="668">
        <f t="shared" si="216"/>
        <v>0</v>
      </c>
      <c r="AE324" s="740">
        <f t="shared" si="187"/>
        <v>367</v>
      </c>
      <c r="AF324" s="747">
        <v>12208</v>
      </c>
      <c r="AG324" s="747">
        <f t="shared" si="217"/>
        <v>4480336</v>
      </c>
      <c r="AH324" s="747">
        <v>17398</v>
      </c>
      <c r="AI324" s="747">
        <f t="shared" si="218"/>
        <v>6385066</v>
      </c>
      <c r="AJ324" s="748">
        <f t="shared" si="219"/>
        <v>10865402</v>
      </c>
    </row>
    <row r="325" spans="1:37" s="403" customFormat="1" ht="26.45" hidden="1" customHeight="1" x14ac:dyDescent="0.25">
      <c r="A325" s="970" t="s">
        <v>889</v>
      </c>
      <c r="B325" s="435" t="s">
        <v>427</v>
      </c>
      <c r="C325" s="569" t="s">
        <v>153</v>
      </c>
      <c r="D325" s="585">
        <v>4580</v>
      </c>
      <c r="E325" s="466">
        <v>550.20000000000005</v>
      </c>
      <c r="F325" s="466">
        <f t="shared" si="205"/>
        <v>2519916</v>
      </c>
      <c r="G325" s="466">
        <v>702</v>
      </c>
      <c r="H325" s="466">
        <f t="shared" si="206"/>
        <v>3215160</v>
      </c>
      <c r="I325" s="587">
        <f t="shared" si="207"/>
        <v>5735076</v>
      </c>
      <c r="J325" s="802"/>
      <c r="K325" s="803">
        <v>550.20000000000005</v>
      </c>
      <c r="L325" s="804">
        <f t="shared" si="208"/>
        <v>0</v>
      </c>
      <c r="M325" s="803">
        <v>702</v>
      </c>
      <c r="N325" s="804">
        <f t="shared" si="209"/>
        <v>0</v>
      </c>
      <c r="O325" s="808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702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702</v>
      </c>
      <c r="AC325" s="512">
        <f t="shared" si="215"/>
        <v>0</v>
      </c>
      <c r="AD325" s="668">
        <f t="shared" si="216"/>
        <v>0</v>
      </c>
      <c r="AE325" s="740">
        <f t="shared" si="187"/>
        <v>4580</v>
      </c>
      <c r="AF325" s="747">
        <v>550.20000000000005</v>
      </c>
      <c r="AG325" s="747">
        <f t="shared" si="217"/>
        <v>2519916</v>
      </c>
      <c r="AH325" s="747">
        <v>702</v>
      </c>
      <c r="AI325" s="747">
        <f t="shared" si="218"/>
        <v>3215160</v>
      </c>
      <c r="AJ325" s="748">
        <f t="shared" si="219"/>
        <v>5735076</v>
      </c>
    </row>
    <row r="326" spans="1:37" s="403" customFormat="1" ht="15.6" hidden="1" customHeight="1" x14ac:dyDescent="0.25">
      <c r="A326" s="970" t="s">
        <v>890</v>
      </c>
      <c r="B326" s="435" t="s">
        <v>428</v>
      </c>
      <c r="C326" s="569" t="s">
        <v>213</v>
      </c>
      <c r="D326" s="585">
        <v>1370</v>
      </c>
      <c r="E326" s="466">
        <v>550.20000000000005</v>
      </c>
      <c r="F326" s="466">
        <f t="shared" si="205"/>
        <v>753774.00000000012</v>
      </c>
      <c r="G326" s="466">
        <v>78</v>
      </c>
      <c r="H326" s="466">
        <f t="shared" si="206"/>
        <v>106860</v>
      </c>
      <c r="I326" s="587">
        <f t="shared" si="207"/>
        <v>860634.00000000012</v>
      </c>
      <c r="J326" s="802"/>
      <c r="K326" s="803">
        <v>550.20000000000005</v>
      </c>
      <c r="L326" s="804">
        <f t="shared" si="208"/>
        <v>0</v>
      </c>
      <c r="M326" s="803">
        <v>78</v>
      </c>
      <c r="N326" s="804">
        <f t="shared" si="209"/>
        <v>0</v>
      </c>
      <c r="O326" s="808">
        <f t="shared" si="210"/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38"/>
      <c r="T326" s="519">
        <v>550.20000000000005</v>
      </c>
      <c r="U326" s="519">
        <f t="shared" si="211"/>
        <v>0</v>
      </c>
      <c r="V326" s="519">
        <v>78</v>
      </c>
      <c r="W326" s="519">
        <f t="shared" si="212"/>
        <v>0</v>
      </c>
      <c r="X326" s="670">
        <f t="shared" si="213"/>
        <v>0</v>
      </c>
      <c r="Y326" s="638"/>
      <c r="Z326" s="512">
        <v>550.20000000000005</v>
      </c>
      <c r="AA326" s="512">
        <f t="shared" si="214"/>
        <v>0</v>
      </c>
      <c r="AB326" s="512">
        <v>78</v>
      </c>
      <c r="AC326" s="512">
        <f t="shared" si="215"/>
        <v>0</v>
      </c>
      <c r="AD326" s="668">
        <f t="shared" si="216"/>
        <v>0</v>
      </c>
      <c r="AE326" s="740">
        <f t="shared" si="187"/>
        <v>1370</v>
      </c>
      <c r="AF326" s="747">
        <v>550.20000000000005</v>
      </c>
      <c r="AG326" s="747">
        <f t="shared" si="217"/>
        <v>753774.00000000012</v>
      </c>
      <c r="AH326" s="747">
        <v>78</v>
      </c>
      <c r="AI326" s="747">
        <f t="shared" si="218"/>
        <v>106860</v>
      </c>
      <c r="AJ326" s="748">
        <f t="shared" si="219"/>
        <v>860634.00000000012</v>
      </c>
    </row>
    <row r="327" spans="1:37" s="403" customFormat="1" ht="17.45" hidden="1" customHeight="1" x14ac:dyDescent="0.25">
      <c r="A327" s="969" t="s">
        <v>891</v>
      </c>
      <c r="B327" s="433" t="s">
        <v>431</v>
      </c>
      <c r="C327" s="567"/>
      <c r="D327" s="594"/>
      <c r="E327" s="469"/>
      <c r="F327" s="469">
        <f>SUM(F328:F331)</f>
        <v>2452320</v>
      </c>
      <c r="G327" s="469"/>
      <c r="H327" s="469">
        <f>SUM(H328:H331)</f>
        <v>1341522</v>
      </c>
      <c r="I327" s="590">
        <f>SUM(I328:I331)</f>
        <v>3793842</v>
      </c>
      <c r="J327" s="819"/>
      <c r="K327" s="820"/>
      <c r="L327" s="821">
        <f>SUM(L328:L331)</f>
        <v>0</v>
      </c>
      <c r="M327" s="820"/>
      <c r="N327" s="821">
        <f>SUM(N328:N331)</f>
        <v>0</v>
      </c>
      <c r="O327" s="814">
        <f>SUM(O328:O331)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47"/>
      <c r="T327" s="522"/>
      <c r="U327" s="522">
        <f>SUM(U328:U331)</f>
        <v>0</v>
      </c>
      <c r="V327" s="522"/>
      <c r="W327" s="522">
        <f>SUM(W328:W331)</f>
        <v>0</v>
      </c>
      <c r="X327" s="671">
        <f>SUM(X328:X331)</f>
        <v>0</v>
      </c>
      <c r="Y327" s="647"/>
      <c r="Z327" s="523"/>
      <c r="AA327" s="523">
        <f>SUM(AA328:AA331)</f>
        <v>0</v>
      </c>
      <c r="AB327" s="523"/>
      <c r="AC327" s="523">
        <f>SUM(AC328:AC331)</f>
        <v>0</v>
      </c>
      <c r="AD327" s="673">
        <f>SUM(AD328:AD331)</f>
        <v>0</v>
      </c>
      <c r="AE327" s="740">
        <f t="shared" si="187"/>
        <v>0</v>
      </c>
      <c r="AF327" s="753"/>
      <c r="AG327" s="753">
        <f>SUM(AG328:AG331)</f>
        <v>2452320</v>
      </c>
      <c r="AH327" s="753"/>
      <c r="AI327" s="753">
        <f>SUM(AI328:AI331)</f>
        <v>1341522</v>
      </c>
      <c r="AJ327" s="750">
        <f>SUM(AJ328:AJ331)</f>
        <v>3793842</v>
      </c>
    </row>
    <row r="328" spans="1:37" s="403" customFormat="1" ht="15.6" hidden="1" customHeight="1" x14ac:dyDescent="0.25">
      <c r="A328" s="970" t="s">
        <v>892</v>
      </c>
      <c r="B328" s="435" t="s">
        <v>432</v>
      </c>
      <c r="C328" s="570" t="s">
        <v>153</v>
      </c>
      <c r="D328" s="585">
        <v>100</v>
      </c>
      <c r="E328" s="466">
        <v>2672.4</v>
      </c>
      <c r="F328" s="466">
        <f>E328*D328</f>
        <v>267240</v>
      </c>
      <c r="G328" s="466">
        <v>1326</v>
      </c>
      <c r="H328" s="466">
        <f>G328*D328</f>
        <v>132600</v>
      </c>
      <c r="I328" s="587">
        <f>H328+F328</f>
        <v>399840</v>
      </c>
      <c r="J328" s="802"/>
      <c r="K328" s="803">
        <v>2672.4</v>
      </c>
      <c r="L328" s="804">
        <f>K328*J328</f>
        <v>0</v>
      </c>
      <c r="M328" s="803">
        <v>1326</v>
      </c>
      <c r="N328" s="804">
        <f>M328*J328</f>
        <v>0</v>
      </c>
      <c r="O328" s="808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2672.4</v>
      </c>
      <c r="U328" s="519">
        <f>T328*S328</f>
        <v>0</v>
      </c>
      <c r="V328" s="519">
        <v>1326</v>
      </c>
      <c r="W328" s="519">
        <f>V328*S328</f>
        <v>0</v>
      </c>
      <c r="X328" s="670">
        <f>W328+U328</f>
        <v>0</v>
      </c>
      <c r="Y328" s="638"/>
      <c r="Z328" s="512">
        <v>2672.4</v>
      </c>
      <c r="AA328" s="512">
        <f>Z328*Y328</f>
        <v>0</v>
      </c>
      <c r="AB328" s="512">
        <v>1326</v>
      </c>
      <c r="AC328" s="512">
        <f>AB328*Y328</f>
        <v>0</v>
      </c>
      <c r="AD328" s="668">
        <f>AC328+AA328</f>
        <v>0</v>
      </c>
      <c r="AE328" s="740">
        <f t="shared" si="187"/>
        <v>100</v>
      </c>
      <c r="AF328" s="747">
        <v>2672.4</v>
      </c>
      <c r="AG328" s="747">
        <f>AF328*AE328</f>
        <v>267240</v>
      </c>
      <c r="AH328" s="747">
        <v>1326</v>
      </c>
      <c r="AI328" s="747">
        <f>AH328*AE328</f>
        <v>132600</v>
      </c>
      <c r="AJ328" s="748">
        <f>AI328+AG328</f>
        <v>399840</v>
      </c>
    </row>
    <row r="329" spans="1:37" s="403" customFormat="1" ht="15.6" hidden="1" customHeight="1" x14ac:dyDescent="0.25">
      <c r="A329" s="970" t="s">
        <v>893</v>
      </c>
      <c r="B329" s="435" t="s">
        <v>433</v>
      </c>
      <c r="C329" s="570" t="s">
        <v>31</v>
      </c>
      <c r="D329" s="585">
        <v>120</v>
      </c>
      <c r="E329" s="466">
        <v>11790</v>
      </c>
      <c r="F329" s="466">
        <f>E329*D329</f>
        <v>1414800</v>
      </c>
      <c r="G329" s="466">
        <v>4680</v>
      </c>
      <c r="H329" s="466">
        <f>G329*D329</f>
        <v>561600</v>
      </c>
      <c r="I329" s="587">
        <f>H329+F329</f>
        <v>1976400</v>
      </c>
      <c r="J329" s="802"/>
      <c r="K329" s="803">
        <v>11790</v>
      </c>
      <c r="L329" s="804">
        <f>K329*J329</f>
        <v>0</v>
      </c>
      <c r="M329" s="803">
        <v>4680</v>
      </c>
      <c r="N329" s="804">
        <f>M329*J329</f>
        <v>0</v>
      </c>
      <c r="O329" s="808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11790</v>
      </c>
      <c r="U329" s="519">
        <f>T329*S329</f>
        <v>0</v>
      </c>
      <c r="V329" s="519">
        <v>4680</v>
      </c>
      <c r="W329" s="519">
        <f>V329*S329</f>
        <v>0</v>
      </c>
      <c r="X329" s="670">
        <f>W329+U329</f>
        <v>0</v>
      </c>
      <c r="Y329" s="638"/>
      <c r="Z329" s="512">
        <v>11790</v>
      </c>
      <c r="AA329" s="512">
        <f>Z329*Y329</f>
        <v>0</v>
      </c>
      <c r="AB329" s="512">
        <v>4680</v>
      </c>
      <c r="AC329" s="512">
        <f>AB329*Y329</f>
        <v>0</v>
      </c>
      <c r="AD329" s="668">
        <f>AC329+AA329</f>
        <v>0</v>
      </c>
      <c r="AE329" s="740">
        <f t="shared" si="187"/>
        <v>120</v>
      </c>
      <c r="AF329" s="747">
        <v>11790</v>
      </c>
      <c r="AG329" s="747">
        <f>AF329*AE329</f>
        <v>1414800</v>
      </c>
      <c r="AH329" s="747">
        <v>4680</v>
      </c>
      <c r="AI329" s="747">
        <f>AH329*AE329</f>
        <v>561600</v>
      </c>
      <c r="AJ329" s="748">
        <f>AI329+AG329</f>
        <v>1976400</v>
      </c>
    </row>
    <row r="330" spans="1:37" s="403" customFormat="1" ht="26.45" hidden="1" customHeight="1" x14ac:dyDescent="0.25">
      <c r="A330" s="970" t="s">
        <v>894</v>
      </c>
      <c r="B330" s="435" t="s">
        <v>434</v>
      </c>
      <c r="C330" s="570" t="s">
        <v>171</v>
      </c>
      <c r="D330" s="585">
        <v>26</v>
      </c>
      <c r="E330" s="466">
        <v>13132.246153846156</v>
      </c>
      <c r="F330" s="466">
        <f>E330*D330</f>
        <v>341438.4</v>
      </c>
      <c r="G330" s="466">
        <v>21921</v>
      </c>
      <c r="H330" s="466">
        <f>G330*D330</f>
        <v>569946</v>
      </c>
      <c r="I330" s="587">
        <f>H330+F330</f>
        <v>911384.4</v>
      </c>
      <c r="J330" s="802"/>
      <c r="K330" s="803">
        <v>13132.246153846156</v>
      </c>
      <c r="L330" s="804">
        <f>K330*J330</f>
        <v>0</v>
      </c>
      <c r="M330" s="803">
        <v>21921</v>
      </c>
      <c r="N330" s="804">
        <f>M330*J330</f>
        <v>0</v>
      </c>
      <c r="O330" s="808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13132.246153846156</v>
      </c>
      <c r="U330" s="519">
        <f>T330*S330</f>
        <v>0</v>
      </c>
      <c r="V330" s="519">
        <v>21921</v>
      </c>
      <c r="W330" s="519">
        <f>V330*S330</f>
        <v>0</v>
      </c>
      <c r="X330" s="670">
        <f>W330+U330</f>
        <v>0</v>
      </c>
      <c r="Y330" s="638"/>
      <c r="Z330" s="512">
        <v>13132.246153846156</v>
      </c>
      <c r="AA330" s="512">
        <f>Z330*Y330</f>
        <v>0</v>
      </c>
      <c r="AB330" s="512">
        <v>21921</v>
      </c>
      <c r="AC330" s="512">
        <f>AB330*Y330</f>
        <v>0</v>
      </c>
      <c r="AD330" s="668">
        <f>AC330+AA330</f>
        <v>0</v>
      </c>
      <c r="AE330" s="740">
        <f t="shared" si="187"/>
        <v>26</v>
      </c>
      <c r="AF330" s="747">
        <v>13132.246153846156</v>
      </c>
      <c r="AG330" s="747">
        <f>AF330*AE330</f>
        <v>341438.4</v>
      </c>
      <c r="AH330" s="747">
        <v>21921</v>
      </c>
      <c r="AI330" s="747">
        <f>AH330*AE330</f>
        <v>569946</v>
      </c>
      <c r="AJ330" s="748">
        <f>AI330+AG330</f>
        <v>911384.4</v>
      </c>
    </row>
    <row r="331" spans="1:37" s="403" customFormat="1" ht="15.6" hidden="1" customHeight="1" x14ac:dyDescent="0.25">
      <c r="A331" s="970" t="s">
        <v>895</v>
      </c>
      <c r="B331" s="435" t="s">
        <v>435</v>
      </c>
      <c r="C331" s="570" t="s">
        <v>134</v>
      </c>
      <c r="D331" s="585">
        <v>496</v>
      </c>
      <c r="E331" s="466">
        <v>864.6</v>
      </c>
      <c r="F331" s="466">
        <f>E331*D331</f>
        <v>428841.60000000003</v>
      </c>
      <c r="G331" s="466">
        <v>156</v>
      </c>
      <c r="H331" s="466">
        <f>G331*D331</f>
        <v>77376</v>
      </c>
      <c r="I331" s="587">
        <f>H331+F331</f>
        <v>506217.60000000003</v>
      </c>
      <c r="J331" s="802"/>
      <c r="K331" s="803">
        <v>864.6</v>
      </c>
      <c r="L331" s="804">
        <f>K331*J331</f>
        <v>0</v>
      </c>
      <c r="M331" s="803">
        <v>156</v>
      </c>
      <c r="N331" s="804">
        <f>M331*J331</f>
        <v>0</v>
      </c>
      <c r="O331" s="808">
        <f>N331+L331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38"/>
      <c r="T331" s="519">
        <v>864.6</v>
      </c>
      <c r="U331" s="519">
        <f>T331*S331</f>
        <v>0</v>
      </c>
      <c r="V331" s="519">
        <v>156</v>
      </c>
      <c r="W331" s="519">
        <f>V331*S331</f>
        <v>0</v>
      </c>
      <c r="X331" s="670">
        <f>W331+U331</f>
        <v>0</v>
      </c>
      <c r="Y331" s="638"/>
      <c r="Z331" s="512">
        <v>864.6</v>
      </c>
      <c r="AA331" s="512">
        <f>Z331*Y331</f>
        <v>0</v>
      </c>
      <c r="AB331" s="512">
        <v>156</v>
      </c>
      <c r="AC331" s="512">
        <f>AB331*Y331</f>
        <v>0</v>
      </c>
      <c r="AD331" s="668">
        <f>AC331+AA331</f>
        <v>0</v>
      </c>
      <c r="AE331" s="740">
        <f t="shared" si="187"/>
        <v>496</v>
      </c>
      <c r="AF331" s="747">
        <v>864.6</v>
      </c>
      <c r="AG331" s="747">
        <f>AF331*AE331</f>
        <v>428841.60000000003</v>
      </c>
      <c r="AH331" s="747">
        <v>156</v>
      </c>
      <c r="AI331" s="747">
        <f>AH331*AE331</f>
        <v>77376</v>
      </c>
      <c r="AJ331" s="748">
        <f>AI331+AG331</f>
        <v>506217.60000000003</v>
      </c>
    </row>
    <row r="332" spans="1:37" ht="17.45" hidden="1" customHeight="1" x14ac:dyDescent="0.25">
      <c r="A332" s="969" t="s">
        <v>896</v>
      </c>
      <c r="B332" s="433" t="s">
        <v>436</v>
      </c>
      <c r="C332" s="567"/>
      <c r="D332" s="594"/>
      <c r="E332" s="469"/>
      <c r="F332" s="469">
        <f>SUM(F333:F342)</f>
        <v>4453232.34</v>
      </c>
      <c r="G332" s="469"/>
      <c r="H332" s="469">
        <f>SUM(H333:H342)</f>
        <v>8043587.7600000007</v>
      </c>
      <c r="I332" s="590">
        <f>SUM(I333:I342)</f>
        <v>12496820.1</v>
      </c>
      <c r="J332" s="819"/>
      <c r="K332" s="820"/>
      <c r="L332" s="821">
        <f>SUM(L333:L342)</f>
        <v>0</v>
      </c>
      <c r="M332" s="820"/>
      <c r="N332" s="821">
        <f>SUM(N333:N342)</f>
        <v>0</v>
      </c>
      <c r="O332" s="814">
        <f>SUM(O333:O342)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47"/>
      <c r="T332" s="522"/>
      <c r="U332" s="522">
        <f>SUM(U333:U342)</f>
        <v>0</v>
      </c>
      <c r="V332" s="522"/>
      <c r="W332" s="522">
        <f>SUM(W333:W342)</f>
        <v>0</v>
      </c>
      <c r="X332" s="671">
        <f>SUM(X333:X342)</f>
        <v>0</v>
      </c>
      <c r="Y332" s="647"/>
      <c r="Z332" s="523"/>
      <c r="AA332" s="523">
        <f>SUM(AA333:AA342)</f>
        <v>0</v>
      </c>
      <c r="AB332" s="523"/>
      <c r="AC332" s="523">
        <f>SUM(AC333:AC342)</f>
        <v>0</v>
      </c>
      <c r="AD332" s="673">
        <f>SUM(AD333:AD342)</f>
        <v>0</v>
      </c>
      <c r="AE332" s="740">
        <f t="shared" si="187"/>
        <v>0</v>
      </c>
      <c r="AF332" s="753"/>
      <c r="AG332" s="753">
        <f>SUM(AG333:AG342)</f>
        <v>4453232.34</v>
      </c>
      <c r="AH332" s="753"/>
      <c r="AI332" s="753">
        <f>SUM(AI333:AI342)</f>
        <v>8043587.7600000007</v>
      </c>
      <c r="AJ332" s="750">
        <f>SUM(AJ333:AJ342)</f>
        <v>12496820.1</v>
      </c>
      <c r="AK332" s="196"/>
    </row>
    <row r="333" spans="1:37" ht="15.6" hidden="1" customHeight="1" x14ac:dyDescent="0.25">
      <c r="A333" s="970" t="s">
        <v>897</v>
      </c>
      <c r="B333" s="435" t="s">
        <v>432</v>
      </c>
      <c r="C333" s="570" t="s">
        <v>153</v>
      </c>
      <c r="D333" s="585">
        <v>330</v>
      </c>
      <c r="E333" s="466">
        <v>5502</v>
      </c>
      <c r="F333" s="466">
        <f t="shared" ref="F333:F342" si="220">E333*D333</f>
        <v>1815660</v>
      </c>
      <c r="G333" s="466">
        <v>1326</v>
      </c>
      <c r="H333" s="466">
        <f t="shared" ref="H333:H342" si="221">G333*D333</f>
        <v>437580</v>
      </c>
      <c r="I333" s="587">
        <f t="shared" ref="I333:I342" si="222">H333+F333</f>
        <v>2253240</v>
      </c>
      <c r="J333" s="802"/>
      <c r="K333" s="803">
        <v>5502</v>
      </c>
      <c r="L333" s="804">
        <f t="shared" ref="L333:L342" si="223">K333*J333</f>
        <v>0</v>
      </c>
      <c r="M333" s="803">
        <v>1326</v>
      </c>
      <c r="N333" s="804">
        <f t="shared" ref="N333:N342" si="224">M333*J333</f>
        <v>0</v>
      </c>
      <c r="O333" s="808">
        <f t="shared" ref="O333:O342" si="225">N333+L333</f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5502</v>
      </c>
      <c r="U333" s="519">
        <f t="shared" ref="U333:U342" si="226">T333*S333</f>
        <v>0</v>
      </c>
      <c r="V333" s="519">
        <v>1326</v>
      </c>
      <c r="W333" s="519">
        <f t="shared" ref="W333:W342" si="227">V333*S333</f>
        <v>0</v>
      </c>
      <c r="X333" s="670">
        <f t="shared" ref="X333:X342" si="228">W333+U333</f>
        <v>0</v>
      </c>
      <c r="Y333" s="638"/>
      <c r="Z333" s="512">
        <v>5502</v>
      </c>
      <c r="AA333" s="512">
        <f t="shared" ref="AA333:AA342" si="229">Z333*Y333</f>
        <v>0</v>
      </c>
      <c r="AB333" s="512">
        <v>1326</v>
      </c>
      <c r="AC333" s="512">
        <f t="shared" ref="AC333:AC342" si="230">AB333*Y333</f>
        <v>0</v>
      </c>
      <c r="AD333" s="668">
        <f t="shared" ref="AD333:AD342" si="231">AC333+AA333</f>
        <v>0</v>
      </c>
      <c r="AE333" s="740">
        <f t="shared" si="187"/>
        <v>330</v>
      </c>
      <c r="AF333" s="747">
        <v>5502</v>
      </c>
      <c r="AG333" s="747">
        <f t="shared" ref="AG333:AG342" si="232">AF333*AE333</f>
        <v>1815660</v>
      </c>
      <c r="AH333" s="747">
        <v>1326</v>
      </c>
      <c r="AI333" s="747">
        <f t="shared" ref="AI333:AI342" si="233">AH333*AE333</f>
        <v>437580</v>
      </c>
      <c r="AJ333" s="748">
        <f t="shared" ref="AJ333:AJ342" si="234">AI333+AG333</f>
        <v>2253240</v>
      </c>
      <c r="AK333" s="196"/>
    </row>
    <row r="334" spans="1:37" s="403" customFormat="1" ht="15.6" hidden="1" customHeight="1" x14ac:dyDescent="0.25">
      <c r="A334" s="970" t="s">
        <v>898</v>
      </c>
      <c r="B334" s="435" t="s">
        <v>437</v>
      </c>
      <c r="C334" s="570" t="s">
        <v>171</v>
      </c>
      <c r="D334" s="585">
        <v>32.6</v>
      </c>
      <c r="E334" s="466">
        <v>8646</v>
      </c>
      <c r="F334" s="466">
        <f t="shared" si="220"/>
        <v>281859.60000000003</v>
      </c>
      <c r="G334" s="466">
        <v>23400</v>
      </c>
      <c r="H334" s="466">
        <f t="shared" si="221"/>
        <v>762840</v>
      </c>
      <c r="I334" s="587">
        <f t="shared" si="222"/>
        <v>1044699.6000000001</v>
      </c>
      <c r="J334" s="802"/>
      <c r="K334" s="803">
        <v>8646</v>
      </c>
      <c r="L334" s="804">
        <f t="shared" si="223"/>
        <v>0</v>
      </c>
      <c r="M334" s="803">
        <v>23400</v>
      </c>
      <c r="N334" s="804">
        <f t="shared" si="224"/>
        <v>0</v>
      </c>
      <c r="O334" s="808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23400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23400</v>
      </c>
      <c r="AC334" s="512">
        <f t="shared" si="230"/>
        <v>0</v>
      </c>
      <c r="AD334" s="668">
        <f t="shared" si="231"/>
        <v>0</v>
      </c>
      <c r="AE334" s="740">
        <f t="shared" si="187"/>
        <v>32.6</v>
      </c>
      <c r="AF334" s="747">
        <v>8646</v>
      </c>
      <c r="AG334" s="747">
        <f t="shared" si="232"/>
        <v>281859.60000000003</v>
      </c>
      <c r="AH334" s="747">
        <v>23400</v>
      </c>
      <c r="AI334" s="747">
        <f t="shared" si="233"/>
        <v>762840</v>
      </c>
      <c r="AJ334" s="748">
        <f t="shared" si="234"/>
        <v>1044699.6000000001</v>
      </c>
    </row>
    <row r="335" spans="1:37" s="403" customFormat="1" ht="26.45" hidden="1" customHeight="1" x14ac:dyDescent="0.25">
      <c r="A335" s="970" t="s">
        <v>899</v>
      </c>
      <c r="B335" s="435" t="s">
        <v>438</v>
      </c>
      <c r="C335" s="570" t="s">
        <v>171</v>
      </c>
      <c r="D335" s="585">
        <v>69.8</v>
      </c>
      <c r="E335" s="466">
        <v>8646</v>
      </c>
      <c r="F335" s="466">
        <f t="shared" si="220"/>
        <v>603490.79999999993</v>
      </c>
      <c r="G335" s="466">
        <v>22464</v>
      </c>
      <c r="H335" s="466">
        <f t="shared" si="221"/>
        <v>1567987.2</v>
      </c>
      <c r="I335" s="587">
        <f t="shared" si="222"/>
        <v>2171478</v>
      </c>
      <c r="J335" s="802"/>
      <c r="K335" s="803">
        <v>8646</v>
      </c>
      <c r="L335" s="804">
        <f t="shared" si="223"/>
        <v>0</v>
      </c>
      <c r="M335" s="803">
        <v>22464</v>
      </c>
      <c r="N335" s="804">
        <f t="shared" si="224"/>
        <v>0</v>
      </c>
      <c r="O335" s="808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8646</v>
      </c>
      <c r="U335" s="519">
        <f t="shared" si="226"/>
        <v>0</v>
      </c>
      <c r="V335" s="519">
        <v>22464</v>
      </c>
      <c r="W335" s="519">
        <f t="shared" si="227"/>
        <v>0</v>
      </c>
      <c r="X335" s="670">
        <f t="shared" si="228"/>
        <v>0</v>
      </c>
      <c r="Y335" s="638"/>
      <c r="Z335" s="512">
        <v>8646</v>
      </c>
      <c r="AA335" s="512">
        <f t="shared" si="229"/>
        <v>0</v>
      </c>
      <c r="AB335" s="512">
        <v>22464</v>
      </c>
      <c r="AC335" s="512">
        <f t="shared" si="230"/>
        <v>0</v>
      </c>
      <c r="AD335" s="668">
        <f t="shared" si="231"/>
        <v>0</v>
      </c>
      <c r="AE335" s="740">
        <f t="shared" si="187"/>
        <v>69.8</v>
      </c>
      <c r="AF335" s="747">
        <v>8646</v>
      </c>
      <c r="AG335" s="747">
        <f t="shared" si="232"/>
        <v>603490.79999999993</v>
      </c>
      <c r="AH335" s="747">
        <v>22464</v>
      </c>
      <c r="AI335" s="747">
        <f t="shared" si="233"/>
        <v>1567987.2</v>
      </c>
      <c r="AJ335" s="748">
        <f t="shared" si="234"/>
        <v>2171478</v>
      </c>
    </row>
    <row r="336" spans="1:37" s="403" customFormat="1" ht="15.6" hidden="1" customHeight="1" x14ac:dyDescent="0.25">
      <c r="A336" s="970" t="s">
        <v>900</v>
      </c>
      <c r="B336" s="435" t="s">
        <v>415</v>
      </c>
      <c r="C336" s="570" t="s">
        <v>33</v>
      </c>
      <c r="D336" s="585">
        <v>3.9</v>
      </c>
      <c r="E336" s="466">
        <v>39300</v>
      </c>
      <c r="F336" s="466">
        <f t="shared" si="220"/>
        <v>153270</v>
      </c>
      <c r="G336" s="466">
        <v>87100</v>
      </c>
      <c r="H336" s="466">
        <f t="shared" si="221"/>
        <v>339690</v>
      </c>
      <c r="I336" s="587">
        <f t="shared" si="222"/>
        <v>492960</v>
      </c>
      <c r="J336" s="802"/>
      <c r="K336" s="803">
        <v>39300</v>
      </c>
      <c r="L336" s="804">
        <f t="shared" si="223"/>
        <v>0</v>
      </c>
      <c r="M336" s="803">
        <v>87100</v>
      </c>
      <c r="N336" s="804">
        <f t="shared" si="224"/>
        <v>0</v>
      </c>
      <c r="O336" s="808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39300</v>
      </c>
      <c r="U336" s="519">
        <f t="shared" si="226"/>
        <v>0</v>
      </c>
      <c r="V336" s="519">
        <v>87100</v>
      </c>
      <c r="W336" s="519">
        <f t="shared" si="227"/>
        <v>0</v>
      </c>
      <c r="X336" s="670">
        <f t="shared" si="228"/>
        <v>0</v>
      </c>
      <c r="Y336" s="638"/>
      <c r="Z336" s="512">
        <v>39300</v>
      </c>
      <c r="AA336" s="512">
        <f t="shared" si="229"/>
        <v>0</v>
      </c>
      <c r="AB336" s="512">
        <v>87100</v>
      </c>
      <c r="AC336" s="512">
        <f t="shared" si="230"/>
        <v>0</v>
      </c>
      <c r="AD336" s="668">
        <f t="shared" si="231"/>
        <v>0</v>
      </c>
      <c r="AE336" s="740">
        <f t="shared" si="187"/>
        <v>3.9</v>
      </c>
      <c r="AF336" s="747">
        <v>39300</v>
      </c>
      <c r="AG336" s="747">
        <f t="shared" si="232"/>
        <v>153270</v>
      </c>
      <c r="AH336" s="747">
        <v>87100</v>
      </c>
      <c r="AI336" s="747">
        <f t="shared" si="233"/>
        <v>339690</v>
      </c>
      <c r="AJ336" s="748">
        <f t="shared" si="234"/>
        <v>492960</v>
      </c>
    </row>
    <row r="337" spans="1:37" s="403" customFormat="1" ht="15.6" hidden="1" customHeight="1" x14ac:dyDescent="0.25">
      <c r="A337" s="970" t="s">
        <v>901</v>
      </c>
      <c r="B337" s="435" t="s">
        <v>424</v>
      </c>
      <c r="C337" s="570" t="s">
        <v>153</v>
      </c>
      <c r="D337" s="585">
        <v>418</v>
      </c>
      <c r="E337" s="466">
        <v>235.8</v>
      </c>
      <c r="F337" s="466">
        <f t="shared" si="220"/>
        <v>98564.400000000009</v>
      </c>
      <c r="G337" s="466">
        <v>202.02</v>
      </c>
      <c r="H337" s="466">
        <f t="shared" si="221"/>
        <v>84444.36</v>
      </c>
      <c r="I337" s="587">
        <f t="shared" si="222"/>
        <v>183008.76</v>
      </c>
      <c r="J337" s="802"/>
      <c r="K337" s="803">
        <v>235.8</v>
      </c>
      <c r="L337" s="804">
        <f t="shared" si="223"/>
        <v>0</v>
      </c>
      <c r="M337" s="803">
        <v>202.02</v>
      </c>
      <c r="N337" s="804">
        <f t="shared" si="224"/>
        <v>0</v>
      </c>
      <c r="O337" s="808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235.8</v>
      </c>
      <c r="U337" s="519">
        <f t="shared" si="226"/>
        <v>0</v>
      </c>
      <c r="V337" s="519">
        <v>202.02</v>
      </c>
      <c r="W337" s="519">
        <f t="shared" si="227"/>
        <v>0</v>
      </c>
      <c r="X337" s="670">
        <f t="shared" si="228"/>
        <v>0</v>
      </c>
      <c r="Y337" s="638"/>
      <c r="Z337" s="512">
        <v>235.8</v>
      </c>
      <c r="AA337" s="512">
        <f t="shared" si="229"/>
        <v>0</v>
      </c>
      <c r="AB337" s="512">
        <v>202.02</v>
      </c>
      <c r="AC337" s="512">
        <f t="shared" si="230"/>
        <v>0</v>
      </c>
      <c r="AD337" s="668">
        <f t="shared" si="231"/>
        <v>0</v>
      </c>
      <c r="AE337" s="740">
        <f t="shared" si="187"/>
        <v>418</v>
      </c>
      <c r="AF337" s="747">
        <v>235.8</v>
      </c>
      <c r="AG337" s="747">
        <f t="shared" si="232"/>
        <v>98564.400000000009</v>
      </c>
      <c r="AH337" s="747">
        <v>202.02</v>
      </c>
      <c r="AI337" s="747">
        <f t="shared" si="233"/>
        <v>84444.36</v>
      </c>
      <c r="AJ337" s="748">
        <f t="shared" si="234"/>
        <v>183008.76</v>
      </c>
    </row>
    <row r="338" spans="1:37" s="403" customFormat="1" ht="15.6" hidden="1" customHeight="1" x14ac:dyDescent="0.25">
      <c r="A338" s="970" t="s">
        <v>902</v>
      </c>
      <c r="B338" s="435" t="s">
        <v>425</v>
      </c>
      <c r="C338" s="570" t="s">
        <v>153</v>
      </c>
      <c r="D338" s="585">
        <v>418</v>
      </c>
      <c r="E338" s="466">
        <v>1021.8000000000001</v>
      </c>
      <c r="F338" s="466">
        <f t="shared" si="220"/>
        <v>427112.4</v>
      </c>
      <c r="G338" s="466">
        <v>624</v>
      </c>
      <c r="H338" s="466">
        <f t="shared" si="221"/>
        <v>260832</v>
      </c>
      <c r="I338" s="587">
        <f t="shared" si="222"/>
        <v>687944.4</v>
      </c>
      <c r="J338" s="802"/>
      <c r="K338" s="803">
        <v>1021.8000000000001</v>
      </c>
      <c r="L338" s="804">
        <f t="shared" si="223"/>
        <v>0</v>
      </c>
      <c r="M338" s="803">
        <v>624</v>
      </c>
      <c r="N338" s="804">
        <f t="shared" si="224"/>
        <v>0</v>
      </c>
      <c r="O338" s="808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1021.8000000000001</v>
      </c>
      <c r="U338" s="519">
        <f t="shared" si="226"/>
        <v>0</v>
      </c>
      <c r="V338" s="519">
        <v>624</v>
      </c>
      <c r="W338" s="519">
        <f t="shared" si="227"/>
        <v>0</v>
      </c>
      <c r="X338" s="670">
        <f t="shared" si="228"/>
        <v>0</v>
      </c>
      <c r="Y338" s="638"/>
      <c r="Z338" s="512">
        <v>1021.8000000000001</v>
      </c>
      <c r="AA338" s="512">
        <f t="shared" si="229"/>
        <v>0</v>
      </c>
      <c r="AB338" s="512">
        <v>624</v>
      </c>
      <c r="AC338" s="512">
        <f t="shared" si="230"/>
        <v>0</v>
      </c>
      <c r="AD338" s="668">
        <f t="shared" si="231"/>
        <v>0</v>
      </c>
      <c r="AE338" s="740">
        <f t="shared" si="187"/>
        <v>418</v>
      </c>
      <c r="AF338" s="747">
        <v>1021.8000000000001</v>
      </c>
      <c r="AG338" s="747">
        <f t="shared" si="232"/>
        <v>427112.4</v>
      </c>
      <c r="AH338" s="747">
        <v>624</v>
      </c>
      <c r="AI338" s="747">
        <f t="shared" si="233"/>
        <v>260832</v>
      </c>
      <c r="AJ338" s="748">
        <f t="shared" si="234"/>
        <v>687944.4</v>
      </c>
    </row>
    <row r="339" spans="1:37" ht="15.6" hidden="1" customHeight="1" x14ac:dyDescent="0.25">
      <c r="A339" s="970" t="s">
        <v>903</v>
      </c>
      <c r="B339" s="435" t="s">
        <v>439</v>
      </c>
      <c r="C339" s="570" t="s">
        <v>31</v>
      </c>
      <c r="D339" s="585">
        <v>464</v>
      </c>
      <c r="E339" s="466">
        <v>864.6</v>
      </c>
      <c r="F339" s="466">
        <f t="shared" si="220"/>
        <v>401174.4</v>
      </c>
      <c r="G339" s="466">
        <v>2340</v>
      </c>
      <c r="H339" s="466">
        <f t="shared" si="221"/>
        <v>1085760</v>
      </c>
      <c r="I339" s="587">
        <f t="shared" si="222"/>
        <v>1486934.4</v>
      </c>
      <c r="J339" s="802"/>
      <c r="K339" s="803">
        <v>864.6</v>
      </c>
      <c r="L339" s="804">
        <f t="shared" si="223"/>
        <v>0</v>
      </c>
      <c r="M339" s="803">
        <v>2340</v>
      </c>
      <c r="N339" s="804">
        <f t="shared" si="224"/>
        <v>0</v>
      </c>
      <c r="O339" s="808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864.6</v>
      </c>
      <c r="U339" s="519">
        <f t="shared" si="226"/>
        <v>0</v>
      </c>
      <c r="V339" s="519">
        <v>2340</v>
      </c>
      <c r="W339" s="519">
        <f t="shared" si="227"/>
        <v>0</v>
      </c>
      <c r="X339" s="670">
        <f t="shared" si="228"/>
        <v>0</v>
      </c>
      <c r="Y339" s="638"/>
      <c r="Z339" s="512">
        <v>864.6</v>
      </c>
      <c r="AA339" s="512">
        <f t="shared" si="229"/>
        <v>0</v>
      </c>
      <c r="AB339" s="512">
        <v>2340</v>
      </c>
      <c r="AC339" s="512">
        <f t="shared" si="230"/>
        <v>0</v>
      </c>
      <c r="AD339" s="668">
        <f t="shared" si="231"/>
        <v>0</v>
      </c>
      <c r="AE339" s="740">
        <f t="shared" si="187"/>
        <v>464</v>
      </c>
      <c r="AF339" s="747">
        <v>864.6</v>
      </c>
      <c r="AG339" s="747">
        <f t="shared" si="232"/>
        <v>401174.4</v>
      </c>
      <c r="AH339" s="747">
        <v>2340</v>
      </c>
      <c r="AI339" s="747">
        <f t="shared" si="233"/>
        <v>1085760</v>
      </c>
      <c r="AJ339" s="748">
        <f t="shared" si="234"/>
        <v>1486934.4</v>
      </c>
      <c r="AK339" s="196"/>
    </row>
    <row r="340" spans="1:37" ht="15.6" hidden="1" customHeight="1" x14ac:dyDescent="0.25">
      <c r="A340" s="970" t="s">
        <v>904</v>
      </c>
      <c r="B340" s="435" t="s">
        <v>440</v>
      </c>
      <c r="C340" s="570" t="s">
        <v>33</v>
      </c>
      <c r="D340" s="585">
        <v>11.07</v>
      </c>
      <c r="E340" s="466">
        <v>5502</v>
      </c>
      <c r="F340" s="466">
        <f t="shared" si="220"/>
        <v>60907.14</v>
      </c>
      <c r="G340" s="466">
        <v>213720</v>
      </c>
      <c r="H340" s="466">
        <f t="shared" si="221"/>
        <v>2365880.4</v>
      </c>
      <c r="I340" s="587">
        <f t="shared" si="222"/>
        <v>2426787.54</v>
      </c>
      <c r="J340" s="802"/>
      <c r="K340" s="803">
        <v>5502</v>
      </c>
      <c r="L340" s="804">
        <f t="shared" si="223"/>
        <v>0</v>
      </c>
      <c r="M340" s="803">
        <v>213720</v>
      </c>
      <c r="N340" s="804">
        <f t="shared" si="224"/>
        <v>0</v>
      </c>
      <c r="O340" s="808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5502</v>
      </c>
      <c r="U340" s="519">
        <f t="shared" si="226"/>
        <v>0</v>
      </c>
      <c r="V340" s="519">
        <v>213720</v>
      </c>
      <c r="W340" s="519">
        <f t="shared" si="227"/>
        <v>0</v>
      </c>
      <c r="X340" s="670">
        <f t="shared" si="228"/>
        <v>0</v>
      </c>
      <c r="Y340" s="638"/>
      <c r="Z340" s="512">
        <v>5502</v>
      </c>
      <c r="AA340" s="512">
        <f t="shared" si="229"/>
        <v>0</v>
      </c>
      <c r="AB340" s="512">
        <v>213720</v>
      </c>
      <c r="AC340" s="512">
        <f t="shared" si="230"/>
        <v>0</v>
      </c>
      <c r="AD340" s="668">
        <f t="shared" si="231"/>
        <v>0</v>
      </c>
      <c r="AE340" s="740">
        <f t="shared" si="187"/>
        <v>11.07</v>
      </c>
      <c r="AF340" s="747">
        <v>5502</v>
      </c>
      <c r="AG340" s="747">
        <f t="shared" si="232"/>
        <v>60907.14</v>
      </c>
      <c r="AH340" s="747">
        <v>213720</v>
      </c>
      <c r="AI340" s="747">
        <f t="shared" si="233"/>
        <v>2365880.4</v>
      </c>
      <c r="AJ340" s="748">
        <f t="shared" si="234"/>
        <v>2426787.54</v>
      </c>
      <c r="AK340" s="196"/>
    </row>
    <row r="341" spans="1:37" s="403" customFormat="1" ht="15.6" hidden="1" customHeight="1" x14ac:dyDescent="0.25">
      <c r="A341" s="970" t="s">
        <v>905</v>
      </c>
      <c r="B341" s="435" t="s">
        <v>441</v>
      </c>
      <c r="C341" s="570" t="s">
        <v>33</v>
      </c>
      <c r="D341" s="585">
        <v>4.2</v>
      </c>
      <c r="E341" s="466">
        <v>2358</v>
      </c>
      <c r="F341" s="466">
        <f t="shared" si="220"/>
        <v>9903.6</v>
      </c>
      <c r="G341" s="466">
        <v>269100</v>
      </c>
      <c r="H341" s="466">
        <f t="shared" si="221"/>
        <v>1130220</v>
      </c>
      <c r="I341" s="587">
        <f t="shared" si="222"/>
        <v>1140123.6000000001</v>
      </c>
      <c r="J341" s="802"/>
      <c r="K341" s="803">
        <v>2358</v>
      </c>
      <c r="L341" s="804">
        <f t="shared" si="223"/>
        <v>0</v>
      </c>
      <c r="M341" s="803">
        <v>269100</v>
      </c>
      <c r="N341" s="804">
        <f t="shared" si="224"/>
        <v>0</v>
      </c>
      <c r="O341" s="808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2358</v>
      </c>
      <c r="U341" s="519">
        <f t="shared" si="226"/>
        <v>0</v>
      </c>
      <c r="V341" s="519">
        <v>269100</v>
      </c>
      <c r="W341" s="519">
        <f t="shared" si="227"/>
        <v>0</v>
      </c>
      <c r="X341" s="670">
        <f t="shared" si="228"/>
        <v>0</v>
      </c>
      <c r="Y341" s="638"/>
      <c r="Z341" s="512">
        <v>2358</v>
      </c>
      <c r="AA341" s="512">
        <f t="shared" si="229"/>
        <v>0</v>
      </c>
      <c r="AB341" s="512">
        <v>269100</v>
      </c>
      <c r="AC341" s="512">
        <f t="shared" si="230"/>
        <v>0</v>
      </c>
      <c r="AD341" s="668">
        <f t="shared" si="231"/>
        <v>0</v>
      </c>
      <c r="AE341" s="740">
        <f t="shared" si="187"/>
        <v>4.2</v>
      </c>
      <c r="AF341" s="747">
        <v>2358</v>
      </c>
      <c r="AG341" s="747">
        <f t="shared" si="232"/>
        <v>9903.6</v>
      </c>
      <c r="AH341" s="747">
        <v>269100</v>
      </c>
      <c r="AI341" s="747">
        <f t="shared" si="233"/>
        <v>1130220</v>
      </c>
      <c r="AJ341" s="748">
        <f t="shared" si="234"/>
        <v>1140123.6000000001</v>
      </c>
    </row>
    <row r="342" spans="1:37" s="403" customFormat="1" ht="26.45" hidden="1" customHeight="1" x14ac:dyDescent="0.25">
      <c r="A342" s="970" t="s">
        <v>906</v>
      </c>
      <c r="B342" s="435" t="s">
        <v>442</v>
      </c>
      <c r="C342" s="570" t="s">
        <v>33</v>
      </c>
      <c r="D342" s="585">
        <v>15.3</v>
      </c>
      <c r="E342" s="466">
        <v>39300</v>
      </c>
      <c r="F342" s="466">
        <f t="shared" si="220"/>
        <v>601290</v>
      </c>
      <c r="G342" s="466">
        <v>546</v>
      </c>
      <c r="H342" s="466">
        <f t="shared" si="221"/>
        <v>8353.8000000000011</v>
      </c>
      <c r="I342" s="587">
        <f t="shared" si="222"/>
        <v>609643.80000000005</v>
      </c>
      <c r="J342" s="802"/>
      <c r="K342" s="803">
        <v>39300</v>
      </c>
      <c r="L342" s="804">
        <f t="shared" si="223"/>
        <v>0</v>
      </c>
      <c r="M342" s="803">
        <v>546</v>
      </c>
      <c r="N342" s="804">
        <f t="shared" si="224"/>
        <v>0</v>
      </c>
      <c r="O342" s="808">
        <f t="shared" si="225"/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38"/>
      <c r="T342" s="519">
        <v>39300</v>
      </c>
      <c r="U342" s="519">
        <f t="shared" si="226"/>
        <v>0</v>
      </c>
      <c r="V342" s="519">
        <v>546</v>
      </c>
      <c r="W342" s="519">
        <f t="shared" si="227"/>
        <v>0</v>
      </c>
      <c r="X342" s="670">
        <f t="shared" si="228"/>
        <v>0</v>
      </c>
      <c r="Y342" s="638"/>
      <c r="Z342" s="512">
        <v>39300</v>
      </c>
      <c r="AA342" s="512">
        <f t="shared" si="229"/>
        <v>0</v>
      </c>
      <c r="AB342" s="512">
        <v>546</v>
      </c>
      <c r="AC342" s="512">
        <f t="shared" si="230"/>
        <v>0</v>
      </c>
      <c r="AD342" s="668">
        <f t="shared" si="231"/>
        <v>0</v>
      </c>
      <c r="AE342" s="740">
        <f t="shared" si="187"/>
        <v>15.3</v>
      </c>
      <c r="AF342" s="747">
        <v>39300</v>
      </c>
      <c r="AG342" s="747">
        <f t="shared" si="232"/>
        <v>601290</v>
      </c>
      <c r="AH342" s="747">
        <v>546</v>
      </c>
      <c r="AI342" s="747">
        <f t="shared" si="233"/>
        <v>8353.8000000000011</v>
      </c>
      <c r="AJ342" s="748">
        <f t="shared" si="234"/>
        <v>609643.80000000005</v>
      </c>
    </row>
    <row r="343" spans="1:37" s="403" customFormat="1" ht="17.45" hidden="1" customHeight="1" x14ac:dyDescent="0.25">
      <c r="A343" s="969" t="s">
        <v>907</v>
      </c>
      <c r="B343" s="433" t="s">
        <v>443</v>
      </c>
      <c r="C343" s="567"/>
      <c r="D343" s="594"/>
      <c r="E343" s="422"/>
      <c r="F343" s="422">
        <f>SUM(F344:F349)</f>
        <v>251244.9</v>
      </c>
      <c r="G343" s="422"/>
      <c r="H343" s="422">
        <f>SUM(H344:H349)</f>
        <v>149682</v>
      </c>
      <c r="I343" s="595">
        <f>SUM(I344:I349)</f>
        <v>400926.9</v>
      </c>
      <c r="J343" s="819"/>
      <c r="K343" s="812"/>
      <c r="L343" s="830">
        <f>SUM(L344:L349)</f>
        <v>0</v>
      </c>
      <c r="M343" s="812"/>
      <c r="N343" s="830">
        <f>SUM(N344:N349)</f>
        <v>0</v>
      </c>
      <c r="O343" s="831">
        <f>SUM(O344:O349)</f>
        <v>0</v>
      </c>
      <c r="P343" s="638">
        <f t="shared" si="188"/>
        <v>0</v>
      </c>
      <c r="Q343" s="512">
        <f t="shared" si="189"/>
        <v>0</v>
      </c>
      <c r="R343" s="637">
        <f t="shared" si="171"/>
        <v>0</v>
      </c>
      <c r="S343" s="647"/>
      <c r="T343" s="521"/>
      <c r="U343" s="521">
        <f>SUM(U344:U349)</f>
        <v>0</v>
      </c>
      <c r="V343" s="521"/>
      <c r="W343" s="521">
        <f>SUM(W344:W349)</f>
        <v>0</v>
      </c>
      <c r="X343" s="671">
        <f>SUM(X344:X349)</f>
        <v>0</v>
      </c>
      <c r="Y343" s="647"/>
      <c r="Z343" s="520"/>
      <c r="AA343" s="520">
        <f>SUM(AA344:AA349)</f>
        <v>0</v>
      </c>
      <c r="AB343" s="520"/>
      <c r="AC343" s="520">
        <f>SUM(AC344:AC349)</f>
        <v>0</v>
      </c>
      <c r="AD343" s="673">
        <f>SUM(AD344:AD349)</f>
        <v>0</v>
      </c>
      <c r="AE343" s="740">
        <f t="shared" si="187"/>
        <v>0</v>
      </c>
      <c r="AF343" s="749"/>
      <c r="AG343" s="749">
        <f>SUM(AG344:AG349)</f>
        <v>251244.9</v>
      </c>
      <c r="AH343" s="749"/>
      <c r="AI343" s="749">
        <f>SUM(AI344:AI349)</f>
        <v>149682</v>
      </c>
      <c r="AJ343" s="750">
        <f>SUM(AJ344:AJ349)</f>
        <v>400926.9</v>
      </c>
    </row>
    <row r="344" spans="1:37" s="403" customFormat="1" ht="17.45" hidden="1" customHeight="1" x14ac:dyDescent="0.25">
      <c r="A344" s="970" t="s">
        <v>908</v>
      </c>
      <c r="B344" s="435" t="s">
        <v>443</v>
      </c>
      <c r="C344" s="570" t="s">
        <v>31</v>
      </c>
      <c r="D344" s="585">
        <v>7</v>
      </c>
      <c r="E344" s="466">
        <v>19650</v>
      </c>
      <c r="F344" s="466">
        <f t="shared" ref="F344:F349" si="235">E344*D344</f>
        <v>137550</v>
      </c>
      <c r="G344" s="466">
        <v>8580</v>
      </c>
      <c r="H344" s="466">
        <f t="shared" ref="H344:H349" si="236">G344*D344</f>
        <v>60060</v>
      </c>
      <c r="I344" s="587">
        <f t="shared" ref="I344:I349" si="237">H344+F344</f>
        <v>197610</v>
      </c>
      <c r="J344" s="802"/>
      <c r="K344" s="803">
        <v>19650</v>
      </c>
      <c r="L344" s="804">
        <f t="shared" ref="L344:L349" si="238">K344*J344</f>
        <v>0</v>
      </c>
      <c r="M344" s="803">
        <v>8580</v>
      </c>
      <c r="N344" s="804">
        <f t="shared" ref="N344:N349" si="239">M344*J344</f>
        <v>0</v>
      </c>
      <c r="O344" s="808">
        <f t="shared" ref="O344:O349" si="240">N344+L344</f>
        <v>0</v>
      </c>
      <c r="P344" s="638">
        <f t="shared" si="188"/>
        <v>0</v>
      </c>
      <c r="Q344" s="512">
        <f t="shared" si="189"/>
        <v>0</v>
      </c>
      <c r="R344" s="637">
        <f t="shared" ref="R344:R407" si="241">(D344*K344)-(D344*T344)</f>
        <v>0</v>
      </c>
      <c r="S344" s="638"/>
      <c r="T344" s="519">
        <v>19650</v>
      </c>
      <c r="U344" s="519">
        <f t="shared" ref="U344:U349" si="242">T344*S344</f>
        <v>0</v>
      </c>
      <c r="V344" s="519">
        <v>8580</v>
      </c>
      <c r="W344" s="519">
        <f t="shared" ref="W344:W349" si="243">V344*S344</f>
        <v>0</v>
      </c>
      <c r="X344" s="670">
        <f t="shared" ref="X344:X349" si="244">W344+U344</f>
        <v>0</v>
      </c>
      <c r="Y344" s="638"/>
      <c r="Z344" s="512">
        <v>19650</v>
      </c>
      <c r="AA344" s="512">
        <f t="shared" ref="AA344:AA349" si="245">Z344*Y344</f>
        <v>0</v>
      </c>
      <c r="AB344" s="512">
        <v>8580</v>
      </c>
      <c r="AC344" s="512">
        <f t="shared" ref="AC344:AC349" si="246">AB344*Y344</f>
        <v>0</v>
      </c>
      <c r="AD344" s="668">
        <f t="shared" ref="AD344:AD349" si="247">AC344+AA344</f>
        <v>0</v>
      </c>
      <c r="AE344" s="740">
        <f t="shared" si="187"/>
        <v>7</v>
      </c>
      <c r="AF344" s="747">
        <v>19650</v>
      </c>
      <c r="AG344" s="747">
        <f t="shared" ref="AG344:AG349" si="248">AF344*AE344</f>
        <v>137550</v>
      </c>
      <c r="AH344" s="747">
        <v>8580</v>
      </c>
      <c r="AI344" s="747">
        <f t="shared" ref="AI344:AI349" si="249">AH344*AE344</f>
        <v>60060</v>
      </c>
      <c r="AJ344" s="748">
        <f t="shared" ref="AJ344:AJ349" si="250">AI344+AG344</f>
        <v>197610</v>
      </c>
    </row>
    <row r="345" spans="1:37" s="403" customFormat="1" ht="17.45" hidden="1" customHeight="1" x14ac:dyDescent="0.25">
      <c r="A345" s="970" t="s">
        <v>911</v>
      </c>
      <c r="B345" s="435" t="s">
        <v>444</v>
      </c>
      <c r="C345" s="570" t="s">
        <v>153</v>
      </c>
      <c r="D345" s="585">
        <v>21</v>
      </c>
      <c r="E345" s="466">
        <v>1021.8000000000001</v>
      </c>
      <c r="F345" s="466">
        <f t="shared" si="235"/>
        <v>21457.800000000003</v>
      </c>
      <c r="G345" s="466">
        <v>1248</v>
      </c>
      <c r="H345" s="466">
        <f t="shared" si="236"/>
        <v>26208</v>
      </c>
      <c r="I345" s="587">
        <f t="shared" si="237"/>
        <v>47665.8</v>
      </c>
      <c r="J345" s="802"/>
      <c r="K345" s="803">
        <v>1021.8000000000001</v>
      </c>
      <c r="L345" s="804">
        <f t="shared" si="238"/>
        <v>0</v>
      </c>
      <c r="M345" s="803">
        <v>1248</v>
      </c>
      <c r="N345" s="804">
        <f t="shared" si="239"/>
        <v>0</v>
      </c>
      <c r="O345" s="808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1021.8000000000001</v>
      </c>
      <c r="U345" s="519">
        <f t="shared" si="242"/>
        <v>0</v>
      </c>
      <c r="V345" s="519">
        <v>1248</v>
      </c>
      <c r="W345" s="519">
        <f t="shared" si="243"/>
        <v>0</v>
      </c>
      <c r="X345" s="670">
        <f t="shared" si="244"/>
        <v>0</v>
      </c>
      <c r="Y345" s="638"/>
      <c r="Z345" s="512">
        <v>1021.8000000000001</v>
      </c>
      <c r="AA345" s="512">
        <f t="shared" si="245"/>
        <v>0</v>
      </c>
      <c r="AB345" s="512">
        <v>1248</v>
      </c>
      <c r="AC345" s="512">
        <f t="shared" si="246"/>
        <v>0</v>
      </c>
      <c r="AD345" s="668">
        <f t="shared" si="247"/>
        <v>0</v>
      </c>
      <c r="AE345" s="740">
        <f t="shared" si="187"/>
        <v>21</v>
      </c>
      <c r="AF345" s="747">
        <v>1021.8000000000001</v>
      </c>
      <c r="AG345" s="747">
        <f t="shared" si="248"/>
        <v>21457.800000000003</v>
      </c>
      <c r="AH345" s="747">
        <v>1248</v>
      </c>
      <c r="AI345" s="747">
        <f t="shared" si="249"/>
        <v>26208</v>
      </c>
      <c r="AJ345" s="748">
        <f t="shared" si="250"/>
        <v>47665.8</v>
      </c>
    </row>
    <row r="346" spans="1:37" s="403" customFormat="1" ht="17.45" hidden="1" customHeight="1" x14ac:dyDescent="0.25">
      <c r="A346" s="970" t="s">
        <v>909</v>
      </c>
      <c r="B346" s="435" t="s">
        <v>445</v>
      </c>
      <c r="C346" s="570" t="s">
        <v>171</v>
      </c>
      <c r="D346" s="585">
        <v>0.05</v>
      </c>
      <c r="E346" s="466">
        <v>8646</v>
      </c>
      <c r="F346" s="466">
        <f t="shared" si="235"/>
        <v>432.3</v>
      </c>
      <c r="G346" s="466">
        <v>23400</v>
      </c>
      <c r="H346" s="466">
        <f t="shared" si="236"/>
        <v>1170</v>
      </c>
      <c r="I346" s="587">
        <f t="shared" si="237"/>
        <v>1602.3</v>
      </c>
      <c r="J346" s="802"/>
      <c r="K346" s="803">
        <v>8646</v>
      </c>
      <c r="L346" s="804">
        <f t="shared" si="238"/>
        <v>0</v>
      </c>
      <c r="M346" s="803">
        <v>23400</v>
      </c>
      <c r="N346" s="804">
        <f t="shared" si="239"/>
        <v>0</v>
      </c>
      <c r="O346" s="808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8646</v>
      </c>
      <c r="U346" s="519">
        <f t="shared" si="242"/>
        <v>0</v>
      </c>
      <c r="V346" s="519">
        <v>23400</v>
      </c>
      <c r="W346" s="519">
        <f t="shared" si="243"/>
        <v>0</v>
      </c>
      <c r="X346" s="670">
        <f t="shared" si="244"/>
        <v>0</v>
      </c>
      <c r="Y346" s="638"/>
      <c r="Z346" s="512">
        <v>8646</v>
      </c>
      <c r="AA346" s="512">
        <f t="shared" si="245"/>
        <v>0</v>
      </c>
      <c r="AB346" s="512">
        <v>23400</v>
      </c>
      <c r="AC346" s="512">
        <f t="shared" si="246"/>
        <v>0</v>
      </c>
      <c r="AD346" s="668">
        <f t="shared" si="247"/>
        <v>0</v>
      </c>
      <c r="AE346" s="740">
        <f t="shared" si="187"/>
        <v>0.05</v>
      </c>
      <c r="AF346" s="747">
        <v>8646</v>
      </c>
      <c r="AG346" s="747">
        <f t="shared" si="248"/>
        <v>432.3</v>
      </c>
      <c r="AH346" s="747">
        <v>23400</v>
      </c>
      <c r="AI346" s="747">
        <f t="shared" si="249"/>
        <v>1170</v>
      </c>
      <c r="AJ346" s="748">
        <f t="shared" si="250"/>
        <v>1602.3</v>
      </c>
    </row>
    <row r="347" spans="1:37" s="403" customFormat="1" ht="17.45" hidden="1" customHeight="1" x14ac:dyDescent="0.25">
      <c r="A347" s="970" t="s">
        <v>912</v>
      </c>
      <c r="B347" s="435" t="s">
        <v>446</v>
      </c>
      <c r="C347" s="570" t="s">
        <v>31</v>
      </c>
      <c r="D347" s="585">
        <v>14</v>
      </c>
      <c r="E347" s="466">
        <v>3615.6000000000004</v>
      </c>
      <c r="F347" s="466">
        <f t="shared" si="235"/>
        <v>50618.400000000009</v>
      </c>
      <c r="G347" s="466">
        <v>1560</v>
      </c>
      <c r="H347" s="466">
        <f t="shared" si="236"/>
        <v>21840</v>
      </c>
      <c r="I347" s="587">
        <f t="shared" si="237"/>
        <v>72458.400000000009</v>
      </c>
      <c r="J347" s="802"/>
      <c r="K347" s="803">
        <v>3615.6000000000004</v>
      </c>
      <c r="L347" s="804">
        <f t="shared" si="238"/>
        <v>0</v>
      </c>
      <c r="M347" s="803">
        <v>1560</v>
      </c>
      <c r="N347" s="804">
        <f t="shared" si="239"/>
        <v>0</v>
      </c>
      <c r="O347" s="808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3615.6000000000004</v>
      </c>
      <c r="U347" s="519">
        <f t="shared" si="242"/>
        <v>0</v>
      </c>
      <c r="V347" s="519">
        <v>1560</v>
      </c>
      <c r="W347" s="519">
        <f t="shared" si="243"/>
        <v>0</v>
      </c>
      <c r="X347" s="670">
        <f t="shared" si="244"/>
        <v>0</v>
      </c>
      <c r="Y347" s="638"/>
      <c r="Z347" s="512">
        <v>3615.6000000000004</v>
      </c>
      <c r="AA347" s="512">
        <f t="shared" si="245"/>
        <v>0</v>
      </c>
      <c r="AB347" s="512">
        <v>1560</v>
      </c>
      <c r="AC347" s="512">
        <f t="shared" si="246"/>
        <v>0</v>
      </c>
      <c r="AD347" s="668">
        <f t="shared" si="247"/>
        <v>0</v>
      </c>
      <c r="AE347" s="740">
        <f t="shared" si="187"/>
        <v>14</v>
      </c>
      <c r="AF347" s="747">
        <v>3615.6000000000004</v>
      </c>
      <c r="AG347" s="747">
        <f t="shared" si="248"/>
        <v>50618.400000000009</v>
      </c>
      <c r="AH347" s="747">
        <v>1560</v>
      </c>
      <c r="AI347" s="747">
        <f t="shared" si="249"/>
        <v>21840</v>
      </c>
      <c r="AJ347" s="748">
        <f t="shared" si="250"/>
        <v>72458.400000000009</v>
      </c>
    </row>
    <row r="348" spans="1:37" s="403" customFormat="1" ht="17.45" hidden="1" customHeight="1" x14ac:dyDescent="0.25">
      <c r="A348" s="970" t="s">
        <v>910</v>
      </c>
      <c r="B348" s="435" t="s">
        <v>447</v>
      </c>
      <c r="C348" s="570" t="s">
        <v>31</v>
      </c>
      <c r="D348" s="585">
        <v>7</v>
      </c>
      <c r="E348" s="466">
        <v>5502</v>
      </c>
      <c r="F348" s="466">
        <f t="shared" si="235"/>
        <v>38514</v>
      </c>
      <c r="G348" s="466">
        <v>5460</v>
      </c>
      <c r="H348" s="466">
        <f t="shared" si="236"/>
        <v>38220</v>
      </c>
      <c r="I348" s="587">
        <f t="shared" si="237"/>
        <v>76734</v>
      </c>
      <c r="J348" s="802"/>
      <c r="K348" s="803">
        <v>5502</v>
      </c>
      <c r="L348" s="804">
        <f t="shared" si="238"/>
        <v>0</v>
      </c>
      <c r="M348" s="803">
        <v>5460</v>
      </c>
      <c r="N348" s="804">
        <f t="shared" si="239"/>
        <v>0</v>
      </c>
      <c r="O348" s="808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5502</v>
      </c>
      <c r="U348" s="519">
        <f t="shared" si="242"/>
        <v>0</v>
      </c>
      <c r="V348" s="519">
        <v>5460</v>
      </c>
      <c r="W348" s="519">
        <f t="shared" si="243"/>
        <v>0</v>
      </c>
      <c r="X348" s="670">
        <f t="shared" si="244"/>
        <v>0</v>
      </c>
      <c r="Y348" s="638"/>
      <c r="Z348" s="512">
        <v>5502</v>
      </c>
      <c r="AA348" s="512">
        <f t="shared" si="245"/>
        <v>0</v>
      </c>
      <c r="AB348" s="512">
        <v>5460</v>
      </c>
      <c r="AC348" s="512">
        <f t="shared" si="246"/>
        <v>0</v>
      </c>
      <c r="AD348" s="668">
        <f t="shared" si="247"/>
        <v>0</v>
      </c>
      <c r="AE348" s="740">
        <f t="shared" si="187"/>
        <v>7</v>
      </c>
      <c r="AF348" s="747">
        <v>5502</v>
      </c>
      <c r="AG348" s="747">
        <f t="shared" si="248"/>
        <v>38514</v>
      </c>
      <c r="AH348" s="747">
        <v>5460</v>
      </c>
      <c r="AI348" s="747">
        <f t="shared" si="249"/>
        <v>38220</v>
      </c>
      <c r="AJ348" s="748">
        <f t="shared" si="250"/>
        <v>76734</v>
      </c>
    </row>
    <row r="349" spans="1:37" s="403" customFormat="1" ht="17.45" hidden="1" customHeight="1" x14ac:dyDescent="0.25">
      <c r="A349" s="970" t="s">
        <v>913</v>
      </c>
      <c r="B349" s="435" t="s">
        <v>448</v>
      </c>
      <c r="C349" s="570" t="s">
        <v>31</v>
      </c>
      <c r="D349" s="585">
        <v>2</v>
      </c>
      <c r="E349" s="466">
        <v>1336.2</v>
      </c>
      <c r="F349" s="466">
        <f t="shared" si="235"/>
        <v>2672.4</v>
      </c>
      <c r="G349" s="466">
        <v>1092</v>
      </c>
      <c r="H349" s="466">
        <f t="shared" si="236"/>
        <v>2184</v>
      </c>
      <c r="I349" s="587">
        <f t="shared" si="237"/>
        <v>4856.3999999999996</v>
      </c>
      <c r="J349" s="802"/>
      <c r="K349" s="803">
        <v>1336.2</v>
      </c>
      <c r="L349" s="804">
        <f t="shared" si="238"/>
        <v>0</v>
      </c>
      <c r="M349" s="803">
        <v>1092</v>
      </c>
      <c r="N349" s="804">
        <f t="shared" si="239"/>
        <v>0</v>
      </c>
      <c r="O349" s="808">
        <f t="shared" si="240"/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38"/>
      <c r="T349" s="519">
        <v>1336.2</v>
      </c>
      <c r="U349" s="519">
        <f t="shared" si="242"/>
        <v>0</v>
      </c>
      <c r="V349" s="519">
        <v>1092</v>
      </c>
      <c r="W349" s="519">
        <f t="shared" si="243"/>
        <v>0</v>
      </c>
      <c r="X349" s="670">
        <f t="shared" si="244"/>
        <v>0</v>
      </c>
      <c r="Y349" s="638"/>
      <c r="Z349" s="512">
        <v>1336.2</v>
      </c>
      <c r="AA349" s="512">
        <f t="shared" si="245"/>
        <v>0</v>
      </c>
      <c r="AB349" s="512">
        <v>1092</v>
      </c>
      <c r="AC349" s="512">
        <f t="shared" si="246"/>
        <v>0</v>
      </c>
      <c r="AD349" s="668">
        <f t="shared" si="247"/>
        <v>0</v>
      </c>
      <c r="AE349" s="740">
        <f t="shared" si="187"/>
        <v>2</v>
      </c>
      <c r="AF349" s="747">
        <v>1336.2</v>
      </c>
      <c r="AG349" s="747">
        <f t="shared" si="248"/>
        <v>2672.4</v>
      </c>
      <c r="AH349" s="747">
        <v>1092</v>
      </c>
      <c r="AI349" s="747">
        <f t="shared" si="249"/>
        <v>2184</v>
      </c>
      <c r="AJ349" s="748">
        <f t="shared" si="250"/>
        <v>4856.3999999999996</v>
      </c>
    </row>
    <row r="350" spans="1:37" s="403" customFormat="1" ht="17.45" hidden="1" customHeight="1" x14ac:dyDescent="0.25">
      <c r="A350" s="969" t="s">
        <v>914</v>
      </c>
      <c r="B350" s="433" t="s">
        <v>449</v>
      </c>
      <c r="C350" s="567"/>
      <c r="D350" s="594"/>
      <c r="E350" s="422"/>
      <c r="F350" s="422">
        <f>SUM(F351:F353)</f>
        <v>543912</v>
      </c>
      <c r="G350" s="422"/>
      <c r="H350" s="422">
        <f>SUM(H351:H353)</f>
        <v>336960</v>
      </c>
      <c r="I350" s="595">
        <f>SUM(I351:I353)</f>
        <v>880872</v>
      </c>
      <c r="J350" s="819"/>
      <c r="K350" s="812"/>
      <c r="L350" s="830">
        <f>SUM(L351:L353)</f>
        <v>0</v>
      </c>
      <c r="M350" s="812"/>
      <c r="N350" s="830">
        <f>SUM(N351:N353)</f>
        <v>0</v>
      </c>
      <c r="O350" s="831">
        <f>SUM(O351:O353)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47"/>
      <c r="T350" s="521"/>
      <c r="U350" s="521">
        <f>SUM(U351:U353)</f>
        <v>0</v>
      </c>
      <c r="V350" s="521"/>
      <c r="W350" s="521">
        <f>SUM(W351:W353)</f>
        <v>0</v>
      </c>
      <c r="X350" s="671">
        <f>SUM(X351:X353)</f>
        <v>0</v>
      </c>
      <c r="Y350" s="647"/>
      <c r="Z350" s="520"/>
      <c r="AA350" s="520">
        <f>SUM(AA351:AA353)</f>
        <v>0</v>
      </c>
      <c r="AB350" s="520"/>
      <c r="AC350" s="520">
        <f>SUM(AC351:AC353)</f>
        <v>0</v>
      </c>
      <c r="AD350" s="673">
        <f>SUM(AD351:AD353)</f>
        <v>0</v>
      </c>
      <c r="AE350" s="740">
        <f t="shared" si="187"/>
        <v>0</v>
      </c>
      <c r="AF350" s="749"/>
      <c r="AG350" s="749">
        <f>SUM(AG351:AG353)</f>
        <v>543912</v>
      </c>
      <c r="AH350" s="749"/>
      <c r="AI350" s="749">
        <f>SUM(AI351:AI353)</f>
        <v>336960</v>
      </c>
      <c r="AJ350" s="750">
        <f>SUM(AJ351:AJ353)</f>
        <v>880872</v>
      </c>
    </row>
    <row r="351" spans="1:37" s="403" customFormat="1" ht="17.45" hidden="1" customHeight="1" x14ac:dyDescent="0.25">
      <c r="A351" s="970" t="s">
        <v>915</v>
      </c>
      <c r="B351" s="435" t="s">
        <v>449</v>
      </c>
      <c r="C351" s="570" t="s">
        <v>213</v>
      </c>
      <c r="D351" s="585">
        <v>20</v>
      </c>
      <c r="E351" s="466">
        <v>19650</v>
      </c>
      <c r="F351" s="466">
        <f>E351*D351</f>
        <v>393000</v>
      </c>
      <c r="G351" s="466">
        <v>8580</v>
      </c>
      <c r="H351" s="466">
        <f>G351*D351</f>
        <v>171600</v>
      </c>
      <c r="I351" s="587">
        <f>H351+F351</f>
        <v>564600</v>
      </c>
      <c r="J351" s="802"/>
      <c r="K351" s="803">
        <v>19650</v>
      </c>
      <c r="L351" s="804">
        <f>K351*J351</f>
        <v>0</v>
      </c>
      <c r="M351" s="803">
        <v>8580</v>
      </c>
      <c r="N351" s="804">
        <f>M351*J351</f>
        <v>0</v>
      </c>
      <c r="O351" s="808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19650</v>
      </c>
      <c r="U351" s="519">
        <f>T351*S351</f>
        <v>0</v>
      </c>
      <c r="V351" s="519">
        <v>8580</v>
      </c>
      <c r="W351" s="519">
        <f>V351*S351</f>
        <v>0</v>
      </c>
      <c r="X351" s="670">
        <f>W351+U351</f>
        <v>0</v>
      </c>
      <c r="Y351" s="638"/>
      <c r="Z351" s="512">
        <v>19650</v>
      </c>
      <c r="AA351" s="512">
        <f>Z351*Y351</f>
        <v>0</v>
      </c>
      <c r="AB351" s="512">
        <v>8580</v>
      </c>
      <c r="AC351" s="512">
        <f>AB351*Y351</f>
        <v>0</v>
      </c>
      <c r="AD351" s="668">
        <f>AC351+AA351</f>
        <v>0</v>
      </c>
      <c r="AE351" s="740">
        <f t="shared" si="187"/>
        <v>20</v>
      </c>
      <c r="AF351" s="747">
        <v>19650</v>
      </c>
      <c r="AG351" s="747">
        <f>AF351*AE351</f>
        <v>393000</v>
      </c>
      <c r="AH351" s="747">
        <v>8580</v>
      </c>
      <c r="AI351" s="747">
        <f>AH351*AE351</f>
        <v>171600</v>
      </c>
      <c r="AJ351" s="748">
        <f>AI351+AG351</f>
        <v>564600</v>
      </c>
    </row>
    <row r="352" spans="1:37" s="403" customFormat="1" ht="17.45" hidden="1" customHeight="1" x14ac:dyDescent="0.25">
      <c r="A352" s="970" t="s">
        <v>916</v>
      </c>
      <c r="B352" s="435" t="s">
        <v>444</v>
      </c>
      <c r="C352" s="570" t="s">
        <v>153</v>
      </c>
      <c r="D352" s="585">
        <v>40</v>
      </c>
      <c r="E352" s="466">
        <v>1021.8000000000001</v>
      </c>
      <c r="F352" s="466">
        <f>E352*D352</f>
        <v>40872</v>
      </c>
      <c r="G352" s="466">
        <v>1248</v>
      </c>
      <c r="H352" s="466">
        <f>G352*D352</f>
        <v>49920</v>
      </c>
      <c r="I352" s="587">
        <f>H352+F352</f>
        <v>90792</v>
      </c>
      <c r="J352" s="802"/>
      <c r="K352" s="803">
        <v>1021.8000000000001</v>
      </c>
      <c r="L352" s="804">
        <f>K352*J352</f>
        <v>0</v>
      </c>
      <c r="M352" s="803">
        <v>1248</v>
      </c>
      <c r="N352" s="804">
        <f>M352*J352</f>
        <v>0</v>
      </c>
      <c r="O352" s="808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1021.8000000000001</v>
      </c>
      <c r="U352" s="519">
        <f>T352*S352</f>
        <v>0</v>
      </c>
      <c r="V352" s="519">
        <v>1248</v>
      </c>
      <c r="W352" s="519">
        <f>V352*S352</f>
        <v>0</v>
      </c>
      <c r="X352" s="670">
        <f>W352+U352</f>
        <v>0</v>
      </c>
      <c r="Y352" s="638"/>
      <c r="Z352" s="512">
        <v>1021.8000000000001</v>
      </c>
      <c r="AA352" s="512">
        <f>Z352*Y352</f>
        <v>0</v>
      </c>
      <c r="AB352" s="512">
        <v>1248</v>
      </c>
      <c r="AC352" s="512">
        <f>AB352*Y352</f>
        <v>0</v>
      </c>
      <c r="AD352" s="668">
        <f>AC352+AA352</f>
        <v>0</v>
      </c>
      <c r="AE352" s="740">
        <f t="shared" si="187"/>
        <v>40</v>
      </c>
      <c r="AF352" s="747">
        <v>1021.8000000000001</v>
      </c>
      <c r="AG352" s="747">
        <f>AF352*AE352</f>
        <v>40872</v>
      </c>
      <c r="AH352" s="747">
        <v>1248</v>
      </c>
      <c r="AI352" s="747">
        <f>AH352*AE352</f>
        <v>49920</v>
      </c>
      <c r="AJ352" s="748">
        <f>AI352+AG352</f>
        <v>90792</v>
      </c>
    </row>
    <row r="353" spans="1:37" s="403" customFormat="1" ht="17.45" hidden="1" customHeight="1" x14ac:dyDescent="0.25">
      <c r="A353" s="970" t="s">
        <v>917</v>
      </c>
      <c r="B353" s="435" t="s">
        <v>450</v>
      </c>
      <c r="C353" s="570" t="s">
        <v>213</v>
      </c>
      <c r="D353" s="585">
        <v>200</v>
      </c>
      <c r="E353" s="466">
        <v>550.20000000000005</v>
      </c>
      <c r="F353" s="466">
        <f>E353*D353</f>
        <v>110040.00000000001</v>
      </c>
      <c r="G353" s="466">
        <v>577.20000000000005</v>
      </c>
      <c r="H353" s="466">
        <f>G353*D353</f>
        <v>115440.00000000001</v>
      </c>
      <c r="I353" s="587">
        <f>H353+F353</f>
        <v>225480.00000000003</v>
      </c>
      <c r="J353" s="802"/>
      <c r="K353" s="803">
        <v>550.20000000000005</v>
      </c>
      <c r="L353" s="804">
        <f>K353*J353</f>
        <v>0</v>
      </c>
      <c r="M353" s="803">
        <v>577.20000000000005</v>
      </c>
      <c r="N353" s="804">
        <f>M353*J353</f>
        <v>0</v>
      </c>
      <c r="O353" s="808">
        <f>N353+L353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38"/>
      <c r="T353" s="519">
        <v>550.20000000000005</v>
      </c>
      <c r="U353" s="519">
        <f>T353*S353</f>
        <v>0</v>
      </c>
      <c r="V353" s="519">
        <v>577.20000000000005</v>
      </c>
      <c r="W353" s="519">
        <f>V353*S353</f>
        <v>0</v>
      </c>
      <c r="X353" s="670">
        <f>W353+U353</f>
        <v>0</v>
      </c>
      <c r="Y353" s="638"/>
      <c r="Z353" s="512">
        <v>550.20000000000005</v>
      </c>
      <c r="AA353" s="512">
        <f>Z353*Y353</f>
        <v>0</v>
      </c>
      <c r="AB353" s="512">
        <v>577.20000000000005</v>
      </c>
      <c r="AC353" s="512">
        <f>AB353*Y353</f>
        <v>0</v>
      </c>
      <c r="AD353" s="668">
        <f>AC353+AA353</f>
        <v>0</v>
      </c>
      <c r="AE353" s="740">
        <f t="shared" si="187"/>
        <v>200</v>
      </c>
      <c r="AF353" s="747">
        <v>550.20000000000005</v>
      </c>
      <c r="AG353" s="747">
        <f>AF353*AE353</f>
        <v>110040.00000000001</v>
      </c>
      <c r="AH353" s="747">
        <v>577.20000000000005</v>
      </c>
      <c r="AI353" s="747">
        <f>AH353*AE353</f>
        <v>115440.00000000001</v>
      </c>
      <c r="AJ353" s="748">
        <f>AI353+AG353</f>
        <v>225480.00000000003</v>
      </c>
    </row>
    <row r="354" spans="1:37" s="403" customFormat="1" ht="17.45" hidden="1" customHeight="1" x14ac:dyDescent="0.25">
      <c r="A354" s="969" t="s">
        <v>918</v>
      </c>
      <c r="B354" s="433" t="s">
        <v>451</v>
      </c>
      <c r="C354" s="567"/>
      <c r="D354" s="591"/>
      <c r="E354" s="469"/>
      <c r="F354" s="469">
        <f>SUM(F355:F356)</f>
        <v>30182.400000000001</v>
      </c>
      <c r="G354" s="469"/>
      <c r="H354" s="469">
        <f>SUM(H355:H356)</f>
        <v>44304</v>
      </c>
      <c r="I354" s="590">
        <f>SUM(I355:I356)</f>
        <v>74486.399999999994</v>
      </c>
      <c r="J354" s="819"/>
      <c r="K354" s="820"/>
      <c r="L354" s="821">
        <f>SUM(L355:L356)</f>
        <v>0</v>
      </c>
      <c r="M354" s="820"/>
      <c r="N354" s="821">
        <f>SUM(N355:N356)</f>
        <v>0</v>
      </c>
      <c r="O354" s="814">
        <f>SUM(O355:O356)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47"/>
      <c r="T354" s="522"/>
      <c r="U354" s="522">
        <f>SUM(U355:U356)</f>
        <v>0</v>
      </c>
      <c r="V354" s="522"/>
      <c r="W354" s="522">
        <f>SUM(W355:W356)</f>
        <v>0</v>
      </c>
      <c r="X354" s="671">
        <f>SUM(X355:X356)</f>
        <v>0</v>
      </c>
      <c r="Y354" s="647"/>
      <c r="Z354" s="523"/>
      <c r="AA354" s="523">
        <f>SUM(AA355:AA356)</f>
        <v>0</v>
      </c>
      <c r="AB354" s="523"/>
      <c r="AC354" s="523">
        <f>SUM(AC355:AC356)</f>
        <v>0</v>
      </c>
      <c r="AD354" s="673">
        <f>SUM(AD355:AD356)</f>
        <v>0</v>
      </c>
      <c r="AE354" s="740">
        <f t="shared" ref="AE354:AE417" si="251">D354-S354-Y354</f>
        <v>0</v>
      </c>
      <c r="AF354" s="753"/>
      <c r="AG354" s="753">
        <f>SUM(AG355:AG356)</f>
        <v>30182.400000000001</v>
      </c>
      <c r="AH354" s="753"/>
      <c r="AI354" s="753">
        <f>SUM(AI355:AI356)</f>
        <v>44304</v>
      </c>
      <c r="AJ354" s="750">
        <f>SUM(AJ355:AJ356)</f>
        <v>74486.399999999994</v>
      </c>
    </row>
    <row r="355" spans="1:37" s="403" customFormat="1" ht="17.45" hidden="1" customHeight="1" x14ac:dyDescent="0.25">
      <c r="A355" s="970" t="s">
        <v>919</v>
      </c>
      <c r="B355" s="435" t="s">
        <v>451</v>
      </c>
      <c r="C355" s="570" t="s">
        <v>153</v>
      </c>
      <c r="D355" s="585">
        <v>4</v>
      </c>
      <c r="E355" s="466">
        <v>5502</v>
      </c>
      <c r="F355" s="466">
        <f>E355*D355</f>
        <v>22008</v>
      </c>
      <c r="G355" s="466">
        <v>8580</v>
      </c>
      <c r="H355" s="466">
        <f>G355*D355</f>
        <v>34320</v>
      </c>
      <c r="I355" s="587">
        <f>H355+F355</f>
        <v>56328</v>
      </c>
      <c r="J355" s="802"/>
      <c r="K355" s="803">
        <v>5502</v>
      </c>
      <c r="L355" s="804">
        <f>K355*J355</f>
        <v>0</v>
      </c>
      <c r="M355" s="803">
        <v>8580</v>
      </c>
      <c r="N355" s="804">
        <f>M355*J355</f>
        <v>0</v>
      </c>
      <c r="O355" s="808">
        <f>N355+L355</f>
        <v>0</v>
      </c>
      <c r="P355" s="638">
        <f t="shared" si="188"/>
        <v>0</v>
      </c>
      <c r="Q355" s="512">
        <f t="shared" si="189"/>
        <v>0</v>
      </c>
      <c r="R355" s="637">
        <f t="shared" si="241"/>
        <v>0</v>
      </c>
      <c r="S355" s="638"/>
      <c r="T355" s="519">
        <v>5502</v>
      </c>
      <c r="U355" s="519">
        <f>T355*S355</f>
        <v>0</v>
      </c>
      <c r="V355" s="519">
        <v>8580</v>
      </c>
      <c r="W355" s="519">
        <f>V355*S355</f>
        <v>0</v>
      </c>
      <c r="X355" s="670">
        <f>W355+U355</f>
        <v>0</v>
      </c>
      <c r="Y355" s="638"/>
      <c r="Z355" s="512">
        <v>5502</v>
      </c>
      <c r="AA355" s="512">
        <f>Z355*Y355</f>
        <v>0</v>
      </c>
      <c r="AB355" s="512">
        <v>8580</v>
      </c>
      <c r="AC355" s="512">
        <f>AB355*Y355</f>
        <v>0</v>
      </c>
      <c r="AD355" s="668">
        <f>AC355+AA355</f>
        <v>0</v>
      </c>
      <c r="AE355" s="740">
        <f t="shared" si="251"/>
        <v>4</v>
      </c>
      <c r="AF355" s="747">
        <v>5502</v>
      </c>
      <c r="AG355" s="747">
        <f>AF355*AE355</f>
        <v>22008</v>
      </c>
      <c r="AH355" s="747">
        <v>8580</v>
      </c>
      <c r="AI355" s="747">
        <f>AH355*AE355</f>
        <v>34320</v>
      </c>
      <c r="AJ355" s="748">
        <f>AI355+AG355</f>
        <v>56328</v>
      </c>
    </row>
    <row r="356" spans="1:37" s="403" customFormat="1" ht="17.45" hidden="1" customHeight="1" x14ac:dyDescent="0.25">
      <c r="A356" s="970" t="s">
        <v>920</v>
      </c>
      <c r="B356" s="435" t="s">
        <v>444</v>
      </c>
      <c r="C356" s="570" t="s">
        <v>153</v>
      </c>
      <c r="D356" s="585">
        <v>8</v>
      </c>
      <c r="E356" s="466">
        <v>1021.8000000000001</v>
      </c>
      <c r="F356" s="466">
        <f>E356*D356</f>
        <v>8174.4000000000005</v>
      </c>
      <c r="G356" s="466">
        <v>1248</v>
      </c>
      <c r="H356" s="466">
        <f>G356*D356</f>
        <v>9984</v>
      </c>
      <c r="I356" s="587">
        <f>H356+F356</f>
        <v>18158.400000000001</v>
      </c>
      <c r="J356" s="802"/>
      <c r="K356" s="803">
        <v>1021.8000000000001</v>
      </c>
      <c r="L356" s="804">
        <f>K356*J356</f>
        <v>0</v>
      </c>
      <c r="M356" s="803">
        <v>1248</v>
      </c>
      <c r="N356" s="804">
        <f>M356*J356</f>
        <v>0</v>
      </c>
      <c r="O356" s="808">
        <f>N356+L356</f>
        <v>0</v>
      </c>
      <c r="P356" s="638">
        <f t="shared" ref="P356:P419" si="252">K356-T356</f>
        <v>0</v>
      </c>
      <c r="Q356" s="512">
        <f t="shared" ref="Q356:Q419" si="253">M356-V356</f>
        <v>0</v>
      </c>
      <c r="R356" s="637">
        <f t="shared" si="241"/>
        <v>0</v>
      </c>
      <c r="S356" s="638"/>
      <c r="T356" s="519">
        <v>1021.8000000000001</v>
      </c>
      <c r="U356" s="519">
        <f>T356*S356</f>
        <v>0</v>
      </c>
      <c r="V356" s="519">
        <v>1248</v>
      </c>
      <c r="W356" s="519">
        <f>V356*S356</f>
        <v>0</v>
      </c>
      <c r="X356" s="670">
        <f>W356+U356</f>
        <v>0</v>
      </c>
      <c r="Y356" s="638"/>
      <c r="Z356" s="512">
        <v>1021.8000000000001</v>
      </c>
      <c r="AA356" s="512">
        <f>Z356*Y356</f>
        <v>0</v>
      </c>
      <c r="AB356" s="512">
        <v>1248</v>
      </c>
      <c r="AC356" s="512">
        <f>AB356*Y356</f>
        <v>0</v>
      </c>
      <c r="AD356" s="668">
        <f>AC356+AA356</f>
        <v>0</v>
      </c>
      <c r="AE356" s="740">
        <f t="shared" si="251"/>
        <v>8</v>
      </c>
      <c r="AF356" s="747">
        <v>1021.8000000000001</v>
      </c>
      <c r="AG356" s="747">
        <f>AF356*AE356</f>
        <v>8174.4000000000005</v>
      </c>
      <c r="AH356" s="747">
        <v>1248</v>
      </c>
      <c r="AI356" s="747">
        <f>AH356*AE356</f>
        <v>9984</v>
      </c>
      <c r="AJ356" s="748">
        <f>AI356+AG356</f>
        <v>18158.400000000001</v>
      </c>
    </row>
    <row r="357" spans="1:37" ht="25.5" x14ac:dyDescent="0.25">
      <c r="A357" s="969" t="s">
        <v>921</v>
      </c>
      <c r="B357" s="433" t="s">
        <v>452</v>
      </c>
      <c r="C357" s="567"/>
      <c r="D357" s="594">
        <v>11140</v>
      </c>
      <c r="E357" s="422"/>
      <c r="F357" s="422">
        <f>SUM(F358:F362)</f>
        <v>37237258.022</v>
      </c>
      <c r="G357" s="422"/>
      <c r="H357" s="422">
        <f>SUM(H358:H362)</f>
        <v>3695483.34</v>
      </c>
      <c r="I357" s="595">
        <f>SUM(I358:I362)</f>
        <v>40932741.362000003</v>
      </c>
      <c r="J357" s="819">
        <v>10506.89</v>
      </c>
      <c r="K357" s="812"/>
      <c r="L357" s="830">
        <f>SUM(L358:L362)</f>
        <v>35120985.093246996</v>
      </c>
      <c r="M357" s="812"/>
      <c r="N357" s="830">
        <f>SUM(N358:N362)</f>
        <v>3485461.1265899995</v>
      </c>
      <c r="O357" s="831">
        <f>SUM(O358:O362)</f>
        <v>38606446.219836995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7">
        <v>10506.89</v>
      </c>
      <c r="T357" s="520"/>
      <c r="U357" s="520">
        <f>SUM(U358:U362)</f>
        <v>35115829.420000002</v>
      </c>
      <c r="V357" s="520"/>
      <c r="W357" s="520">
        <f>SUM(W358:W362)</f>
        <v>3482948.8999999994</v>
      </c>
      <c r="X357" s="673">
        <f>SUM(X358:X362)</f>
        <v>38598778.319999993</v>
      </c>
      <c r="Y357" s="647"/>
      <c r="Z357" s="520"/>
      <c r="AA357" s="520">
        <f>SUM(AA358:AA362)</f>
        <v>2005566</v>
      </c>
      <c r="AB357" s="520"/>
      <c r="AC357" s="520">
        <f>SUM(AC358:AC362)</f>
        <v>199038</v>
      </c>
      <c r="AD357" s="673">
        <f>SUM(AD358:AD362)</f>
        <v>2204604</v>
      </c>
      <c r="AE357" s="740">
        <f t="shared" si="251"/>
        <v>633.11000000000058</v>
      </c>
      <c r="AF357" s="766"/>
      <c r="AG357" s="766">
        <f>SUM(AG358:AG362)</f>
        <v>115279.98000000189</v>
      </c>
      <c r="AH357" s="766"/>
      <c r="AI357" s="766">
        <f>SUM(AI358:AI362)</f>
        <v>13485.300000000159</v>
      </c>
      <c r="AJ357" s="756">
        <f>SUM(AJ358:AJ362)</f>
        <v>128765.28000000205</v>
      </c>
      <c r="AK357" s="196"/>
    </row>
    <row r="358" spans="1:37" ht="22.5" customHeight="1" x14ac:dyDescent="0.25">
      <c r="A358" s="970" t="s">
        <v>922</v>
      </c>
      <c r="B358" s="435" t="s">
        <v>453</v>
      </c>
      <c r="C358" s="570" t="s">
        <v>153</v>
      </c>
      <c r="D358" s="585">
        <v>11140</v>
      </c>
      <c r="E358" s="466">
        <v>750</v>
      </c>
      <c r="F358" s="466">
        <f>E358*D358</f>
        <v>8355000</v>
      </c>
      <c r="G358" s="466"/>
      <c r="H358" s="466"/>
      <c r="I358" s="587">
        <f>H358+F358</f>
        <v>8355000</v>
      </c>
      <c r="J358" s="822">
        <v>10506.89</v>
      </c>
      <c r="K358" s="803">
        <v>750</v>
      </c>
      <c r="L358" s="804">
        <f>K358*J358</f>
        <v>7880167.5</v>
      </c>
      <c r="M358" s="803"/>
      <c r="N358" s="804"/>
      <c r="O358" s="808">
        <f>N358+L358</f>
        <v>7880167.5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750</v>
      </c>
      <c r="U358" s="512">
        <f>T358*S358</f>
        <v>7880167.5</v>
      </c>
      <c r="V358" s="512"/>
      <c r="W358" s="512"/>
      <c r="X358" s="668">
        <f>W358+U358</f>
        <v>7880167.5</v>
      </c>
      <c r="Y358" s="648">
        <v>600</v>
      </c>
      <c r="Z358" s="512">
        <v>750</v>
      </c>
      <c r="AA358" s="512">
        <f>Z358*Y358</f>
        <v>450000</v>
      </c>
      <c r="AB358" s="512"/>
      <c r="AC358" s="512"/>
      <c r="AD358" s="668">
        <f>AC358+AA358</f>
        <v>450000</v>
      </c>
      <c r="AE358" s="740">
        <f t="shared" si="251"/>
        <v>33.110000000000582</v>
      </c>
      <c r="AF358" s="743">
        <v>750</v>
      </c>
      <c r="AG358" s="743">
        <f>AF358*AE358</f>
        <v>24832.500000000437</v>
      </c>
      <c r="AH358" s="743"/>
      <c r="AI358" s="743"/>
      <c r="AJ358" s="744">
        <f>AI358+AG358</f>
        <v>24832.500000000437</v>
      </c>
      <c r="AK358" s="196"/>
    </row>
    <row r="359" spans="1:37" ht="22.5" customHeight="1" x14ac:dyDescent="0.25">
      <c r="A359" s="970" t="s">
        <v>923</v>
      </c>
      <c r="B359" s="435" t="s">
        <v>454</v>
      </c>
      <c r="C359" s="570" t="s">
        <v>153</v>
      </c>
      <c r="D359" s="585">
        <v>11140</v>
      </c>
      <c r="E359" s="466">
        <v>89</v>
      </c>
      <c r="F359" s="466">
        <f>E359*D359</f>
        <v>991460</v>
      </c>
      <c r="G359" s="466">
        <v>46</v>
      </c>
      <c r="H359" s="466">
        <f>G359*D359</f>
        <v>512440</v>
      </c>
      <c r="I359" s="587">
        <f>H359+F359</f>
        <v>1503900</v>
      </c>
      <c r="J359" s="822">
        <v>10506.89</v>
      </c>
      <c r="K359" s="803">
        <v>89</v>
      </c>
      <c r="L359" s="804">
        <f>K359*J359</f>
        <v>935113.21</v>
      </c>
      <c r="M359" s="803">
        <v>46</v>
      </c>
      <c r="N359" s="804">
        <f>M359*J359</f>
        <v>483316.93999999994</v>
      </c>
      <c r="O359" s="808">
        <f>N359+L359</f>
        <v>1418430.15</v>
      </c>
      <c r="P359" s="638">
        <f t="shared" si="252"/>
        <v>0</v>
      </c>
      <c r="Q359" s="512">
        <f t="shared" si="253"/>
        <v>0</v>
      </c>
      <c r="R359" s="637">
        <f t="shared" si="241"/>
        <v>0</v>
      </c>
      <c r="S359" s="648">
        <v>10506.89</v>
      </c>
      <c r="T359" s="512">
        <v>89</v>
      </c>
      <c r="U359" s="512">
        <f>T359*S359</f>
        <v>935113.21</v>
      </c>
      <c r="V359" s="512">
        <v>46</v>
      </c>
      <c r="W359" s="512">
        <f>V359*S359</f>
        <v>483316.93999999994</v>
      </c>
      <c r="X359" s="668">
        <f>W359+U359</f>
        <v>1418430.15</v>
      </c>
      <c r="Y359" s="648">
        <v>600</v>
      </c>
      <c r="Z359" s="512">
        <v>89</v>
      </c>
      <c r="AA359" s="512">
        <f>Z359*Y359</f>
        <v>53400</v>
      </c>
      <c r="AB359" s="512">
        <v>46</v>
      </c>
      <c r="AC359" s="512">
        <f>AB359*Y359</f>
        <v>27600</v>
      </c>
      <c r="AD359" s="668">
        <f>AC359+AA359</f>
        <v>81000</v>
      </c>
      <c r="AE359" s="740">
        <f t="shared" si="251"/>
        <v>33.110000000000582</v>
      </c>
      <c r="AF359" s="743">
        <v>89</v>
      </c>
      <c r="AG359" s="743">
        <f>AF359*AE359</f>
        <v>2946.7900000000518</v>
      </c>
      <c r="AH359" s="743">
        <v>46</v>
      </c>
      <c r="AI359" s="743">
        <f>AH359*AE359</f>
        <v>1523.0600000000268</v>
      </c>
      <c r="AJ359" s="744">
        <f>AI359+AG359</f>
        <v>4469.8500000000786</v>
      </c>
      <c r="AK359" s="196"/>
    </row>
    <row r="360" spans="1:37" ht="22.5" customHeight="1" x14ac:dyDescent="0.25">
      <c r="A360" s="970" t="s">
        <v>924</v>
      </c>
      <c r="B360" s="435" t="s">
        <v>455</v>
      </c>
      <c r="C360" s="570" t="s">
        <v>153</v>
      </c>
      <c r="D360" s="592">
        <v>11140</v>
      </c>
      <c r="E360" s="466">
        <v>1675.05</v>
      </c>
      <c r="F360" s="466">
        <f>E360*D360</f>
        <v>18660057</v>
      </c>
      <c r="G360" s="466"/>
      <c r="H360" s="466"/>
      <c r="I360" s="587">
        <f>H360+F360</f>
        <v>18660057</v>
      </c>
      <c r="J360" s="822">
        <v>10506.89</v>
      </c>
      <c r="K360" s="803">
        <v>1675.05</v>
      </c>
      <c r="L360" s="804">
        <f>K360*J360</f>
        <v>17599566.094499998</v>
      </c>
      <c r="M360" s="803"/>
      <c r="N360" s="804"/>
      <c r="O360" s="808">
        <f>N360+L360</f>
        <v>17599566.094499998</v>
      </c>
      <c r="P360" s="638">
        <f t="shared" si="252"/>
        <v>4.9999999999954525E-2</v>
      </c>
      <c r="Q360" s="512">
        <f t="shared" si="253"/>
        <v>0</v>
      </c>
      <c r="R360" s="637">
        <f t="shared" si="241"/>
        <v>557</v>
      </c>
      <c r="S360" s="648">
        <v>10506.89</v>
      </c>
      <c r="T360" s="512">
        <v>1675</v>
      </c>
      <c r="U360" s="512">
        <f>T360*S360</f>
        <v>17599040.75</v>
      </c>
      <c r="V360" s="512"/>
      <c r="W360" s="512"/>
      <c r="X360" s="668">
        <f>W360+U360</f>
        <v>17599040.75</v>
      </c>
      <c r="Y360" s="648">
        <v>600</v>
      </c>
      <c r="Z360" s="512">
        <v>1675</v>
      </c>
      <c r="AA360" s="512">
        <f>Z360*Y360</f>
        <v>1005000</v>
      </c>
      <c r="AB360" s="512"/>
      <c r="AC360" s="512"/>
      <c r="AD360" s="668">
        <f>AC360+AA360</f>
        <v>1005000</v>
      </c>
      <c r="AE360" s="740">
        <f t="shared" si="251"/>
        <v>33.110000000000582</v>
      </c>
      <c r="AF360" s="743">
        <v>1675</v>
      </c>
      <c r="AG360" s="743">
        <f>AF360*AE360</f>
        <v>55459.250000000975</v>
      </c>
      <c r="AH360" s="743"/>
      <c r="AI360" s="743"/>
      <c r="AJ360" s="744">
        <f>AI360+AG360</f>
        <v>55459.250000000975</v>
      </c>
      <c r="AK360" s="196"/>
    </row>
    <row r="361" spans="1:37" ht="22.5" customHeight="1" x14ac:dyDescent="0.25">
      <c r="A361" s="970" t="s">
        <v>925</v>
      </c>
      <c r="B361" s="435" t="s">
        <v>456</v>
      </c>
      <c r="C361" s="570" t="s">
        <v>153</v>
      </c>
      <c r="D361" s="585">
        <v>11140</v>
      </c>
      <c r="E361" s="466">
        <v>102.6123</v>
      </c>
      <c r="F361" s="466">
        <f>E361*D361</f>
        <v>1143101.0220000001</v>
      </c>
      <c r="G361" s="466">
        <v>55.731000000000002</v>
      </c>
      <c r="H361" s="466">
        <f>G361*D361</f>
        <v>620843.34</v>
      </c>
      <c r="I361" s="587">
        <f>H361+F361</f>
        <v>1763944.3620000002</v>
      </c>
      <c r="J361" s="822">
        <v>10506.89</v>
      </c>
      <c r="K361" s="803">
        <v>102.6123</v>
      </c>
      <c r="L361" s="804">
        <f>K361*J361</f>
        <v>1078136.1487469999</v>
      </c>
      <c r="M361" s="803">
        <v>55.731000000000002</v>
      </c>
      <c r="N361" s="804">
        <f>M361*J361</f>
        <v>585559.48658999999</v>
      </c>
      <c r="O361" s="808">
        <f>N361+L361</f>
        <v>1663695.6353369998</v>
      </c>
      <c r="P361" s="638">
        <f t="shared" si="252"/>
        <v>2.3000000000052978E-3</v>
      </c>
      <c r="Q361" s="512">
        <f t="shared" si="253"/>
        <v>1.0000000000047748E-3</v>
      </c>
      <c r="R361" s="637">
        <f t="shared" si="241"/>
        <v>25.622000000206754</v>
      </c>
      <c r="S361" s="648">
        <v>10462</v>
      </c>
      <c r="T361" s="512">
        <v>102.61</v>
      </c>
      <c r="U361" s="512">
        <f>T361*S361</f>
        <v>1073505.82</v>
      </c>
      <c r="V361" s="512">
        <v>55.73</v>
      </c>
      <c r="W361" s="512">
        <f>V361*S361</f>
        <v>583047.26</v>
      </c>
      <c r="X361" s="668">
        <f>W361+U361</f>
        <v>1656553.08</v>
      </c>
      <c r="Y361" s="648">
        <v>600</v>
      </c>
      <c r="Z361" s="512">
        <v>102.61</v>
      </c>
      <c r="AA361" s="512">
        <f>Z361*Y361</f>
        <v>61566</v>
      </c>
      <c r="AB361" s="512">
        <v>55.73</v>
      </c>
      <c r="AC361" s="512">
        <f>AB361*Y361</f>
        <v>33438</v>
      </c>
      <c r="AD361" s="668">
        <f>AC361+AA361</f>
        <v>95004</v>
      </c>
      <c r="AE361" s="740">
        <f t="shared" si="251"/>
        <v>78</v>
      </c>
      <c r="AF361" s="743">
        <v>102.61</v>
      </c>
      <c r="AG361" s="743">
        <f>AF361*AE361</f>
        <v>8003.58</v>
      </c>
      <c r="AH361" s="743">
        <v>55.73</v>
      </c>
      <c r="AI361" s="743">
        <f>AH361*AE361</f>
        <v>4346.9399999999996</v>
      </c>
      <c r="AJ361" s="744">
        <f>AI361+AG361</f>
        <v>12350.52</v>
      </c>
      <c r="AK361" s="196"/>
    </row>
    <row r="362" spans="1:37" ht="22.5" customHeight="1" x14ac:dyDescent="0.25">
      <c r="A362" s="970" t="s">
        <v>926</v>
      </c>
      <c r="B362" s="435" t="s">
        <v>457</v>
      </c>
      <c r="C362" s="570" t="s">
        <v>153</v>
      </c>
      <c r="D362" s="585">
        <v>11140</v>
      </c>
      <c r="E362" s="466">
        <v>726</v>
      </c>
      <c r="F362" s="466">
        <f>E362*D362</f>
        <v>8087640</v>
      </c>
      <c r="G362" s="466">
        <v>230</v>
      </c>
      <c r="H362" s="466">
        <f>G362*D362</f>
        <v>2562200</v>
      </c>
      <c r="I362" s="587">
        <f>H362+F362</f>
        <v>10649840</v>
      </c>
      <c r="J362" s="822">
        <v>10506.89</v>
      </c>
      <c r="K362" s="803">
        <v>726</v>
      </c>
      <c r="L362" s="804">
        <f>K362*J362</f>
        <v>7628002.1399999997</v>
      </c>
      <c r="M362" s="803">
        <v>230</v>
      </c>
      <c r="N362" s="804">
        <f>M362*J362</f>
        <v>2416584.6999999997</v>
      </c>
      <c r="O362" s="808">
        <f>N362+L362</f>
        <v>10044586.84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48">
        <v>10506.89</v>
      </c>
      <c r="T362" s="512">
        <v>726</v>
      </c>
      <c r="U362" s="512">
        <f>T362*S362</f>
        <v>7628002.1399999997</v>
      </c>
      <c r="V362" s="512">
        <v>230</v>
      </c>
      <c r="W362" s="512">
        <f>V362*S362</f>
        <v>2416584.6999999997</v>
      </c>
      <c r="X362" s="668">
        <f>W362+U362</f>
        <v>10044586.84</v>
      </c>
      <c r="Y362" s="648">
        <v>600</v>
      </c>
      <c r="Z362" s="512">
        <v>726</v>
      </c>
      <c r="AA362" s="512">
        <f>Z362*Y362</f>
        <v>435600</v>
      </c>
      <c r="AB362" s="512">
        <v>230</v>
      </c>
      <c r="AC362" s="512">
        <f>AB362*Y362</f>
        <v>138000</v>
      </c>
      <c r="AD362" s="668">
        <f>AC362+AA362</f>
        <v>573600</v>
      </c>
      <c r="AE362" s="740">
        <f t="shared" si="251"/>
        <v>33.110000000000582</v>
      </c>
      <c r="AF362" s="743">
        <v>726</v>
      </c>
      <c r="AG362" s="743">
        <f>AF362*AE362</f>
        <v>24037.860000000423</v>
      </c>
      <c r="AH362" s="743">
        <v>230</v>
      </c>
      <c r="AI362" s="743">
        <f>AH362*AE362</f>
        <v>7615.3000000001339</v>
      </c>
      <c r="AJ362" s="744">
        <f>AI362+AG362</f>
        <v>31653.160000000556</v>
      </c>
      <c r="AK362" s="196"/>
    </row>
    <row r="363" spans="1:37" s="404" customFormat="1" ht="17.45" hidden="1" customHeight="1" x14ac:dyDescent="0.25">
      <c r="A363" s="966" t="s">
        <v>458</v>
      </c>
      <c r="B363" s="695" t="s">
        <v>459</v>
      </c>
      <c r="C363" s="696"/>
      <c r="D363" s="697"/>
      <c r="E363" s="464"/>
      <c r="F363" s="464">
        <f>SUM(F364:F379)</f>
        <v>235407</v>
      </c>
      <c r="G363" s="464"/>
      <c r="H363" s="464">
        <f>SUM(H364:H379)</f>
        <v>343913.44</v>
      </c>
      <c r="I363" s="588">
        <f>SUM(I364:I379)</f>
        <v>579320.43999999994</v>
      </c>
      <c r="J363" s="829"/>
      <c r="K363" s="798"/>
      <c r="L363" s="799">
        <f>SUM(L364:L379)</f>
        <v>0</v>
      </c>
      <c r="M363" s="798"/>
      <c r="N363" s="799">
        <f>SUM(N364:N379)</f>
        <v>0</v>
      </c>
      <c r="O363" s="809">
        <f>SUM(O364:O379)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33"/>
      <c r="T363" s="518"/>
      <c r="U363" s="518">
        <f>SUM(U364:U379)</f>
        <v>0</v>
      </c>
      <c r="V363" s="518"/>
      <c r="W363" s="518">
        <f>SUM(W364:W379)</f>
        <v>0</v>
      </c>
      <c r="X363" s="669">
        <f>SUM(X364:X379)</f>
        <v>0</v>
      </c>
      <c r="Y363" s="633"/>
      <c r="Z363" s="513"/>
      <c r="AA363" s="513">
        <f>SUM(AA364:AA379)</f>
        <v>0</v>
      </c>
      <c r="AB363" s="513"/>
      <c r="AC363" s="513">
        <f>SUM(AC364:AC379)</f>
        <v>0</v>
      </c>
      <c r="AD363" s="667">
        <f>SUM(AD364:AD379)</f>
        <v>0</v>
      </c>
      <c r="AE363" s="740">
        <f t="shared" si="251"/>
        <v>0</v>
      </c>
      <c r="AF363" s="745"/>
      <c r="AG363" s="745">
        <f>SUM(AG364:AG379)</f>
        <v>235407</v>
      </c>
      <c r="AH363" s="745"/>
      <c r="AI363" s="745">
        <f>SUM(AI364:AI379)</f>
        <v>343913.44</v>
      </c>
      <c r="AJ363" s="746">
        <f>SUM(AJ364:AJ379)</f>
        <v>579320.43999999994</v>
      </c>
    </row>
    <row r="364" spans="1:37" s="403" customFormat="1" ht="17.45" hidden="1" customHeight="1" x14ac:dyDescent="0.25">
      <c r="A364" s="967" t="s">
        <v>927</v>
      </c>
      <c r="B364" s="438" t="s">
        <v>393</v>
      </c>
      <c r="C364" s="571" t="s">
        <v>31</v>
      </c>
      <c r="D364" s="596">
        <v>1</v>
      </c>
      <c r="E364" s="466">
        <v>6550</v>
      </c>
      <c r="F364" s="466">
        <f t="shared" ref="F364:F377" si="254">E364*D364</f>
        <v>6550</v>
      </c>
      <c r="G364" s="466">
        <v>55450.200000000004</v>
      </c>
      <c r="H364" s="466">
        <f t="shared" ref="H364:H378" si="255">G364*D364</f>
        <v>55450.200000000004</v>
      </c>
      <c r="I364" s="587">
        <f t="shared" ref="I364:I379" si="256">H364+F364</f>
        <v>62000.200000000004</v>
      </c>
      <c r="J364" s="832"/>
      <c r="K364" s="803">
        <v>6550</v>
      </c>
      <c r="L364" s="804">
        <f t="shared" ref="L364:L377" si="257">K364*J364</f>
        <v>0</v>
      </c>
      <c r="M364" s="803">
        <v>55450.200000000004</v>
      </c>
      <c r="N364" s="804">
        <f t="shared" ref="N364:N378" si="258">M364*J364</f>
        <v>0</v>
      </c>
      <c r="O364" s="808">
        <f t="shared" ref="O364:O379" si="259">N364+L364</f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6550</v>
      </c>
      <c r="U364" s="519">
        <f t="shared" ref="U364:U377" si="260">T364*S364</f>
        <v>0</v>
      </c>
      <c r="V364" s="519">
        <v>55450.200000000004</v>
      </c>
      <c r="W364" s="519">
        <f t="shared" ref="W364:W378" si="261">V364*S364</f>
        <v>0</v>
      </c>
      <c r="X364" s="670">
        <f t="shared" ref="X364:X379" si="262">W364+U364</f>
        <v>0</v>
      </c>
      <c r="Y364" s="649"/>
      <c r="Z364" s="512">
        <v>6550</v>
      </c>
      <c r="AA364" s="512">
        <f t="shared" ref="AA364:AA377" si="263">Z364*Y364</f>
        <v>0</v>
      </c>
      <c r="AB364" s="512">
        <v>55450.200000000004</v>
      </c>
      <c r="AC364" s="512">
        <f t="shared" ref="AC364:AC378" si="264">AB364*Y364</f>
        <v>0</v>
      </c>
      <c r="AD364" s="668">
        <f t="shared" ref="AD364:AD379" si="265">AC364+AA364</f>
        <v>0</v>
      </c>
      <c r="AE364" s="740">
        <f t="shared" si="251"/>
        <v>1</v>
      </c>
      <c r="AF364" s="747">
        <v>6550</v>
      </c>
      <c r="AG364" s="747">
        <f t="shared" ref="AG364:AG377" si="266">AF364*AE364</f>
        <v>6550</v>
      </c>
      <c r="AH364" s="747">
        <v>55450.200000000004</v>
      </c>
      <c r="AI364" s="747">
        <f t="shared" ref="AI364:AI378" si="267">AH364*AE364</f>
        <v>55450.200000000004</v>
      </c>
      <c r="AJ364" s="748">
        <f t="shared" ref="AJ364:AJ379" si="268">AI364+AG364</f>
        <v>62000.200000000004</v>
      </c>
    </row>
    <row r="365" spans="1:37" s="403" customFormat="1" ht="17.45" hidden="1" customHeight="1" x14ac:dyDescent="0.25">
      <c r="A365" s="967" t="s">
        <v>928</v>
      </c>
      <c r="B365" s="438" t="s">
        <v>460</v>
      </c>
      <c r="C365" s="571" t="s">
        <v>32</v>
      </c>
      <c r="D365" s="596">
        <v>30</v>
      </c>
      <c r="E365" s="466">
        <v>186.02</v>
      </c>
      <c r="F365" s="466">
        <f t="shared" si="254"/>
        <v>5580.6</v>
      </c>
      <c r="G365" s="466">
        <v>1809.6000000000001</v>
      </c>
      <c r="H365" s="466">
        <f t="shared" si="255"/>
        <v>54288.000000000007</v>
      </c>
      <c r="I365" s="587">
        <f t="shared" si="256"/>
        <v>59868.600000000006</v>
      </c>
      <c r="J365" s="832"/>
      <c r="K365" s="803">
        <v>186.02</v>
      </c>
      <c r="L365" s="804">
        <f t="shared" si="257"/>
        <v>0</v>
      </c>
      <c r="M365" s="803">
        <v>1809.6000000000001</v>
      </c>
      <c r="N365" s="804">
        <f t="shared" si="258"/>
        <v>0</v>
      </c>
      <c r="O365" s="808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186.02</v>
      </c>
      <c r="U365" s="519">
        <f t="shared" si="260"/>
        <v>0</v>
      </c>
      <c r="V365" s="519">
        <v>1809.6000000000001</v>
      </c>
      <c r="W365" s="519">
        <f t="shared" si="261"/>
        <v>0</v>
      </c>
      <c r="X365" s="670">
        <f t="shared" si="262"/>
        <v>0</v>
      </c>
      <c r="Y365" s="649"/>
      <c r="Z365" s="512">
        <v>186.02</v>
      </c>
      <c r="AA365" s="512">
        <f t="shared" si="263"/>
        <v>0</v>
      </c>
      <c r="AB365" s="512">
        <v>1809.6000000000001</v>
      </c>
      <c r="AC365" s="512">
        <f t="shared" si="264"/>
        <v>0</v>
      </c>
      <c r="AD365" s="668">
        <f t="shared" si="265"/>
        <v>0</v>
      </c>
      <c r="AE365" s="740">
        <f t="shared" si="251"/>
        <v>30</v>
      </c>
      <c r="AF365" s="747">
        <v>186.02</v>
      </c>
      <c r="AG365" s="747">
        <f t="shared" si="266"/>
        <v>5580.6</v>
      </c>
      <c r="AH365" s="747">
        <v>1809.6000000000001</v>
      </c>
      <c r="AI365" s="747">
        <f t="shared" si="267"/>
        <v>54288.000000000007</v>
      </c>
      <c r="AJ365" s="748">
        <f t="shared" si="268"/>
        <v>59868.600000000006</v>
      </c>
    </row>
    <row r="366" spans="1:37" s="403" customFormat="1" ht="17.45" hidden="1" customHeight="1" x14ac:dyDescent="0.25">
      <c r="A366" s="967" t="s">
        <v>929</v>
      </c>
      <c r="B366" s="438" t="s">
        <v>460</v>
      </c>
      <c r="C366" s="571" t="s">
        <v>32</v>
      </c>
      <c r="D366" s="596">
        <v>30</v>
      </c>
      <c r="E366" s="466">
        <v>162.44</v>
      </c>
      <c r="F366" s="466">
        <f t="shared" si="254"/>
        <v>4873.2</v>
      </c>
      <c r="G366" s="466">
        <v>322.40000000000003</v>
      </c>
      <c r="H366" s="466">
        <f t="shared" si="255"/>
        <v>9672.0000000000018</v>
      </c>
      <c r="I366" s="587">
        <f t="shared" si="256"/>
        <v>14545.2</v>
      </c>
      <c r="J366" s="832"/>
      <c r="K366" s="803">
        <v>162.44</v>
      </c>
      <c r="L366" s="804">
        <f t="shared" si="257"/>
        <v>0</v>
      </c>
      <c r="M366" s="803">
        <v>322.40000000000003</v>
      </c>
      <c r="N366" s="804">
        <f t="shared" si="258"/>
        <v>0</v>
      </c>
      <c r="O366" s="808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322.40000000000003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322.40000000000003</v>
      </c>
      <c r="AC366" s="512">
        <f t="shared" si="264"/>
        <v>0</v>
      </c>
      <c r="AD366" s="668">
        <f t="shared" si="265"/>
        <v>0</v>
      </c>
      <c r="AE366" s="740">
        <f t="shared" si="251"/>
        <v>30</v>
      </c>
      <c r="AF366" s="747">
        <v>162.44</v>
      </c>
      <c r="AG366" s="747">
        <f t="shared" si="266"/>
        <v>4873.2</v>
      </c>
      <c r="AH366" s="747">
        <v>322.40000000000003</v>
      </c>
      <c r="AI366" s="747">
        <f t="shared" si="267"/>
        <v>9672.0000000000018</v>
      </c>
      <c r="AJ366" s="748">
        <f t="shared" si="268"/>
        <v>14545.2</v>
      </c>
    </row>
    <row r="367" spans="1:37" s="403" customFormat="1" ht="17.45" hidden="1" customHeight="1" x14ac:dyDescent="0.25">
      <c r="A367" s="967" t="s">
        <v>930</v>
      </c>
      <c r="B367" s="438" t="s">
        <v>461</v>
      </c>
      <c r="C367" s="571" t="s">
        <v>32</v>
      </c>
      <c r="D367" s="596">
        <v>60</v>
      </c>
      <c r="E367" s="466">
        <v>162.44</v>
      </c>
      <c r="F367" s="466">
        <f t="shared" si="254"/>
        <v>9746.4</v>
      </c>
      <c r="G367" s="466">
        <v>434.2</v>
      </c>
      <c r="H367" s="466">
        <f t="shared" si="255"/>
        <v>26052</v>
      </c>
      <c r="I367" s="587">
        <f t="shared" si="256"/>
        <v>35798.400000000001</v>
      </c>
      <c r="J367" s="832"/>
      <c r="K367" s="803">
        <v>162.44</v>
      </c>
      <c r="L367" s="804">
        <f t="shared" si="257"/>
        <v>0</v>
      </c>
      <c r="M367" s="803">
        <v>434.2</v>
      </c>
      <c r="N367" s="804">
        <f t="shared" si="258"/>
        <v>0</v>
      </c>
      <c r="O367" s="808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434.2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434.2</v>
      </c>
      <c r="AC367" s="512">
        <f t="shared" si="264"/>
        <v>0</v>
      </c>
      <c r="AD367" s="668">
        <f t="shared" si="265"/>
        <v>0</v>
      </c>
      <c r="AE367" s="740">
        <f t="shared" si="251"/>
        <v>60</v>
      </c>
      <c r="AF367" s="747">
        <v>162.44</v>
      </c>
      <c r="AG367" s="747">
        <f t="shared" si="266"/>
        <v>9746.4</v>
      </c>
      <c r="AH367" s="747">
        <v>434.2</v>
      </c>
      <c r="AI367" s="747">
        <f t="shared" si="267"/>
        <v>26052</v>
      </c>
      <c r="AJ367" s="748">
        <f t="shared" si="268"/>
        <v>35798.400000000001</v>
      </c>
    </row>
    <row r="368" spans="1:37" s="403" customFormat="1" ht="17.45" hidden="1" customHeight="1" x14ac:dyDescent="0.25">
      <c r="A368" s="967" t="s">
        <v>931</v>
      </c>
      <c r="B368" s="438" t="s">
        <v>461</v>
      </c>
      <c r="C368" s="571" t="s">
        <v>32</v>
      </c>
      <c r="D368" s="596">
        <v>70</v>
      </c>
      <c r="E368" s="466">
        <v>162.44</v>
      </c>
      <c r="F368" s="466">
        <f t="shared" si="254"/>
        <v>11370.8</v>
      </c>
      <c r="G368" s="466">
        <v>184.6</v>
      </c>
      <c r="H368" s="466">
        <f t="shared" si="255"/>
        <v>12922</v>
      </c>
      <c r="I368" s="587">
        <f t="shared" si="256"/>
        <v>24292.799999999999</v>
      </c>
      <c r="J368" s="832"/>
      <c r="K368" s="803">
        <v>162.44</v>
      </c>
      <c r="L368" s="804">
        <f t="shared" si="257"/>
        <v>0</v>
      </c>
      <c r="M368" s="803">
        <v>184.6</v>
      </c>
      <c r="N368" s="804">
        <f t="shared" si="258"/>
        <v>0</v>
      </c>
      <c r="O368" s="808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184.6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184.6</v>
      </c>
      <c r="AC368" s="512">
        <f t="shared" si="264"/>
        <v>0</v>
      </c>
      <c r="AD368" s="668">
        <f t="shared" si="265"/>
        <v>0</v>
      </c>
      <c r="AE368" s="740">
        <f t="shared" si="251"/>
        <v>70</v>
      </c>
      <c r="AF368" s="747">
        <v>162.44</v>
      </c>
      <c r="AG368" s="747">
        <f t="shared" si="266"/>
        <v>11370.8</v>
      </c>
      <c r="AH368" s="747">
        <v>184.6</v>
      </c>
      <c r="AI368" s="747">
        <f t="shared" si="267"/>
        <v>12922</v>
      </c>
      <c r="AJ368" s="748">
        <f t="shared" si="268"/>
        <v>24292.799999999999</v>
      </c>
    </row>
    <row r="369" spans="1:36" s="403" customFormat="1" ht="17.45" hidden="1" customHeight="1" x14ac:dyDescent="0.25">
      <c r="A369" s="967" t="s">
        <v>932</v>
      </c>
      <c r="B369" s="438" t="s">
        <v>462</v>
      </c>
      <c r="C369" s="571" t="s">
        <v>32</v>
      </c>
      <c r="D369" s="596">
        <v>100</v>
      </c>
      <c r="E369" s="466">
        <v>162.44</v>
      </c>
      <c r="F369" s="466">
        <f t="shared" si="254"/>
        <v>16244</v>
      </c>
      <c r="G369" s="466">
        <v>166.92000000000002</v>
      </c>
      <c r="H369" s="466">
        <f t="shared" si="255"/>
        <v>16692</v>
      </c>
      <c r="I369" s="587">
        <f t="shared" si="256"/>
        <v>32936</v>
      </c>
      <c r="J369" s="832"/>
      <c r="K369" s="803">
        <v>162.44</v>
      </c>
      <c r="L369" s="804">
        <f t="shared" si="257"/>
        <v>0</v>
      </c>
      <c r="M369" s="803">
        <v>166.92000000000002</v>
      </c>
      <c r="N369" s="804">
        <f t="shared" si="258"/>
        <v>0</v>
      </c>
      <c r="O369" s="808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49"/>
      <c r="T369" s="519">
        <v>162.44</v>
      </c>
      <c r="U369" s="519">
        <f t="shared" si="260"/>
        <v>0</v>
      </c>
      <c r="V369" s="519">
        <v>166.92000000000002</v>
      </c>
      <c r="W369" s="519">
        <f t="shared" si="261"/>
        <v>0</v>
      </c>
      <c r="X369" s="670">
        <f t="shared" si="262"/>
        <v>0</v>
      </c>
      <c r="Y369" s="649"/>
      <c r="Z369" s="512">
        <v>162.44</v>
      </c>
      <c r="AA369" s="512">
        <f t="shared" si="263"/>
        <v>0</v>
      </c>
      <c r="AB369" s="512">
        <v>166.92000000000002</v>
      </c>
      <c r="AC369" s="512">
        <f t="shared" si="264"/>
        <v>0</v>
      </c>
      <c r="AD369" s="668">
        <f t="shared" si="265"/>
        <v>0</v>
      </c>
      <c r="AE369" s="740">
        <f t="shared" si="251"/>
        <v>100</v>
      </c>
      <c r="AF369" s="747">
        <v>162.44</v>
      </c>
      <c r="AG369" s="747">
        <f t="shared" si="266"/>
        <v>16244</v>
      </c>
      <c r="AH369" s="747">
        <v>166.92000000000002</v>
      </c>
      <c r="AI369" s="747">
        <f t="shared" si="267"/>
        <v>16692</v>
      </c>
      <c r="AJ369" s="748">
        <f t="shared" si="268"/>
        <v>32936</v>
      </c>
    </row>
    <row r="370" spans="1:36" s="403" customFormat="1" ht="17.45" hidden="1" customHeight="1" x14ac:dyDescent="0.25">
      <c r="A370" s="967" t="s">
        <v>933</v>
      </c>
      <c r="B370" s="438" t="s">
        <v>400</v>
      </c>
      <c r="C370" s="576" t="s">
        <v>378</v>
      </c>
      <c r="D370" s="599">
        <v>120</v>
      </c>
      <c r="E370" s="466">
        <v>838.40000000000009</v>
      </c>
      <c r="F370" s="466">
        <f t="shared" si="254"/>
        <v>100608.00000000001</v>
      </c>
      <c r="G370" s="466">
        <v>699.4</v>
      </c>
      <c r="H370" s="466">
        <f t="shared" si="255"/>
        <v>83928</v>
      </c>
      <c r="I370" s="587">
        <f t="shared" si="256"/>
        <v>184536</v>
      </c>
      <c r="J370" s="797"/>
      <c r="K370" s="803">
        <v>838.40000000000009</v>
      </c>
      <c r="L370" s="804">
        <f t="shared" si="257"/>
        <v>0</v>
      </c>
      <c r="M370" s="803">
        <v>699.4</v>
      </c>
      <c r="N370" s="804">
        <f t="shared" si="258"/>
        <v>0</v>
      </c>
      <c r="O370" s="808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38"/>
      <c r="T370" s="519">
        <v>838.40000000000009</v>
      </c>
      <c r="U370" s="519">
        <f t="shared" si="260"/>
        <v>0</v>
      </c>
      <c r="V370" s="519">
        <v>699.4</v>
      </c>
      <c r="W370" s="519">
        <f t="shared" si="261"/>
        <v>0</v>
      </c>
      <c r="X370" s="670">
        <f t="shared" si="262"/>
        <v>0</v>
      </c>
      <c r="Y370" s="638"/>
      <c r="Z370" s="512">
        <v>838.40000000000009</v>
      </c>
      <c r="AA370" s="512">
        <f t="shared" si="263"/>
        <v>0</v>
      </c>
      <c r="AB370" s="512">
        <v>699.4</v>
      </c>
      <c r="AC370" s="512">
        <f t="shared" si="264"/>
        <v>0</v>
      </c>
      <c r="AD370" s="668">
        <f t="shared" si="265"/>
        <v>0</v>
      </c>
      <c r="AE370" s="740">
        <f t="shared" si="251"/>
        <v>120</v>
      </c>
      <c r="AF370" s="747">
        <v>838.40000000000009</v>
      </c>
      <c r="AG370" s="747">
        <f t="shared" si="266"/>
        <v>100608.00000000001</v>
      </c>
      <c r="AH370" s="747">
        <v>699.4</v>
      </c>
      <c r="AI370" s="747">
        <f t="shared" si="267"/>
        <v>83928</v>
      </c>
      <c r="AJ370" s="748">
        <f t="shared" si="268"/>
        <v>184536</v>
      </c>
    </row>
    <row r="371" spans="1:36" s="403" customFormat="1" ht="27" hidden="1" customHeight="1" x14ac:dyDescent="0.25">
      <c r="A371" s="967" t="s">
        <v>934</v>
      </c>
      <c r="B371" s="438" t="s">
        <v>463</v>
      </c>
      <c r="C371" s="571" t="s">
        <v>378</v>
      </c>
      <c r="D371" s="596">
        <v>130</v>
      </c>
      <c r="E371" s="466">
        <v>45.85</v>
      </c>
      <c r="F371" s="466">
        <f t="shared" si="254"/>
        <v>5960.5</v>
      </c>
      <c r="G371" s="466">
        <v>58.5</v>
      </c>
      <c r="H371" s="466">
        <f t="shared" si="255"/>
        <v>7605</v>
      </c>
      <c r="I371" s="587">
        <f t="shared" si="256"/>
        <v>13565.5</v>
      </c>
      <c r="J371" s="832"/>
      <c r="K371" s="803">
        <v>45.85</v>
      </c>
      <c r="L371" s="804">
        <f t="shared" si="257"/>
        <v>0</v>
      </c>
      <c r="M371" s="803">
        <v>58.5</v>
      </c>
      <c r="N371" s="804">
        <f t="shared" si="258"/>
        <v>0</v>
      </c>
      <c r="O371" s="808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45.85</v>
      </c>
      <c r="U371" s="519">
        <f t="shared" si="260"/>
        <v>0</v>
      </c>
      <c r="V371" s="519">
        <v>58.5</v>
      </c>
      <c r="W371" s="519">
        <f t="shared" si="261"/>
        <v>0</v>
      </c>
      <c r="X371" s="670">
        <f t="shared" si="262"/>
        <v>0</v>
      </c>
      <c r="Y371" s="649"/>
      <c r="Z371" s="512">
        <v>45.85</v>
      </c>
      <c r="AA371" s="512">
        <f t="shared" si="263"/>
        <v>0</v>
      </c>
      <c r="AB371" s="512">
        <v>58.5</v>
      </c>
      <c r="AC371" s="512">
        <f t="shared" si="264"/>
        <v>0</v>
      </c>
      <c r="AD371" s="668">
        <f t="shared" si="265"/>
        <v>0</v>
      </c>
      <c r="AE371" s="740">
        <f t="shared" si="251"/>
        <v>130</v>
      </c>
      <c r="AF371" s="747">
        <v>45.85</v>
      </c>
      <c r="AG371" s="747">
        <f t="shared" si="266"/>
        <v>5960.5</v>
      </c>
      <c r="AH371" s="747">
        <v>58.5</v>
      </c>
      <c r="AI371" s="747">
        <f t="shared" si="267"/>
        <v>7605</v>
      </c>
      <c r="AJ371" s="748">
        <f t="shared" si="268"/>
        <v>13565.5</v>
      </c>
    </row>
    <row r="372" spans="1:36" s="403" customFormat="1" ht="17.45" hidden="1" customHeight="1" x14ac:dyDescent="0.25">
      <c r="A372" s="967" t="s">
        <v>935</v>
      </c>
      <c r="B372" s="438" t="s">
        <v>464</v>
      </c>
      <c r="C372" s="571" t="s">
        <v>31</v>
      </c>
      <c r="D372" s="596">
        <v>40</v>
      </c>
      <c r="E372" s="466">
        <v>262</v>
      </c>
      <c r="F372" s="466">
        <f t="shared" si="254"/>
        <v>10480</v>
      </c>
      <c r="G372" s="466">
        <v>681.2</v>
      </c>
      <c r="H372" s="466">
        <f t="shared" si="255"/>
        <v>27248</v>
      </c>
      <c r="I372" s="587">
        <f t="shared" si="256"/>
        <v>37728</v>
      </c>
      <c r="J372" s="832"/>
      <c r="K372" s="803">
        <v>262</v>
      </c>
      <c r="L372" s="804">
        <f t="shared" si="257"/>
        <v>0</v>
      </c>
      <c r="M372" s="803">
        <v>681.2</v>
      </c>
      <c r="N372" s="804">
        <f t="shared" si="258"/>
        <v>0</v>
      </c>
      <c r="O372" s="808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262</v>
      </c>
      <c r="U372" s="519">
        <f t="shared" si="260"/>
        <v>0</v>
      </c>
      <c r="V372" s="519">
        <v>681.2</v>
      </c>
      <c r="W372" s="519">
        <f t="shared" si="261"/>
        <v>0</v>
      </c>
      <c r="X372" s="670">
        <f t="shared" si="262"/>
        <v>0</v>
      </c>
      <c r="Y372" s="649"/>
      <c r="Z372" s="512">
        <v>262</v>
      </c>
      <c r="AA372" s="512">
        <f t="shared" si="263"/>
        <v>0</v>
      </c>
      <c r="AB372" s="512">
        <v>681.2</v>
      </c>
      <c r="AC372" s="512">
        <f t="shared" si="264"/>
        <v>0</v>
      </c>
      <c r="AD372" s="668">
        <f t="shared" si="265"/>
        <v>0</v>
      </c>
      <c r="AE372" s="740">
        <f t="shared" si="251"/>
        <v>40</v>
      </c>
      <c r="AF372" s="747">
        <v>262</v>
      </c>
      <c r="AG372" s="747">
        <f t="shared" si="266"/>
        <v>10480</v>
      </c>
      <c r="AH372" s="747">
        <v>681.2</v>
      </c>
      <c r="AI372" s="747">
        <f t="shared" si="267"/>
        <v>27248</v>
      </c>
      <c r="AJ372" s="748">
        <f t="shared" si="268"/>
        <v>37728</v>
      </c>
    </row>
    <row r="373" spans="1:36" s="403" customFormat="1" ht="17.45" hidden="1" customHeight="1" x14ac:dyDescent="0.25">
      <c r="A373" s="967" t="s">
        <v>936</v>
      </c>
      <c r="B373" s="438" t="s">
        <v>465</v>
      </c>
      <c r="C373" s="571" t="s">
        <v>32</v>
      </c>
      <c r="D373" s="596">
        <v>20</v>
      </c>
      <c r="E373" s="466">
        <v>65.5</v>
      </c>
      <c r="F373" s="466">
        <f t="shared" si="254"/>
        <v>1310</v>
      </c>
      <c r="G373" s="466">
        <v>166.71200000000002</v>
      </c>
      <c r="H373" s="466">
        <f t="shared" si="255"/>
        <v>3334.2400000000002</v>
      </c>
      <c r="I373" s="587">
        <f t="shared" si="256"/>
        <v>4644.24</v>
      </c>
      <c r="J373" s="832"/>
      <c r="K373" s="803">
        <v>65.5</v>
      </c>
      <c r="L373" s="804">
        <f t="shared" si="257"/>
        <v>0</v>
      </c>
      <c r="M373" s="803">
        <v>166.71200000000002</v>
      </c>
      <c r="N373" s="804">
        <f t="shared" si="258"/>
        <v>0</v>
      </c>
      <c r="O373" s="808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65.5</v>
      </c>
      <c r="U373" s="519">
        <f t="shared" si="260"/>
        <v>0</v>
      </c>
      <c r="V373" s="519">
        <v>166.71200000000002</v>
      </c>
      <c r="W373" s="519">
        <f t="shared" si="261"/>
        <v>0</v>
      </c>
      <c r="X373" s="670">
        <f t="shared" si="262"/>
        <v>0</v>
      </c>
      <c r="Y373" s="649"/>
      <c r="Z373" s="512">
        <v>65.5</v>
      </c>
      <c r="AA373" s="512">
        <f t="shared" si="263"/>
        <v>0</v>
      </c>
      <c r="AB373" s="512">
        <v>166.71200000000002</v>
      </c>
      <c r="AC373" s="512">
        <f t="shared" si="264"/>
        <v>0</v>
      </c>
      <c r="AD373" s="668">
        <f t="shared" si="265"/>
        <v>0</v>
      </c>
      <c r="AE373" s="740">
        <f t="shared" si="251"/>
        <v>20</v>
      </c>
      <c r="AF373" s="747">
        <v>65.5</v>
      </c>
      <c r="AG373" s="747">
        <f t="shared" si="266"/>
        <v>1310</v>
      </c>
      <c r="AH373" s="747">
        <v>166.71200000000002</v>
      </c>
      <c r="AI373" s="747">
        <f t="shared" si="267"/>
        <v>3334.2400000000002</v>
      </c>
      <c r="AJ373" s="748">
        <f t="shared" si="268"/>
        <v>4644.24</v>
      </c>
    </row>
    <row r="374" spans="1:36" s="403" customFormat="1" ht="17.45" hidden="1" customHeight="1" x14ac:dyDescent="0.25">
      <c r="A374" s="967" t="s">
        <v>937</v>
      </c>
      <c r="B374" s="438" t="s">
        <v>466</v>
      </c>
      <c r="C374" s="571" t="s">
        <v>31</v>
      </c>
      <c r="D374" s="596">
        <v>150</v>
      </c>
      <c r="E374" s="466">
        <v>32.75</v>
      </c>
      <c r="F374" s="466">
        <f t="shared" si="254"/>
        <v>4912.5</v>
      </c>
      <c r="G374" s="466">
        <v>36.816000000000003</v>
      </c>
      <c r="H374" s="466">
        <f t="shared" si="255"/>
        <v>5522.4000000000005</v>
      </c>
      <c r="I374" s="587">
        <f t="shared" si="256"/>
        <v>10434.900000000001</v>
      </c>
      <c r="J374" s="832"/>
      <c r="K374" s="803">
        <v>32.75</v>
      </c>
      <c r="L374" s="804">
        <f t="shared" si="257"/>
        <v>0</v>
      </c>
      <c r="M374" s="803">
        <v>36.816000000000003</v>
      </c>
      <c r="N374" s="804">
        <f t="shared" si="258"/>
        <v>0</v>
      </c>
      <c r="O374" s="808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32.75</v>
      </c>
      <c r="U374" s="519">
        <f t="shared" si="260"/>
        <v>0</v>
      </c>
      <c r="V374" s="519">
        <v>36.816000000000003</v>
      </c>
      <c r="W374" s="519">
        <f t="shared" si="261"/>
        <v>0</v>
      </c>
      <c r="X374" s="670">
        <f t="shared" si="262"/>
        <v>0</v>
      </c>
      <c r="Y374" s="649"/>
      <c r="Z374" s="512">
        <v>32.75</v>
      </c>
      <c r="AA374" s="512">
        <f t="shared" si="263"/>
        <v>0</v>
      </c>
      <c r="AB374" s="512">
        <v>36.816000000000003</v>
      </c>
      <c r="AC374" s="512">
        <f t="shared" si="264"/>
        <v>0</v>
      </c>
      <c r="AD374" s="668">
        <f t="shared" si="265"/>
        <v>0</v>
      </c>
      <c r="AE374" s="740">
        <f t="shared" si="251"/>
        <v>150</v>
      </c>
      <c r="AF374" s="747">
        <v>32.75</v>
      </c>
      <c r="AG374" s="747">
        <f t="shared" si="266"/>
        <v>4912.5</v>
      </c>
      <c r="AH374" s="747">
        <v>36.816000000000003</v>
      </c>
      <c r="AI374" s="747">
        <f t="shared" si="267"/>
        <v>5522.4000000000005</v>
      </c>
      <c r="AJ374" s="748">
        <f t="shared" si="268"/>
        <v>10434.900000000001</v>
      </c>
    </row>
    <row r="375" spans="1:36" s="403" customFormat="1" ht="17.45" hidden="1" customHeight="1" x14ac:dyDescent="0.25">
      <c r="A375" s="967" t="s">
        <v>938</v>
      </c>
      <c r="B375" s="438" t="s">
        <v>467</v>
      </c>
      <c r="C375" s="571" t="s">
        <v>31</v>
      </c>
      <c r="D375" s="596">
        <v>1</v>
      </c>
      <c r="E375" s="466">
        <v>2620</v>
      </c>
      <c r="F375" s="466">
        <f t="shared" si="254"/>
        <v>2620</v>
      </c>
      <c r="G375" s="466">
        <v>9412</v>
      </c>
      <c r="H375" s="466">
        <f t="shared" si="255"/>
        <v>9412</v>
      </c>
      <c r="I375" s="587">
        <f t="shared" si="256"/>
        <v>12032</v>
      </c>
      <c r="J375" s="832"/>
      <c r="K375" s="803">
        <v>2620</v>
      </c>
      <c r="L375" s="804">
        <f t="shared" si="257"/>
        <v>0</v>
      </c>
      <c r="M375" s="803">
        <v>9412</v>
      </c>
      <c r="N375" s="804">
        <f t="shared" si="258"/>
        <v>0</v>
      </c>
      <c r="O375" s="808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2620</v>
      </c>
      <c r="U375" s="519">
        <f t="shared" si="260"/>
        <v>0</v>
      </c>
      <c r="V375" s="519">
        <v>9412</v>
      </c>
      <c r="W375" s="519">
        <f t="shared" si="261"/>
        <v>0</v>
      </c>
      <c r="X375" s="670">
        <f t="shared" si="262"/>
        <v>0</v>
      </c>
      <c r="Y375" s="649"/>
      <c r="Z375" s="512">
        <v>2620</v>
      </c>
      <c r="AA375" s="512">
        <f t="shared" si="263"/>
        <v>0</v>
      </c>
      <c r="AB375" s="512">
        <v>9412</v>
      </c>
      <c r="AC375" s="512">
        <f t="shared" si="264"/>
        <v>0</v>
      </c>
      <c r="AD375" s="668">
        <f t="shared" si="265"/>
        <v>0</v>
      </c>
      <c r="AE375" s="740">
        <f t="shared" si="251"/>
        <v>1</v>
      </c>
      <c r="AF375" s="747">
        <v>2620</v>
      </c>
      <c r="AG375" s="747">
        <f t="shared" si="266"/>
        <v>2620</v>
      </c>
      <c r="AH375" s="747">
        <v>9412</v>
      </c>
      <c r="AI375" s="747">
        <f t="shared" si="267"/>
        <v>9412</v>
      </c>
      <c r="AJ375" s="748">
        <f t="shared" si="268"/>
        <v>12032</v>
      </c>
    </row>
    <row r="376" spans="1:36" s="403" customFormat="1" ht="17.45" hidden="1" customHeight="1" x14ac:dyDescent="0.25">
      <c r="A376" s="967" t="s">
        <v>939</v>
      </c>
      <c r="B376" s="438" t="s">
        <v>468</v>
      </c>
      <c r="C376" s="571" t="s">
        <v>31</v>
      </c>
      <c r="D376" s="596">
        <v>3</v>
      </c>
      <c r="E376" s="466">
        <v>262</v>
      </c>
      <c r="F376" s="466">
        <f t="shared" si="254"/>
        <v>786</v>
      </c>
      <c r="G376" s="466">
        <v>109.2</v>
      </c>
      <c r="H376" s="466">
        <f t="shared" si="255"/>
        <v>327.60000000000002</v>
      </c>
      <c r="I376" s="587">
        <f t="shared" si="256"/>
        <v>1113.5999999999999</v>
      </c>
      <c r="J376" s="832"/>
      <c r="K376" s="803">
        <v>262</v>
      </c>
      <c r="L376" s="804">
        <f t="shared" si="257"/>
        <v>0</v>
      </c>
      <c r="M376" s="803">
        <v>109.2</v>
      </c>
      <c r="N376" s="804">
        <f t="shared" si="258"/>
        <v>0</v>
      </c>
      <c r="O376" s="808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262</v>
      </c>
      <c r="U376" s="519">
        <f t="shared" si="260"/>
        <v>0</v>
      </c>
      <c r="V376" s="519">
        <v>109.2</v>
      </c>
      <c r="W376" s="519">
        <f t="shared" si="261"/>
        <v>0</v>
      </c>
      <c r="X376" s="670">
        <f t="shared" si="262"/>
        <v>0</v>
      </c>
      <c r="Y376" s="649"/>
      <c r="Z376" s="512">
        <v>262</v>
      </c>
      <c r="AA376" s="512">
        <f t="shared" si="263"/>
        <v>0</v>
      </c>
      <c r="AB376" s="512">
        <v>109.2</v>
      </c>
      <c r="AC376" s="512">
        <f t="shared" si="264"/>
        <v>0</v>
      </c>
      <c r="AD376" s="668">
        <f t="shared" si="265"/>
        <v>0</v>
      </c>
      <c r="AE376" s="740">
        <f t="shared" si="251"/>
        <v>3</v>
      </c>
      <c r="AF376" s="747">
        <v>262</v>
      </c>
      <c r="AG376" s="747">
        <f t="shared" si="266"/>
        <v>786</v>
      </c>
      <c r="AH376" s="747">
        <v>109.2</v>
      </c>
      <c r="AI376" s="747">
        <f t="shared" si="267"/>
        <v>327.60000000000002</v>
      </c>
      <c r="AJ376" s="748">
        <f t="shared" si="268"/>
        <v>1113.5999999999999</v>
      </c>
    </row>
    <row r="377" spans="1:36" s="403" customFormat="1" ht="17.45" hidden="1" customHeight="1" x14ac:dyDescent="0.25">
      <c r="A377" s="967" t="s">
        <v>940</v>
      </c>
      <c r="B377" s="438" t="s">
        <v>469</v>
      </c>
      <c r="C377" s="571" t="s">
        <v>32</v>
      </c>
      <c r="D377" s="596">
        <v>50</v>
      </c>
      <c r="E377" s="466">
        <v>458.5</v>
      </c>
      <c r="F377" s="466">
        <f t="shared" si="254"/>
        <v>22925</v>
      </c>
      <c r="G377" s="466">
        <v>369.2</v>
      </c>
      <c r="H377" s="466">
        <f t="shared" si="255"/>
        <v>18460</v>
      </c>
      <c r="I377" s="587">
        <f t="shared" si="256"/>
        <v>41385</v>
      </c>
      <c r="J377" s="832"/>
      <c r="K377" s="803">
        <v>458.5</v>
      </c>
      <c r="L377" s="804">
        <f t="shared" si="257"/>
        <v>0</v>
      </c>
      <c r="M377" s="803">
        <v>369.2</v>
      </c>
      <c r="N377" s="804">
        <f t="shared" si="258"/>
        <v>0</v>
      </c>
      <c r="O377" s="808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>
        <v>458.5</v>
      </c>
      <c r="U377" s="519">
        <f t="shared" si="260"/>
        <v>0</v>
      </c>
      <c r="V377" s="519">
        <v>369.2</v>
      </c>
      <c r="W377" s="519">
        <f t="shared" si="261"/>
        <v>0</v>
      </c>
      <c r="X377" s="670">
        <f t="shared" si="262"/>
        <v>0</v>
      </c>
      <c r="Y377" s="649"/>
      <c r="Z377" s="512">
        <v>458.5</v>
      </c>
      <c r="AA377" s="512">
        <f t="shared" si="263"/>
        <v>0</v>
      </c>
      <c r="AB377" s="512">
        <v>369.2</v>
      </c>
      <c r="AC377" s="512">
        <f t="shared" si="264"/>
        <v>0</v>
      </c>
      <c r="AD377" s="668">
        <f t="shared" si="265"/>
        <v>0</v>
      </c>
      <c r="AE377" s="740">
        <f t="shared" si="251"/>
        <v>50</v>
      </c>
      <c r="AF377" s="747">
        <v>458.5</v>
      </c>
      <c r="AG377" s="747">
        <f t="shared" si="266"/>
        <v>22925</v>
      </c>
      <c r="AH377" s="747">
        <v>369.2</v>
      </c>
      <c r="AI377" s="747">
        <f t="shared" si="267"/>
        <v>18460</v>
      </c>
      <c r="AJ377" s="748">
        <f t="shared" si="268"/>
        <v>41385</v>
      </c>
    </row>
    <row r="378" spans="1:36" s="403" customFormat="1" ht="17.25" hidden="1" customHeight="1" x14ac:dyDescent="0.25">
      <c r="A378" s="967" t="s">
        <v>941</v>
      </c>
      <c r="B378" s="438" t="s">
        <v>268</v>
      </c>
      <c r="C378" s="571" t="s">
        <v>224</v>
      </c>
      <c r="D378" s="596">
        <v>1</v>
      </c>
      <c r="E378" s="466"/>
      <c r="F378" s="466"/>
      <c r="G378" s="466">
        <v>13000</v>
      </c>
      <c r="H378" s="466">
        <f t="shared" si="255"/>
        <v>13000</v>
      </c>
      <c r="I378" s="587">
        <f t="shared" si="256"/>
        <v>13000</v>
      </c>
      <c r="J378" s="832"/>
      <c r="K378" s="803"/>
      <c r="L378" s="804"/>
      <c r="M378" s="803">
        <v>13000</v>
      </c>
      <c r="N378" s="804">
        <f t="shared" si="258"/>
        <v>0</v>
      </c>
      <c r="O378" s="808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/>
      <c r="U378" s="519"/>
      <c r="V378" s="519">
        <v>13000</v>
      </c>
      <c r="W378" s="519">
        <f t="shared" si="261"/>
        <v>0</v>
      </c>
      <c r="X378" s="670">
        <f t="shared" si="262"/>
        <v>0</v>
      </c>
      <c r="Y378" s="649"/>
      <c r="Z378" s="512"/>
      <c r="AA378" s="512"/>
      <c r="AB378" s="512">
        <v>13000</v>
      </c>
      <c r="AC378" s="512">
        <f t="shared" si="264"/>
        <v>0</v>
      </c>
      <c r="AD378" s="668">
        <f t="shared" si="265"/>
        <v>0</v>
      </c>
      <c r="AE378" s="740">
        <f t="shared" si="251"/>
        <v>1</v>
      </c>
      <c r="AF378" s="747"/>
      <c r="AG378" s="747"/>
      <c r="AH378" s="747">
        <v>13000</v>
      </c>
      <c r="AI378" s="747">
        <f t="shared" si="267"/>
        <v>13000</v>
      </c>
      <c r="AJ378" s="748">
        <f t="shared" si="268"/>
        <v>13000</v>
      </c>
    </row>
    <row r="379" spans="1:36" s="403" customFormat="1" ht="17.45" hidden="1" customHeight="1" x14ac:dyDescent="0.25">
      <c r="A379" s="967" t="s">
        <v>942</v>
      </c>
      <c r="B379" s="438" t="s">
        <v>358</v>
      </c>
      <c r="C379" s="571" t="s">
        <v>224</v>
      </c>
      <c r="D379" s="596">
        <v>1</v>
      </c>
      <c r="E379" s="466">
        <v>31440</v>
      </c>
      <c r="F379" s="466">
        <f>E379*D379</f>
        <v>31440</v>
      </c>
      <c r="G379" s="466"/>
      <c r="H379" s="466"/>
      <c r="I379" s="587">
        <f t="shared" si="256"/>
        <v>31440</v>
      </c>
      <c r="J379" s="832"/>
      <c r="K379" s="803">
        <v>31440</v>
      </c>
      <c r="L379" s="804">
        <f>K379*J379</f>
        <v>0</v>
      </c>
      <c r="M379" s="803"/>
      <c r="N379" s="804"/>
      <c r="O379" s="808">
        <f t="shared" si="259"/>
        <v>0</v>
      </c>
      <c r="P379" s="638">
        <f t="shared" si="252"/>
        <v>0</v>
      </c>
      <c r="Q379" s="512">
        <f t="shared" si="253"/>
        <v>0</v>
      </c>
      <c r="R379" s="637">
        <f t="shared" si="241"/>
        <v>0</v>
      </c>
      <c r="S379" s="649"/>
      <c r="T379" s="519">
        <v>31440</v>
      </c>
      <c r="U379" s="519">
        <f>T379*S379</f>
        <v>0</v>
      </c>
      <c r="V379" s="519"/>
      <c r="W379" s="519"/>
      <c r="X379" s="670">
        <f t="shared" si="262"/>
        <v>0</v>
      </c>
      <c r="Y379" s="649"/>
      <c r="Z379" s="512">
        <v>31440</v>
      </c>
      <c r="AA379" s="512">
        <f>Z379*Y379</f>
        <v>0</v>
      </c>
      <c r="AB379" s="512"/>
      <c r="AC379" s="512"/>
      <c r="AD379" s="668">
        <f t="shared" si="265"/>
        <v>0</v>
      </c>
      <c r="AE379" s="740">
        <f t="shared" si="251"/>
        <v>1</v>
      </c>
      <c r="AF379" s="747">
        <v>31440</v>
      </c>
      <c r="AG379" s="747">
        <f>AF379*AE379</f>
        <v>31440</v>
      </c>
      <c r="AH379" s="747"/>
      <c r="AI379" s="747"/>
      <c r="AJ379" s="748">
        <f t="shared" si="268"/>
        <v>31440</v>
      </c>
    </row>
    <row r="380" spans="1:36" s="242" customFormat="1" ht="16.5" hidden="1" customHeight="1" x14ac:dyDescent="0.25">
      <c r="A380" s="966" t="s">
        <v>470</v>
      </c>
      <c r="B380" s="695" t="s">
        <v>471</v>
      </c>
      <c r="C380" s="696"/>
      <c r="D380" s="639"/>
      <c r="E380" s="455"/>
      <c r="F380" s="455">
        <f>SUM(F381:F414)</f>
        <v>4238788.3880000003</v>
      </c>
      <c r="G380" s="455"/>
      <c r="H380" s="455">
        <f>SUM(H381:H414)</f>
        <v>18446335.010000002</v>
      </c>
      <c r="I380" s="607">
        <f>SUM(I381:I414)</f>
        <v>22685123.398000002</v>
      </c>
      <c r="J380" s="829"/>
      <c r="K380" s="798"/>
      <c r="L380" s="807">
        <f>SUM(L381:L414)</f>
        <v>784648</v>
      </c>
      <c r="M380" s="798"/>
      <c r="N380" s="807">
        <f>SUM(N381:N414)</f>
        <v>14604136</v>
      </c>
      <c r="O380" s="800">
        <f>SUM(O381:O414)</f>
        <v>15388784</v>
      </c>
      <c r="P380" s="639"/>
      <c r="Q380" s="455"/>
      <c r="R380" s="607"/>
      <c r="S380" s="633"/>
      <c r="T380" s="513"/>
      <c r="U380" s="513">
        <f>SUM(U381:U414)</f>
        <v>784648</v>
      </c>
      <c r="V380" s="513"/>
      <c r="W380" s="513">
        <f>SUM(W381:W414)</f>
        <v>14604136</v>
      </c>
      <c r="X380" s="667">
        <f>SUM(X381:X414)</f>
        <v>15388784</v>
      </c>
      <c r="Y380" s="633"/>
      <c r="Z380" s="513"/>
      <c r="AA380" s="513">
        <f>SUM(AA381:AA414)</f>
        <v>0</v>
      </c>
      <c r="AB380" s="513"/>
      <c r="AC380" s="513">
        <f>SUM(AC381:AC414)</f>
        <v>0</v>
      </c>
      <c r="AD380" s="667">
        <f>SUM(AD381:AD414)</f>
        <v>0</v>
      </c>
      <c r="AE380" s="740">
        <f t="shared" si="251"/>
        <v>0</v>
      </c>
      <c r="AF380" s="741"/>
      <c r="AG380" s="741">
        <f>SUM(AG381:AG414)</f>
        <v>3454140.3879999998</v>
      </c>
      <c r="AH380" s="741"/>
      <c r="AI380" s="741">
        <f>SUM(AI381:AI414)</f>
        <v>3842199.01</v>
      </c>
      <c r="AJ380" s="742">
        <f>SUM(AJ381:AJ414)</f>
        <v>7296339.398</v>
      </c>
    </row>
    <row r="381" spans="1:36" s="403" customFormat="1" ht="15.75" hidden="1" x14ac:dyDescent="0.25">
      <c r="A381" s="971" t="s">
        <v>943</v>
      </c>
      <c r="B381" s="438" t="s">
        <v>472</v>
      </c>
      <c r="C381" s="576" t="s">
        <v>31</v>
      </c>
      <c r="D381" s="599">
        <v>2</v>
      </c>
      <c r="E381" s="466">
        <v>332000</v>
      </c>
      <c r="F381" s="466">
        <f>E381*D381</f>
        <v>664000</v>
      </c>
      <c r="G381" s="466">
        <v>5812000</v>
      </c>
      <c r="H381" s="466">
        <f>G381*D381</f>
        <v>11624000</v>
      </c>
      <c r="I381" s="587">
        <f>H381+F381</f>
        <v>12288000</v>
      </c>
      <c r="J381" s="797">
        <v>2</v>
      </c>
      <c r="K381" s="803">
        <v>332000</v>
      </c>
      <c r="L381" s="804">
        <f>K381*J381</f>
        <v>664000</v>
      </c>
      <c r="M381" s="803">
        <v>5812000</v>
      </c>
      <c r="N381" s="804">
        <f>M381*J381</f>
        <v>11624000</v>
      </c>
      <c r="O381" s="808">
        <f>N381+L381</f>
        <v>12288000</v>
      </c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>
        <v>2</v>
      </c>
      <c r="T381" s="512">
        <v>332000</v>
      </c>
      <c r="U381" s="512">
        <f>T381*S381</f>
        <v>664000</v>
      </c>
      <c r="V381" s="512">
        <v>5812000</v>
      </c>
      <c r="W381" s="512">
        <f>V381*S381</f>
        <v>11624000</v>
      </c>
      <c r="X381" s="668">
        <f>W381+U381</f>
        <v>12288000</v>
      </c>
      <c r="Y381" s="638"/>
      <c r="Z381" s="512">
        <v>332000</v>
      </c>
      <c r="AA381" s="512">
        <f>Z381*Y381</f>
        <v>0</v>
      </c>
      <c r="AB381" s="512">
        <v>5812000</v>
      </c>
      <c r="AC381" s="512">
        <f>AB381*Y381</f>
        <v>0</v>
      </c>
      <c r="AD381" s="668">
        <f>AC381+AA381</f>
        <v>0</v>
      </c>
      <c r="AE381" s="740">
        <f t="shared" si="251"/>
        <v>0</v>
      </c>
      <c r="AF381" s="743">
        <v>332000</v>
      </c>
      <c r="AG381" s="743">
        <f>AF381*AE381</f>
        <v>0</v>
      </c>
      <c r="AH381" s="743">
        <v>5812000</v>
      </c>
      <c r="AI381" s="743">
        <f>AH381*AE381</f>
        <v>0</v>
      </c>
      <c r="AJ381" s="744">
        <f>AI381+AG381</f>
        <v>0</v>
      </c>
    </row>
    <row r="382" spans="1:36" s="403" customFormat="1" ht="15.6" hidden="1" customHeight="1" x14ac:dyDescent="0.25">
      <c r="A382" s="971" t="s">
        <v>944</v>
      </c>
      <c r="B382" s="438" t="s">
        <v>473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51"/>
        <v>0</v>
      </c>
      <c r="AF382" s="747"/>
      <c r="AG382" s="747"/>
      <c r="AH382" s="747"/>
      <c r="AI382" s="747"/>
      <c r="AJ382" s="748"/>
    </row>
    <row r="383" spans="1:36" s="403" customFormat="1" ht="15.6" hidden="1" customHeight="1" x14ac:dyDescent="0.25">
      <c r="A383" s="971" t="s">
        <v>945</v>
      </c>
      <c r="B383" s="438" t="s">
        <v>474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51"/>
        <v>0</v>
      </c>
      <c r="AF383" s="747"/>
      <c r="AG383" s="747"/>
      <c r="AH383" s="747"/>
      <c r="AI383" s="747"/>
      <c r="AJ383" s="748"/>
    </row>
    <row r="384" spans="1:36" s="403" customFormat="1" ht="15.6" hidden="1" customHeight="1" x14ac:dyDescent="0.25">
      <c r="A384" s="971" t="s">
        <v>946</v>
      </c>
      <c r="B384" s="438" t="s">
        <v>475</v>
      </c>
      <c r="C384" s="576"/>
      <c r="D384" s="599"/>
      <c r="E384" s="466"/>
      <c r="F384" s="466"/>
      <c r="G384" s="466"/>
      <c r="H384" s="466"/>
      <c r="I384" s="587"/>
      <c r="J384" s="797"/>
      <c r="K384" s="803"/>
      <c r="L384" s="804"/>
      <c r="M384" s="803"/>
      <c r="N384" s="804"/>
      <c r="O384" s="808"/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/>
      <c r="W384" s="519"/>
      <c r="X384" s="670"/>
      <c r="Y384" s="638"/>
      <c r="Z384" s="512"/>
      <c r="AA384" s="512"/>
      <c r="AB384" s="512"/>
      <c r="AC384" s="512"/>
      <c r="AD384" s="668"/>
      <c r="AE384" s="740">
        <f t="shared" si="251"/>
        <v>0</v>
      </c>
      <c r="AF384" s="747"/>
      <c r="AG384" s="747"/>
      <c r="AH384" s="747"/>
      <c r="AI384" s="747"/>
      <c r="AJ384" s="748"/>
    </row>
    <row r="385" spans="1:37" ht="15.6" hidden="1" customHeight="1" x14ac:dyDescent="0.25">
      <c r="A385" s="971" t="s">
        <v>947</v>
      </c>
      <c r="B385" s="438" t="s">
        <v>476</v>
      </c>
      <c r="C385" s="576" t="s">
        <v>31</v>
      </c>
      <c r="D385" s="599">
        <v>2</v>
      </c>
      <c r="E385" s="466"/>
      <c r="F385" s="466"/>
      <c r="G385" s="466">
        <v>73710</v>
      </c>
      <c r="H385" s="466">
        <f>G385*D385</f>
        <v>147420</v>
      </c>
      <c r="I385" s="587">
        <f t="shared" ref="I385:I414" si="269">H385+F385</f>
        <v>147420</v>
      </c>
      <c r="J385" s="797"/>
      <c r="K385" s="803"/>
      <c r="L385" s="804"/>
      <c r="M385" s="803">
        <v>73710</v>
      </c>
      <c r="N385" s="804">
        <f>M385*J385</f>
        <v>0</v>
      </c>
      <c r="O385" s="808">
        <f t="shared" ref="O385:O414" si="270">N385+L385</f>
        <v>0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/>
      <c r="T385" s="519"/>
      <c r="U385" s="519"/>
      <c r="V385" s="519">
        <v>73710</v>
      </c>
      <c r="W385" s="519">
        <f>V385*S385</f>
        <v>0</v>
      </c>
      <c r="X385" s="670">
        <f t="shared" ref="X385:X414" si="271">W385+U385</f>
        <v>0</v>
      </c>
      <c r="Y385" s="638"/>
      <c r="Z385" s="512"/>
      <c r="AA385" s="512"/>
      <c r="AB385" s="512">
        <v>73710</v>
      </c>
      <c r="AC385" s="512">
        <f>AB385*Y385</f>
        <v>0</v>
      </c>
      <c r="AD385" s="668">
        <f t="shared" ref="AD385:AD414" si="272">AC385+AA385</f>
        <v>0</v>
      </c>
      <c r="AE385" s="740">
        <f t="shared" si="251"/>
        <v>2</v>
      </c>
      <c r="AF385" s="747"/>
      <c r="AG385" s="747"/>
      <c r="AH385" s="747">
        <v>73710</v>
      </c>
      <c r="AI385" s="747">
        <f>AH385*AE385</f>
        <v>147420</v>
      </c>
      <c r="AJ385" s="748">
        <f t="shared" ref="AJ385:AJ414" si="273">AI385+AG385</f>
        <v>147420</v>
      </c>
      <c r="AK385" s="196"/>
    </row>
    <row r="386" spans="1:37" ht="25.5" hidden="1" x14ac:dyDescent="0.25">
      <c r="A386" s="971" t="s">
        <v>948</v>
      </c>
      <c r="B386" s="438" t="s">
        <v>477</v>
      </c>
      <c r="C386" s="576" t="s">
        <v>31</v>
      </c>
      <c r="D386" s="599">
        <v>2</v>
      </c>
      <c r="E386" s="466">
        <v>60324</v>
      </c>
      <c r="F386" s="466">
        <f t="shared" ref="F386:F414" si="274">E386*D386</f>
        <v>120648</v>
      </c>
      <c r="G386" s="466">
        <v>1490068</v>
      </c>
      <c r="H386" s="466">
        <f>G386*D386</f>
        <v>2980136</v>
      </c>
      <c r="I386" s="587">
        <f t="shared" si="269"/>
        <v>3100784</v>
      </c>
      <c r="J386" s="797">
        <v>2</v>
      </c>
      <c r="K386" s="803">
        <v>60324</v>
      </c>
      <c r="L386" s="804">
        <f t="shared" ref="L386:L414" si="275">K386*J386</f>
        <v>120648</v>
      </c>
      <c r="M386" s="803">
        <v>1490068</v>
      </c>
      <c r="N386" s="804">
        <f>M386*J386</f>
        <v>2980136</v>
      </c>
      <c r="O386" s="808">
        <f t="shared" si="270"/>
        <v>3100784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>
        <v>2</v>
      </c>
      <c r="T386" s="512">
        <v>60324</v>
      </c>
      <c r="U386" s="512">
        <f t="shared" ref="U386:U414" si="276">T386*S386</f>
        <v>120648</v>
      </c>
      <c r="V386" s="512">
        <v>1490068</v>
      </c>
      <c r="W386" s="512">
        <f>V386*S386</f>
        <v>2980136</v>
      </c>
      <c r="X386" s="668">
        <f t="shared" si="271"/>
        <v>3100784</v>
      </c>
      <c r="Y386" s="638"/>
      <c r="Z386" s="512">
        <v>60324</v>
      </c>
      <c r="AA386" s="512">
        <f t="shared" ref="AA386:AA414" si="277">Z386*Y386</f>
        <v>0</v>
      </c>
      <c r="AB386" s="512">
        <v>1490068</v>
      </c>
      <c r="AC386" s="512">
        <f>AB386*Y386</f>
        <v>0</v>
      </c>
      <c r="AD386" s="668">
        <f t="shared" si="272"/>
        <v>0</v>
      </c>
      <c r="AE386" s="740">
        <f t="shared" si="251"/>
        <v>0</v>
      </c>
      <c r="AF386" s="743">
        <v>60324</v>
      </c>
      <c r="AG386" s="743">
        <f t="shared" ref="AG386:AG414" si="278">AF386*AE386</f>
        <v>0</v>
      </c>
      <c r="AH386" s="743">
        <v>1490068</v>
      </c>
      <c r="AI386" s="743">
        <f>AH386*AE386</f>
        <v>0</v>
      </c>
      <c r="AJ386" s="744">
        <f t="shared" si="273"/>
        <v>0</v>
      </c>
      <c r="AK386" s="196"/>
    </row>
    <row r="387" spans="1:37" ht="26.45" hidden="1" customHeight="1" x14ac:dyDescent="0.25">
      <c r="A387" s="971" t="s">
        <v>949</v>
      </c>
      <c r="B387" s="438" t="s">
        <v>478</v>
      </c>
      <c r="C387" s="576" t="s">
        <v>479</v>
      </c>
      <c r="D387" s="599">
        <v>2</v>
      </c>
      <c r="E387" s="466">
        <v>46374</v>
      </c>
      <c r="F387" s="466">
        <f t="shared" si="274"/>
        <v>92748</v>
      </c>
      <c r="G387" s="466"/>
      <c r="H387" s="466"/>
      <c r="I387" s="587">
        <f t="shared" si="269"/>
        <v>92748</v>
      </c>
      <c r="J387" s="797"/>
      <c r="K387" s="803">
        <v>46374</v>
      </c>
      <c r="L387" s="804">
        <f t="shared" si="275"/>
        <v>0</v>
      </c>
      <c r="M387" s="803"/>
      <c r="N387" s="804"/>
      <c r="O387" s="808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46374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46374</v>
      </c>
      <c r="AA387" s="512">
        <f t="shared" si="277"/>
        <v>0</v>
      </c>
      <c r="AB387" s="512"/>
      <c r="AC387" s="512"/>
      <c r="AD387" s="668">
        <f t="shared" si="272"/>
        <v>0</v>
      </c>
      <c r="AE387" s="740">
        <f t="shared" si="251"/>
        <v>2</v>
      </c>
      <c r="AF387" s="747">
        <v>46374</v>
      </c>
      <c r="AG387" s="747">
        <f t="shared" si="278"/>
        <v>92748</v>
      </c>
      <c r="AH387" s="747"/>
      <c r="AI387" s="747"/>
      <c r="AJ387" s="748">
        <f t="shared" si="273"/>
        <v>92748</v>
      </c>
      <c r="AK387" s="196"/>
    </row>
    <row r="388" spans="1:37" ht="26.45" hidden="1" customHeight="1" x14ac:dyDescent="0.25">
      <c r="A388" s="971" t="s">
        <v>950</v>
      </c>
      <c r="B388" s="438" t="s">
        <v>480</v>
      </c>
      <c r="C388" s="576" t="s">
        <v>31</v>
      </c>
      <c r="D388" s="599">
        <v>2</v>
      </c>
      <c r="E388" s="466">
        <v>56592</v>
      </c>
      <c r="F388" s="466">
        <f t="shared" si="274"/>
        <v>113184</v>
      </c>
      <c r="G388" s="466"/>
      <c r="H388" s="466"/>
      <c r="I388" s="587">
        <f t="shared" si="269"/>
        <v>113184</v>
      </c>
      <c r="J388" s="797"/>
      <c r="K388" s="803">
        <v>56592</v>
      </c>
      <c r="L388" s="804">
        <f t="shared" si="275"/>
        <v>0</v>
      </c>
      <c r="M388" s="803"/>
      <c r="N388" s="804"/>
      <c r="O388" s="808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56592</v>
      </c>
      <c r="U388" s="519">
        <f t="shared" si="276"/>
        <v>0</v>
      </c>
      <c r="V388" s="519"/>
      <c r="W388" s="519"/>
      <c r="X388" s="670">
        <f t="shared" si="271"/>
        <v>0</v>
      </c>
      <c r="Y388" s="638"/>
      <c r="Z388" s="512">
        <v>56592</v>
      </c>
      <c r="AA388" s="512">
        <f t="shared" si="277"/>
        <v>0</v>
      </c>
      <c r="AB388" s="512"/>
      <c r="AC388" s="512"/>
      <c r="AD388" s="668">
        <f t="shared" si="272"/>
        <v>0</v>
      </c>
      <c r="AE388" s="740">
        <f t="shared" si="251"/>
        <v>2</v>
      </c>
      <c r="AF388" s="747">
        <v>56592</v>
      </c>
      <c r="AG388" s="747">
        <f t="shared" si="278"/>
        <v>113184</v>
      </c>
      <c r="AH388" s="747"/>
      <c r="AI388" s="747"/>
      <c r="AJ388" s="748">
        <f t="shared" si="273"/>
        <v>113184</v>
      </c>
      <c r="AK388" s="196"/>
    </row>
    <row r="389" spans="1:37" s="403" customFormat="1" ht="26.45" hidden="1" customHeight="1" x14ac:dyDescent="0.25">
      <c r="A389" s="971" t="s">
        <v>951</v>
      </c>
      <c r="B389" s="438" t="s">
        <v>481</v>
      </c>
      <c r="C389" s="576" t="s">
        <v>482</v>
      </c>
      <c r="D389" s="599">
        <v>86</v>
      </c>
      <c r="E389" s="466">
        <v>2373</v>
      </c>
      <c r="F389" s="466">
        <f t="shared" si="274"/>
        <v>204078</v>
      </c>
      <c r="G389" s="466">
        <v>4672</v>
      </c>
      <c r="H389" s="466">
        <f t="shared" ref="H389:H402" si="279">G389*D389</f>
        <v>401792</v>
      </c>
      <c r="I389" s="587">
        <f t="shared" si="269"/>
        <v>605870</v>
      </c>
      <c r="J389" s="797"/>
      <c r="K389" s="803">
        <v>2373</v>
      </c>
      <c r="L389" s="804">
        <f t="shared" si="275"/>
        <v>0</v>
      </c>
      <c r="M389" s="803">
        <v>4672</v>
      </c>
      <c r="N389" s="804">
        <f t="shared" ref="N389:N402" si="280">M389*J389</f>
        <v>0</v>
      </c>
      <c r="O389" s="808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2373</v>
      </c>
      <c r="U389" s="519">
        <f t="shared" si="276"/>
        <v>0</v>
      </c>
      <c r="V389" s="519">
        <v>4672</v>
      </c>
      <c r="W389" s="519">
        <f t="shared" ref="W389:W402" si="281">V389*S389</f>
        <v>0</v>
      </c>
      <c r="X389" s="670">
        <f t="shared" si="271"/>
        <v>0</v>
      </c>
      <c r="Y389" s="638"/>
      <c r="Z389" s="512">
        <v>2373</v>
      </c>
      <c r="AA389" s="512">
        <f t="shared" si="277"/>
        <v>0</v>
      </c>
      <c r="AB389" s="512">
        <v>4672</v>
      </c>
      <c r="AC389" s="512">
        <f t="shared" ref="AC389:AC402" si="282">AB389*Y389</f>
        <v>0</v>
      </c>
      <c r="AD389" s="668">
        <f t="shared" si="272"/>
        <v>0</v>
      </c>
      <c r="AE389" s="740">
        <f t="shared" si="251"/>
        <v>86</v>
      </c>
      <c r="AF389" s="747">
        <v>2373</v>
      </c>
      <c r="AG389" s="747">
        <f t="shared" si="278"/>
        <v>204078</v>
      </c>
      <c r="AH389" s="747">
        <v>4672</v>
      </c>
      <c r="AI389" s="747">
        <f t="shared" ref="AI389:AI402" si="283">AH389*AE389</f>
        <v>401792</v>
      </c>
      <c r="AJ389" s="748">
        <f t="shared" si="273"/>
        <v>605870</v>
      </c>
    </row>
    <row r="390" spans="1:37" s="403" customFormat="1" ht="26.45" hidden="1" customHeight="1" x14ac:dyDescent="0.25">
      <c r="A390" s="971" t="s">
        <v>952</v>
      </c>
      <c r="B390" s="438" t="s">
        <v>483</v>
      </c>
      <c r="C390" s="576" t="s">
        <v>213</v>
      </c>
      <c r="D390" s="599">
        <v>132</v>
      </c>
      <c r="E390" s="466">
        <v>1771</v>
      </c>
      <c r="F390" s="466">
        <f t="shared" si="274"/>
        <v>233772</v>
      </c>
      <c r="G390" s="466">
        <v>4632</v>
      </c>
      <c r="H390" s="466">
        <f t="shared" si="279"/>
        <v>611424</v>
      </c>
      <c r="I390" s="587">
        <f t="shared" si="269"/>
        <v>845196</v>
      </c>
      <c r="J390" s="797"/>
      <c r="K390" s="803">
        <v>1771</v>
      </c>
      <c r="L390" s="804">
        <f t="shared" si="275"/>
        <v>0</v>
      </c>
      <c r="M390" s="803">
        <v>4632</v>
      </c>
      <c r="N390" s="804">
        <f t="shared" si="280"/>
        <v>0</v>
      </c>
      <c r="O390" s="808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1771</v>
      </c>
      <c r="U390" s="519">
        <f t="shared" si="276"/>
        <v>0</v>
      </c>
      <c r="V390" s="519">
        <v>4632</v>
      </c>
      <c r="W390" s="519">
        <f t="shared" si="281"/>
        <v>0</v>
      </c>
      <c r="X390" s="670">
        <f t="shared" si="271"/>
        <v>0</v>
      </c>
      <c r="Y390" s="638"/>
      <c r="Z390" s="512">
        <v>1771</v>
      </c>
      <c r="AA390" s="512">
        <f t="shared" si="277"/>
        <v>0</v>
      </c>
      <c r="AB390" s="512">
        <v>4632</v>
      </c>
      <c r="AC390" s="512">
        <f t="shared" si="282"/>
        <v>0</v>
      </c>
      <c r="AD390" s="668">
        <f t="shared" si="272"/>
        <v>0</v>
      </c>
      <c r="AE390" s="740">
        <f t="shared" si="251"/>
        <v>132</v>
      </c>
      <c r="AF390" s="747">
        <v>1771</v>
      </c>
      <c r="AG390" s="747">
        <f t="shared" si="278"/>
        <v>233772</v>
      </c>
      <c r="AH390" s="747">
        <v>4632</v>
      </c>
      <c r="AI390" s="747">
        <f t="shared" si="283"/>
        <v>611424</v>
      </c>
      <c r="AJ390" s="748">
        <f t="shared" si="273"/>
        <v>845196</v>
      </c>
    </row>
    <row r="391" spans="1:37" s="403" customFormat="1" ht="15.6" hidden="1" customHeight="1" x14ac:dyDescent="0.25">
      <c r="A391" s="971" t="s">
        <v>953</v>
      </c>
      <c r="B391" s="438" t="s">
        <v>484</v>
      </c>
      <c r="C391" s="576" t="s">
        <v>31</v>
      </c>
      <c r="D391" s="599">
        <v>141</v>
      </c>
      <c r="E391" s="466">
        <v>5895</v>
      </c>
      <c r="F391" s="466">
        <f t="shared" si="274"/>
        <v>831195</v>
      </c>
      <c r="G391" s="466">
        <v>1550.25</v>
      </c>
      <c r="H391" s="466">
        <f t="shared" si="279"/>
        <v>218585.25</v>
      </c>
      <c r="I391" s="587">
        <f t="shared" si="269"/>
        <v>1049780.25</v>
      </c>
      <c r="J391" s="797"/>
      <c r="K391" s="803">
        <v>5895</v>
      </c>
      <c r="L391" s="804">
        <f t="shared" si="275"/>
        <v>0</v>
      </c>
      <c r="M391" s="803">
        <v>1550.25</v>
      </c>
      <c r="N391" s="804">
        <f t="shared" si="280"/>
        <v>0</v>
      </c>
      <c r="O391" s="808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5895</v>
      </c>
      <c r="U391" s="519">
        <f t="shared" si="276"/>
        <v>0</v>
      </c>
      <c r="V391" s="519">
        <v>1550.25</v>
      </c>
      <c r="W391" s="519">
        <f t="shared" si="281"/>
        <v>0</v>
      </c>
      <c r="X391" s="670">
        <f t="shared" si="271"/>
        <v>0</v>
      </c>
      <c r="Y391" s="638"/>
      <c r="Z391" s="512">
        <v>5895</v>
      </c>
      <c r="AA391" s="512">
        <f t="shared" si="277"/>
        <v>0</v>
      </c>
      <c r="AB391" s="512">
        <v>1550.25</v>
      </c>
      <c r="AC391" s="512">
        <f t="shared" si="282"/>
        <v>0</v>
      </c>
      <c r="AD391" s="668">
        <f t="shared" si="272"/>
        <v>0</v>
      </c>
      <c r="AE391" s="740">
        <f t="shared" si="251"/>
        <v>141</v>
      </c>
      <c r="AF391" s="747">
        <v>5895</v>
      </c>
      <c r="AG391" s="747">
        <f t="shared" si="278"/>
        <v>831195</v>
      </c>
      <c r="AH391" s="747">
        <v>1550.25</v>
      </c>
      <c r="AI391" s="747">
        <f t="shared" si="283"/>
        <v>218585.25</v>
      </c>
      <c r="AJ391" s="748">
        <f t="shared" si="273"/>
        <v>1049780.25</v>
      </c>
    </row>
    <row r="392" spans="1:37" s="403" customFormat="1" ht="26.45" hidden="1" customHeight="1" x14ac:dyDescent="0.25">
      <c r="A392" s="971" t="s">
        <v>954</v>
      </c>
      <c r="B392" s="438" t="s">
        <v>485</v>
      </c>
      <c r="C392" s="576" t="s">
        <v>486</v>
      </c>
      <c r="D392" s="599">
        <v>14</v>
      </c>
      <c r="E392" s="466">
        <v>9790</v>
      </c>
      <c r="F392" s="466">
        <f t="shared" si="274"/>
        <v>137060</v>
      </c>
      <c r="G392" s="466">
        <v>35760</v>
      </c>
      <c r="H392" s="466">
        <f t="shared" si="279"/>
        <v>500640</v>
      </c>
      <c r="I392" s="587">
        <f t="shared" si="269"/>
        <v>637700</v>
      </c>
      <c r="J392" s="797"/>
      <c r="K392" s="803">
        <v>9790</v>
      </c>
      <c r="L392" s="804">
        <f t="shared" si="275"/>
        <v>0</v>
      </c>
      <c r="M392" s="803">
        <v>35760</v>
      </c>
      <c r="N392" s="804">
        <f t="shared" si="280"/>
        <v>0</v>
      </c>
      <c r="O392" s="808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9790</v>
      </c>
      <c r="U392" s="519">
        <f t="shared" si="276"/>
        <v>0</v>
      </c>
      <c r="V392" s="519">
        <v>35760</v>
      </c>
      <c r="W392" s="519">
        <f t="shared" si="281"/>
        <v>0</v>
      </c>
      <c r="X392" s="670">
        <f t="shared" si="271"/>
        <v>0</v>
      </c>
      <c r="Y392" s="638"/>
      <c r="Z392" s="512">
        <v>9790</v>
      </c>
      <c r="AA392" s="512">
        <f t="shared" si="277"/>
        <v>0</v>
      </c>
      <c r="AB392" s="512">
        <v>35760</v>
      </c>
      <c r="AC392" s="512">
        <f t="shared" si="282"/>
        <v>0</v>
      </c>
      <c r="AD392" s="668">
        <f t="shared" si="272"/>
        <v>0</v>
      </c>
      <c r="AE392" s="740">
        <f t="shared" si="251"/>
        <v>14</v>
      </c>
      <c r="AF392" s="747">
        <v>9790</v>
      </c>
      <c r="AG392" s="747">
        <f t="shared" si="278"/>
        <v>137060</v>
      </c>
      <c r="AH392" s="747">
        <v>35760</v>
      </c>
      <c r="AI392" s="747">
        <f t="shared" si="283"/>
        <v>500640</v>
      </c>
      <c r="AJ392" s="748">
        <f t="shared" si="273"/>
        <v>637700</v>
      </c>
    </row>
    <row r="393" spans="1:37" s="403" customFormat="1" ht="26.45" hidden="1" customHeight="1" x14ac:dyDescent="0.25">
      <c r="A393" s="971" t="s">
        <v>955</v>
      </c>
      <c r="B393" s="438" t="s">
        <v>487</v>
      </c>
      <c r="C393" s="576" t="s">
        <v>31</v>
      </c>
      <c r="D393" s="599">
        <v>94</v>
      </c>
      <c r="E393" s="466">
        <v>4165.8</v>
      </c>
      <c r="F393" s="466">
        <f t="shared" si="274"/>
        <v>391585.2</v>
      </c>
      <c r="G393" s="466">
        <v>201.5</v>
      </c>
      <c r="H393" s="466">
        <f t="shared" si="279"/>
        <v>18941</v>
      </c>
      <c r="I393" s="587">
        <f t="shared" si="269"/>
        <v>410526.2</v>
      </c>
      <c r="J393" s="797"/>
      <c r="K393" s="803">
        <v>4165.8</v>
      </c>
      <c r="L393" s="804">
        <f t="shared" si="275"/>
        <v>0</v>
      </c>
      <c r="M393" s="803">
        <v>201.5</v>
      </c>
      <c r="N393" s="804">
        <f t="shared" si="280"/>
        <v>0</v>
      </c>
      <c r="O393" s="808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4165.8</v>
      </c>
      <c r="U393" s="519">
        <f t="shared" si="276"/>
        <v>0</v>
      </c>
      <c r="V393" s="519">
        <v>201.5</v>
      </c>
      <c r="W393" s="519">
        <f t="shared" si="281"/>
        <v>0</v>
      </c>
      <c r="X393" s="670">
        <f t="shared" si="271"/>
        <v>0</v>
      </c>
      <c r="Y393" s="638"/>
      <c r="Z393" s="512">
        <v>4165.8</v>
      </c>
      <c r="AA393" s="512">
        <f t="shared" si="277"/>
        <v>0</v>
      </c>
      <c r="AB393" s="512">
        <v>201.5</v>
      </c>
      <c r="AC393" s="512">
        <f t="shared" si="282"/>
        <v>0</v>
      </c>
      <c r="AD393" s="668">
        <f t="shared" si="272"/>
        <v>0</v>
      </c>
      <c r="AE393" s="740">
        <f t="shared" si="251"/>
        <v>94</v>
      </c>
      <c r="AF393" s="747">
        <v>4165.8</v>
      </c>
      <c r="AG393" s="747">
        <f t="shared" si="278"/>
        <v>391585.2</v>
      </c>
      <c r="AH393" s="747">
        <v>201.5</v>
      </c>
      <c r="AI393" s="747">
        <f t="shared" si="283"/>
        <v>18941</v>
      </c>
      <c r="AJ393" s="748">
        <f t="shared" si="273"/>
        <v>410526.2</v>
      </c>
    </row>
    <row r="394" spans="1:37" s="403" customFormat="1" ht="15.6" hidden="1" customHeight="1" x14ac:dyDescent="0.25">
      <c r="A394" s="971" t="s">
        <v>956</v>
      </c>
      <c r="B394" s="438" t="s">
        <v>488</v>
      </c>
      <c r="C394" s="576" t="s">
        <v>31</v>
      </c>
      <c r="D394" s="599">
        <v>47</v>
      </c>
      <c r="E394" s="466">
        <v>9866</v>
      </c>
      <c r="F394" s="466">
        <f t="shared" si="274"/>
        <v>463702</v>
      </c>
      <c r="G394" s="466">
        <v>28674</v>
      </c>
      <c r="H394" s="466">
        <f t="shared" si="279"/>
        <v>1347678</v>
      </c>
      <c r="I394" s="587">
        <f t="shared" si="269"/>
        <v>1811380</v>
      </c>
      <c r="J394" s="797"/>
      <c r="K394" s="803">
        <v>9866</v>
      </c>
      <c r="L394" s="804">
        <f t="shared" si="275"/>
        <v>0</v>
      </c>
      <c r="M394" s="803">
        <v>28674</v>
      </c>
      <c r="N394" s="804">
        <f t="shared" si="280"/>
        <v>0</v>
      </c>
      <c r="O394" s="808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9866</v>
      </c>
      <c r="U394" s="519">
        <f t="shared" si="276"/>
        <v>0</v>
      </c>
      <c r="V394" s="519">
        <v>28674</v>
      </c>
      <c r="W394" s="519">
        <f t="shared" si="281"/>
        <v>0</v>
      </c>
      <c r="X394" s="670">
        <f t="shared" si="271"/>
        <v>0</v>
      </c>
      <c r="Y394" s="638"/>
      <c r="Z394" s="512">
        <v>9866</v>
      </c>
      <c r="AA394" s="512">
        <f t="shared" si="277"/>
        <v>0</v>
      </c>
      <c r="AB394" s="512">
        <v>28674</v>
      </c>
      <c r="AC394" s="512">
        <f t="shared" si="282"/>
        <v>0</v>
      </c>
      <c r="AD394" s="668">
        <f t="shared" si="272"/>
        <v>0</v>
      </c>
      <c r="AE394" s="740">
        <f t="shared" si="251"/>
        <v>47</v>
      </c>
      <c r="AF394" s="747">
        <v>9866</v>
      </c>
      <c r="AG394" s="747">
        <f t="shared" si="278"/>
        <v>463702</v>
      </c>
      <c r="AH394" s="747">
        <v>28674</v>
      </c>
      <c r="AI394" s="747">
        <f t="shared" si="283"/>
        <v>1347678</v>
      </c>
      <c r="AJ394" s="748">
        <f t="shared" si="273"/>
        <v>1811380</v>
      </c>
    </row>
    <row r="395" spans="1:37" s="403" customFormat="1" ht="15.6" hidden="1" customHeight="1" x14ac:dyDescent="0.25">
      <c r="A395" s="971" t="s">
        <v>957</v>
      </c>
      <c r="B395" s="438" t="s">
        <v>489</v>
      </c>
      <c r="C395" s="576" t="s">
        <v>31</v>
      </c>
      <c r="D395" s="599">
        <v>94</v>
      </c>
      <c r="E395" s="466">
        <v>393</v>
      </c>
      <c r="F395" s="466">
        <f t="shared" si="274"/>
        <v>36942</v>
      </c>
      <c r="G395" s="466">
        <v>390</v>
      </c>
      <c r="H395" s="466">
        <f t="shared" si="279"/>
        <v>36660</v>
      </c>
      <c r="I395" s="587">
        <f t="shared" si="269"/>
        <v>73602</v>
      </c>
      <c r="J395" s="797"/>
      <c r="K395" s="803">
        <v>393</v>
      </c>
      <c r="L395" s="804">
        <f t="shared" si="275"/>
        <v>0</v>
      </c>
      <c r="M395" s="803">
        <v>390</v>
      </c>
      <c r="N395" s="804">
        <f t="shared" si="280"/>
        <v>0</v>
      </c>
      <c r="O395" s="808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393</v>
      </c>
      <c r="U395" s="519">
        <f t="shared" si="276"/>
        <v>0</v>
      </c>
      <c r="V395" s="519">
        <v>390</v>
      </c>
      <c r="W395" s="519">
        <f t="shared" si="281"/>
        <v>0</v>
      </c>
      <c r="X395" s="670">
        <f t="shared" si="271"/>
        <v>0</v>
      </c>
      <c r="Y395" s="638"/>
      <c r="Z395" s="512">
        <v>393</v>
      </c>
      <c r="AA395" s="512">
        <f t="shared" si="277"/>
        <v>0</v>
      </c>
      <c r="AB395" s="512">
        <v>390</v>
      </c>
      <c r="AC395" s="512">
        <f t="shared" si="282"/>
        <v>0</v>
      </c>
      <c r="AD395" s="668">
        <f t="shared" si="272"/>
        <v>0</v>
      </c>
      <c r="AE395" s="740">
        <f t="shared" si="251"/>
        <v>94</v>
      </c>
      <c r="AF395" s="747">
        <v>393</v>
      </c>
      <c r="AG395" s="747">
        <f t="shared" si="278"/>
        <v>36942</v>
      </c>
      <c r="AH395" s="747">
        <v>390</v>
      </c>
      <c r="AI395" s="747">
        <f t="shared" si="283"/>
        <v>36660</v>
      </c>
      <c r="AJ395" s="748">
        <f t="shared" si="273"/>
        <v>73602</v>
      </c>
    </row>
    <row r="396" spans="1:37" s="403" customFormat="1" ht="15.6" hidden="1" customHeight="1" x14ac:dyDescent="0.25">
      <c r="A396" s="971" t="s">
        <v>958</v>
      </c>
      <c r="B396" s="438" t="s">
        <v>490</v>
      </c>
      <c r="C396" s="576" t="s">
        <v>486</v>
      </c>
      <c r="D396" s="599">
        <v>40</v>
      </c>
      <c r="E396" s="466">
        <v>471.6</v>
      </c>
      <c r="F396" s="466">
        <f t="shared" si="274"/>
        <v>18864</v>
      </c>
      <c r="G396" s="466">
        <v>585</v>
      </c>
      <c r="H396" s="466">
        <f t="shared" si="279"/>
        <v>23400</v>
      </c>
      <c r="I396" s="587">
        <f t="shared" si="269"/>
        <v>42264</v>
      </c>
      <c r="J396" s="797"/>
      <c r="K396" s="803">
        <v>471.6</v>
      </c>
      <c r="L396" s="804">
        <f t="shared" si="275"/>
        <v>0</v>
      </c>
      <c r="M396" s="803">
        <v>585</v>
      </c>
      <c r="N396" s="804">
        <f t="shared" si="280"/>
        <v>0</v>
      </c>
      <c r="O396" s="808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471.6</v>
      </c>
      <c r="U396" s="519">
        <f t="shared" si="276"/>
        <v>0</v>
      </c>
      <c r="V396" s="519">
        <v>585</v>
      </c>
      <c r="W396" s="519">
        <f t="shared" si="281"/>
        <v>0</v>
      </c>
      <c r="X396" s="670">
        <f t="shared" si="271"/>
        <v>0</v>
      </c>
      <c r="Y396" s="638"/>
      <c r="Z396" s="512">
        <v>471.6</v>
      </c>
      <c r="AA396" s="512">
        <f t="shared" si="277"/>
        <v>0</v>
      </c>
      <c r="AB396" s="512">
        <v>585</v>
      </c>
      <c r="AC396" s="512">
        <f t="shared" si="282"/>
        <v>0</v>
      </c>
      <c r="AD396" s="668">
        <f t="shared" si="272"/>
        <v>0</v>
      </c>
      <c r="AE396" s="740">
        <f t="shared" si="251"/>
        <v>40</v>
      </c>
      <c r="AF396" s="747">
        <v>471.6</v>
      </c>
      <c r="AG396" s="747">
        <f t="shared" si="278"/>
        <v>18864</v>
      </c>
      <c r="AH396" s="747">
        <v>585</v>
      </c>
      <c r="AI396" s="747">
        <f t="shared" si="283"/>
        <v>23400</v>
      </c>
      <c r="AJ396" s="748">
        <f t="shared" si="273"/>
        <v>42264</v>
      </c>
    </row>
    <row r="397" spans="1:37" s="403" customFormat="1" ht="26.45" hidden="1" customHeight="1" x14ac:dyDescent="0.25">
      <c r="A397" s="971" t="s">
        <v>959</v>
      </c>
      <c r="B397" s="438" t="s">
        <v>491</v>
      </c>
      <c r="C397" s="576" t="s">
        <v>486</v>
      </c>
      <c r="D397" s="599">
        <v>94</v>
      </c>
      <c r="E397" s="466">
        <v>455.88</v>
      </c>
      <c r="F397" s="466">
        <f t="shared" si="274"/>
        <v>42852.72</v>
      </c>
      <c r="G397" s="466">
        <v>468</v>
      </c>
      <c r="H397" s="466">
        <f t="shared" si="279"/>
        <v>43992</v>
      </c>
      <c r="I397" s="587">
        <f t="shared" si="269"/>
        <v>86844.72</v>
      </c>
      <c r="J397" s="797"/>
      <c r="K397" s="803">
        <v>455.88</v>
      </c>
      <c r="L397" s="804">
        <f t="shared" si="275"/>
        <v>0</v>
      </c>
      <c r="M397" s="803">
        <v>468</v>
      </c>
      <c r="N397" s="804">
        <f t="shared" si="280"/>
        <v>0</v>
      </c>
      <c r="O397" s="808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455.88</v>
      </c>
      <c r="U397" s="519">
        <f t="shared" si="276"/>
        <v>0</v>
      </c>
      <c r="V397" s="519">
        <v>468</v>
      </c>
      <c r="W397" s="519">
        <f t="shared" si="281"/>
        <v>0</v>
      </c>
      <c r="X397" s="670">
        <f t="shared" si="271"/>
        <v>0</v>
      </c>
      <c r="Y397" s="638"/>
      <c r="Z397" s="512">
        <v>455.88</v>
      </c>
      <c r="AA397" s="512">
        <f t="shared" si="277"/>
        <v>0</v>
      </c>
      <c r="AB397" s="512">
        <v>468</v>
      </c>
      <c r="AC397" s="512">
        <f t="shared" si="282"/>
        <v>0</v>
      </c>
      <c r="AD397" s="668">
        <f t="shared" si="272"/>
        <v>0</v>
      </c>
      <c r="AE397" s="740">
        <f t="shared" si="251"/>
        <v>94</v>
      </c>
      <c r="AF397" s="747">
        <v>455.88</v>
      </c>
      <c r="AG397" s="747">
        <f t="shared" si="278"/>
        <v>42852.72</v>
      </c>
      <c r="AH397" s="747">
        <v>468</v>
      </c>
      <c r="AI397" s="747">
        <f t="shared" si="283"/>
        <v>43992</v>
      </c>
      <c r="AJ397" s="748">
        <f t="shared" si="273"/>
        <v>86844.72</v>
      </c>
    </row>
    <row r="398" spans="1:37" s="403" customFormat="1" ht="26.45" hidden="1" customHeight="1" x14ac:dyDescent="0.25">
      <c r="A398" s="971" t="s">
        <v>960</v>
      </c>
      <c r="B398" s="438" t="s">
        <v>492</v>
      </c>
      <c r="C398" s="576" t="s">
        <v>31</v>
      </c>
      <c r="D398" s="599">
        <v>7</v>
      </c>
      <c r="E398" s="466">
        <v>605.22</v>
      </c>
      <c r="F398" s="466">
        <f t="shared" si="274"/>
        <v>4236.54</v>
      </c>
      <c r="G398" s="466">
        <v>605.28</v>
      </c>
      <c r="H398" s="466">
        <f t="shared" si="279"/>
        <v>4236.96</v>
      </c>
      <c r="I398" s="587">
        <f t="shared" si="269"/>
        <v>8473.5</v>
      </c>
      <c r="J398" s="797"/>
      <c r="K398" s="803">
        <v>605.22</v>
      </c>
      <c r="L398" s="804">
        <f t="shared" si="275"/>
        <v>0</v>
      </c>
      <c r="M398" s="803">
        <v>605.28</v>
      </c>
      <c r="N398" s="804">
        <f t="shared" si="280"/>
        <v>0</v>
      </c>
      <c r="O398" s="808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605.22</v>
      </c>
      <c r="U398" s="519">
        <f t="shared" si="276"/>
        <v>0</v>
      </c>
      <c r="V398" s="519">
        <v>605.28</v>
      </c>
      <c r="W398" s="519">
        <f t="shared" si="281"/>
        <v>0</v>
      </c>
      <c r="X398" s="670">
        <f t="shared" si="271"/>
        <v>0</v>
      </c>
      <c r="Y398" s="638"/>
      <c r="Z398" s="512">
        <v>605.22</v>
      </c>
      <c r="AA398" s="512">
        <f t="shared" si="277"/>
        <v>0</v>
      </c>
      <c r="AB398" s="512">
        <v>605.28</v>
      </c>
      <c r="AC398" s="512">
        <f t="shared" si="282"/>
        <v>0</v>
      </c>
      <c r="AD398" s="668">
        <f t="shared" si="272"/>
        <v>0</v>
      </c>
      <c r="AE398" s="740">
        <f t="shared" si="251"/>
        <v>7</v>
      </c>
      <c r="AF398" s="747">
        <v>605.22</v>
      </c>
      <c r="AG398" s="747">
        <f t="shared" si="278"/>
        <v>4236.54</v>
      </c>
      <c r="AH398" s="747">
        <v>605.28</v>
      </c>
      <c r="AI398" s="747">
        <f t="shared" si="283"/>
        <v>4236.96</v>
      </c>
      <c r="AJ398" s="748">
        <f t="shared" si="273"/>
        <v>8473.5</v>
      </c>
    </row>
    <row r="399" spans="1:37" s="403" customFormat="1" ht="26.45" hidden="1" customHeight="1" x14ac:dyDescent="0.25">
      <c r="A399" s="971" t="s">
        <v>961</v>
      </c>
      <c r="B399" s="438" t="s">
        <v>493</v>
      </c>
      <c r="C399" s="576" t="s">
        <v>31</v>
      </c>
      <c r="D399" s="599">
        <v>32</v>
      </c>
      <c r="E399" s="466">
        <v>581.64</v>
      </c>
      <c r="F399" s="466">
        <f t="shared" si="274"/>
        <v>18612.48</v>
      </c>
      <c r="G399" s="466">
        <v>1794</v>
      </c>
      <c r="H399" s="466">
        <f t="shared" si="279"/>
        <v>57408</v>
      </c>
      <c r="I399" s="587">
        <f t="shared" si="269"/>
        <v>76020.479999999996</v>
      </c>
      <c r="J399" s="797"/>
      <c r="K399" s="803">
        <v>581.64</v>
      </c>
      <c r="L399" s="804">
        <f t="shared" si="275"/>
        <v>0</v>
      </c>
      <c r="M399" s="803">
        <v>1794</v>
      </c>
      <c r="N399" s="804">
        <f t="shared" si="280"/>
        <v>0</v>
      </c>
      <c r="O399" s="808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581.64</v>
      </c>
      <c r="U399" s="519">
        <f t="shared" si="276"/>
        <v>0</v>
      </c>
      <c r="V399" s="519">
        <v>1794</v>
      </c>
      <c r="W399" s="519">
        <f t="shared" si="281"/>
        <v>0</v>
      </c>
      <c r="X399" s="670">
        <f t="shared" si="271"/>
        <v>0</v>
      </c>
      <c r="Y399" s="638"/>
      <c r="Z399" s="512">
        <v>581.64</v>
      </c>
      <c r="AA399" s="512">
        <f t="shared" si="277"/>
        <v>0</v>
      </c>
      <c r="AB399" s="512">
        <v>1794</v>
      </c>
      <c r="AC399" s="512">
        <f t="shared" si="282"/>
        <v>0</v>
      </c>
      <c r="AD399" s="668">
        <f t="shared" si="272"/>
        <v>0</v>
      </c>
      <c r="AE399" s="740">
        <f t="shared" si="251"/>
        <v>32</v>
      </c>
      <c r="AF399" s="747">
        <v>581.64</v>
      </c>
      <c r="AG399" s="747">
        <f t="shared" si="278"/>
        <v>18612.48</v>
      </c>
      <c r="AH399" s="747">
        <v>1794</v>
      </c>
      <c r="AI399" s="747">
        <f t="shared" si="283"/>
        <v>57408</v>
      </c>
      <c r="AJ399" s="748">
        <f t="shared" si="273"/>
        <v>76020.479999999996</v>
      </c>
    </row>
    <row r="400" spans="1:37" s="403" customFormat="1" ht="26.45" hidden="1" customHeight="1" x14ac:dyDescent="0.25">
      <c r="A400" s="971" t="s">
        <v>962</v>
      </c>
      <c r="B400" s="438" t="s">
        <v>494</v>
      </c>
      <c r="C400" s="576" t="s">
        <v>31</v>
      </c>
      <c r="D400" s="599">
        <v>188</v>
      </c>
      <c r="E400" s="466">
        <v>594.21600000000001</v>
      </c>
      <c r="F400" s="466">
        <f t="shared" si="274"/>
        <v>111712.60800000001</v>
      </c>
      <c r="G400" s="466">
        <v>1263.6000000000001</v>
      </c>
      <c r="H400" s="466">
        <f t="shared" si="279"/>
        <v>237556.80000000002</v>
      </c>
      <c r="I400" s="587">
        <f t="shared" si="269"/>
        <v>349269.40800000005</v>
      </c>
      <c r="J400" s="797"/>
      <c r="K400" s="803">
        <v>594.21600000000001</v>
      </c>
      <c r="L400" s="804">
        <f t="shared" si="275"/>
        <v>0</v>
      </c>
      <c r="M400" s="803">
        <v>1263.6000000000001</v>
      </c>
      <c r="N400" s="804">
        <f t="shared" si="280"/>
        <v>0</v>
      </c>
      <c r="O400" s="808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594.21600000000001</v>
      </c>
      <c r="U400" s="519">
        <f t="shared" si="276"/>
        <v>0</v>
      </c>
      <c r="V400" s="519">
        <v>1263.6000000000001</v>
      </c>
      <c r="W400" s="519">
        <f t="shared" si="281"/>
        <v>0</v>
      </c>
      <c r="X400" s="670">
        <f t="shared" si="271"/>
        <v>0</v>
      </c>
      <c r="Y400" s="638"/>
      <c r="Z400" s="512">
        <v>594.21600000000001</v>
      </c>
      <c r="AA400" s="512">
        <f t="shared" si="277"/>
        <v>0</v>
      </c>
      <c r="AB400" s="512">
        <v>1263.6000000000001</v>
      </c>
      <c r="AC400" s="512">
        <f t="shared" si="282"/>
        <v>0</v>
      </c>
      <c r="AD400" s="668">
        <f t="shared" si="272"/>
        <v>0</v>
      </c>
      <c r="AE400" s="740">
        <f t="shared" si="251"/>
        <v>188</v>
      </c>
      <c r="AF400" s="747">
        <v>594.21600000000001</v>
      </c>
      <c r="AG400" s="747">
        <f t="shared" si="278"/>
        <v>111712.60800000001</v>
      </c>
      <c r="AH400" s="747">
        <v>1263.6000000000001</v>
      </c>
      <c r="AI400" s="747">
        <f t="shared" si="283"/>
        <v>237556.80000000002</v>
      </c>
      <c r="AJ400" s="748">
        <f t="shared" si="273"/>
        <v>349269.40800000005</v>
      </c>
    </row>
    <row r="401" spans="1:36" s="403" customFormat="1" ht="26.45" hidden="1" customHeight="1" x14ac:dyDescent="0.25">
      <c r="A401" s="971" t="s">
        <v>963</v>
      </c>
      <c r="B401" s="438" t="s">
        <v>495</v>
      </c>
      <c r="C401" s="576" t="s">
        <v>31</v>
      </c>
      <c r="D401" s="599">
        <v>4</v>
      </c>
      <c r="E401" s="466">
        <v>880.32</v>
      </c>
      <c r="F401" s="466">
        <f t="shared" si="274"/>
        <v>3521.28</v>
      </c>
      <c r="G401" s="466">
        <v>1872</v>
      </c>
      <c r="H401" s="466">
        <f t="shared" si="279"/>
        <v>7488</v>
      </c>
      <c r="I401" s="587">
        <f t="shared" si="269"/>
        <v>11009.28</v>
      </c>
      <c r="J401" s="797"/>
      <c r="K401" s="803">
        <v>880.32</v>
      </c>
      <c r="L401" s="804">
        <f t="shared" si="275"/>
        <v>0</v>
      </c>
      <c r="M401" s="803">
        <v>1872</v>
      </c>
      <c r="N401" s="804">
        <f t="shared" si="280"/>
        <v>0</v>
      </c>
      <c r="O401" s="808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880.32</v>
      </c>
      <c r="U401" s="519">
        <f t="shared" si="276"/>
        <v>0</v>
      </c>
      <c r="V401" s="519">
        <v>1872</v>
      </c>
      <c r="W401" s="519">
        <f t="shared" si="281"/>
        <v>0</v>
      </c>
      <c r="X401" s="670">
        <f t="shared" si="271"/>
        <v>0</v>
      </c>
      <c r="Y401" s="638"/>
      <c r="Z401" s="512">
        <v>880.32</v>
      </c>
      <c r="AA401" s="512">
        <f t="shared" si="277"/>
        <v>0</v>
      </c>
      <c r="AB401" s="512">
        <v>1872</v>
      </c>
      <c r="AC401" s="512">
        <f t="shared" si="282"/>
        <v>0</v>
      </c>
      <c r="AD401" s="668">
        <f t="shared" si="272"/>
        <v>0</v>
      </c>
      <c r="AE401" s="740">
        <f t="shared" si="251"/>
        <v>4</v>
      </c>
      <c r="AF401" s="747">
        <v>880.32</v>
      </c>
      <c r="AG401" s="747">
        <f t="shared" si="278"/>
        <v>3521.28</v>
      </c>
      <c r="AH401" s="747">
        <v>1872</v>
      </c>
      <c r="AI401" s="747">
        <f t="shared" si="283"/>
        <v>7488</v>
      </c>
      <c r="AJ401" s="748">
        <f t="shared" si="273"/>
        <v>11009.28</v>
      </c>
    </row>
    <row r="402" spans="1:36" s="403" customFormat="1" ht="15.6" hidden="1" customHeight="1" x14ac:dyDescent="0.25">
      <c r="A402" s="971" t="s">
        <v>964</v>
      </c>
      <c r="B402" s="438" t="s">
        <v>496</v>
      </c>
      <c r="C402" s="576" t="s">
        <v>31</v>
      </c>
      <c r="D402" s="599">
        <v>2</v>
      </c>
      <c r="E402" s="466">
        <v>3144</v>
      </c>
      <c r="F402" s="466">
        <f t="shared" si="274"/>
        <v>6288</v>
      </c>
      <c r="G402" s="466">
        <v>20832.5</v>
      </c>
      <c r="H402" s="466">
        <f t="shared" si="279"/>
        <v>41665</v>
      </c>
      <c r="I402" s="587">
        <f t="shared" si="269"/>
        <v>47953</v>
      </c>
      <c r="J402" s="797"/>
      <c r="K402" s="803">
        <v>3144</v>
      </c>
      <c r="L402" s="804">
        <f t="shared" si="275"/>
        <v>0</v>
      </c>
      <c r="M402" s="803">
        <v>20832.5</v>
      </c>
      <c r="N402" s="804">
        <f t="shared" si="280"/>
        <v>0</v>
      </c>
      <c r="O402" s="808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3144</v>
      </c>
      <c r="U402" s="519">
        <f t="shared" si="276"/>
        <v>0</v>
      </c>
      <c r="V402" s="519">
        <v>20832.5</v>
      </c>
      <c r="W402" s="519">
        <f t="shared" si="281"/>
        <v>0</v>
      </c>
      <c r="X402" s="670">
        <f t="shared" si="271"/>
        <v>0</v>
      </c>
      <c r="Y402" s="638"/>
      <c r="Z402" s="512">
        <v>3144</v>
      </c>
      <c r="AA402" s="512">
        <f t="shared" si="277"/>
        <v>0</v>
      </c>
      <c r="AB402" s="512">
        <v>20832.5</v>
      </c>
      <c r="AC402" s="512">
        <f t="shared" si="282"/>
        <v>0</v>
      </c>
      <c r="AD402" s="668">
        <f t="shared" si="272"/>
        <v>0</v>
      </c>
      <c r="AE402" s="740">
        <f t="shared" si="251"/>
        <v>2</v>
      </c>
      <c r="AF402" s="747">
        <v>3144</v>
      </c>
      <c r="AG402" s="747">
        <f t="shared" si="278"/>
        <v>6288</v>
      </c>
      <c r="AH402" s="747">
        <v>20832.5</v>
      </c>
      <c r="AI402" s="747">
        <f t="shared" si="283"/>
        <v>41665</v>
      </c>
      <c r="AJ402" s="748">
        <f t="shared" si="273"/>
        <v>47953</v>
      </c>
    </row>
    <row r="403" spans="1:36" s="403" customFormat="1" ht="26.45" hidden="1" customHeight="1" x14ac:dyDescent="0.25">
      <c r="A403" s="971" t="s">
        <v>965</v>
      </c>
      <c r="B403" s="438" t="s">
        <v>497</v>
      </c>
      <c r="C403" s="576" t="s">
        <v>33</v>
      </c>
      <c r="D403" s="599">
        <v>0.33</v>
      </c>
      <c r="E403" s="466">
        <v>308112</v>
      </c>
      <c r="F403" s="466">
        <f t="shared" si="274"/>
        <v>101676.96</v>
      </c>
      <c r="G403" s="466"/>
      <c r="H403" s="466"/>
      <c r="I403" s="587">
        <f t="shared" si="269"/>
        <v>101676.96</v>
      </c>
      <c r="J403" s="797"/>
      <c r="K403" s="803">
        <v>308112</v>
      </c>
      <c r="L403" s="804">
        <f t="shared" si="275"/>
        <v>0</v>
      </c>
      <c r="M403" s="803"/>
      <c r="N403" s="804"/>
      <c r="O403" s="808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308112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308112</v>
      </c>
      <c r="AA403" s="512">
        <f t="shared" si="277"/>
        <v>0</v>
      </c>
      <c r="AB403" s="512"/>
      <c r="AC403" s="512"/>
      <c r="AD403" s="668">
        <f t="shared" si="272"/>
        <v>0</v>
      </c>
      <c r="AE403" s="740">
        <f t="shared" si="251"/>
        <v>0.33</v>
      </c>
      <c r="AF403" s="747">
        <v>308112</v>
      </c>
      <c r="AG403" s="747">
        <f t="shared" si="278"/>
        <v>101676.96</v>
      </c>
      <c r="AH403" s="747"/>
      <c r="AI403" s="747"/>
      <c r="AJ403" s="748">
        <f t="shared" si="273"/>
        <v>101676.96</v>
      </c>
    </row>
    <row r="404" spans="1:36" s="403" customFormat="1" ht="15.6" hidden="1" customHeight="1" x14ac:dyDescent="0.25">
      <c r="A404" s="971" t="s">
        <v>966</v>
      </c>
      <c r="B404" s="438" t="s">
        <v>498</v>
      </c>
      <c r="C404" s="576" t="s">
        <v>213</v>
      </c>
      <c r="D404" s="599">
        <v>0.6</v>
      </c>
      <c r="E404" s="466">
        <v>7860</v>
      </c>
      <c r="F404" s="466">
        <f t="shared" si="274"/>
        <v>4716</v>
      </c>
      <c r="G404" s="466"/>
      <c r="H404" s="466"/>
      <c r="I404" s="587">
        <f t="shared" si="269"/>
        <v>4716</v>
      </c>
      <c r="J404" s="797"/>
      <c r="K404" s="803">
        <v>7860</v>
      </c>
      <c r="L404" s="804">
        <f t="shared" si="275"/>
        <v>0</v>
      </c>
      <c r="M404" s="803"/>
      <c r="N404" s="804"/>
      <c r="O404" s="808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7860</v>
      </c>
      <c r="U404" s="519">
        <f t="shared" si="276"/>
        <v>0</v>
      </c>
      <c r="V404" s="519"/>
      <c r="W404" s="519"/>
      <c r="X404" s="670">
        <f t="shared" si="271"/>
        <v>0</v>
      </c>
      <c r="Y404" s="638"/>
      <c r="Z404" s="512">
        <v>7860</v>
      </c>
      <c r="AA404" s="512">
        <f t="shared" si="277"/>
        <v>0</v>
      </c>
      <c r="AB404" s="512"/>
      <c r="AC404" s="512"/>
      <c r="AD404" s="668">
        <f t="shared" si="272"/>
        <v>0</v>
      </c>
      <c r="AE404" s="740">
        <f t="shared" si="251"/>
        <v>0.6</v>
      </c>
      <c r="AF404" s="747">
        <v>7860</v>
      </c>
      <c r="AG404" s="747">
        <f t="shared" si="278"/>
        <v>4716</v>
      </c>
      <c r="AH404" s="747"/>
      <c r="AI404" s="747"/>
      <c r="AJ404" s="748">
        <f t="shared" si="273"/>
        <v>4716</v>
      </c>
    </row>
    <row r="405" spans="1:36" s="403" customFormat="1" ht="15.6" hidden="1" customHeight="1" x14ac:dyDescent="0.25">
      <c r="A405" s="971" t="s">
        <v>967</v>
      </c>
      <c r="B405" s="438" t="s">
        <v>499</v>
      </c>
      <c r="C405" s="576" t="s">
        <v>31</v>
      </c>
      <c r="D405" s="599">
        <v>2</v>
      </c>
      <c r="E405" s="466">
        <v>19650</v>
      </c>
      <c r="F405" s="466">
        <f t="shared" si="274"/>
        <v>39300</v>
      </c>
      <c r="G405" s="466">
        <v>21242</v>
      </c>
      <c r="H405" s="466">
        <f>G405*D405</f>
        <v>42484</v>
      </c>
      <c r="I405" s="587">
        <f t="shared" si="269"/>
        <v>81784</v>
      </c>
      <c r="J405" s="797"/>
      <c r="K405" s="803">
        <v>19650</v>
      </c>
      <c r="L405" s="804">
        <f t="shared" si="275"/>
        <v>0</v>
      </c>
      <c r="M405" s="803">
        <v>21242</v>
      </c>
      <c r="N405" s="804">
        <f>M405*J405</f>
        <v>0</v>
      </c>
      <c r="O405" s="808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19650</v>
      </c>
      <c r="U405" s="519">
        <f t="shared" si="276"/>
        <v>0</v>
      </c>
      <c r="V405" s="519">
        <v>21242</v>
      </c>
      <c r="W405" s="519">
        <f>V405*S405</f>
        <v>0</v>
      </c>
      <c r="X405" s="670">
        <f t="shared" si="271"/>
        <v>0</v>
      </c>
      <c r="Y405" s="638"/>
      <c r="Z405" s="512">
        <v>19650</v>
      </c>
      <c r="AA405" s="512">
        <f t="shared" si="277"/>
        <v>0</v>
      </c>
      <c r="AB405" s="512">
        <v>21242</v>
      </c>
      <c r="AC405" s="512">
        <f>AB405*Y405</f>
        <v>0</v>
      </c>
      <c r="AD405" s="668">
        <f t="shared" si="272"/>
        <v>0</v>
      </c>
      <c r="AE405" s="740">
        <f t="shared" si="251"/>
        <v>2</v>
      </c>
      <c r="AF405" s="747">
        <v>19650</v>
      </c>
      <c r="AG405" s="747">
        <f t="shared" si="278"/>
        <v>39300</v>
      </c>
      <c r="AH405" s="747">
        <v>21242</v>
      </c>
      <c r="AI405" s="747">
        <f>AH405*AE405</f>
        <v>42484</v>
      </c>
      <c r="AJ405" s="748">
        <f t="shared" si="273"/>
        <v>81784</v>
      </c>
    </row>
    <row r="406" spans="1:36" s="403" customFormat="1" ht="15.6" hidden="1" customHeight="1" x14ac:dyDescent="0.25">
      <c r="A406" s="971" t="s">
        <v>968</v>
      </c>
      <c r="B406" s="438" t="s">
        <v>500</v>
      </c>
      <c r="C406" s="576" t="s">
        <v>486</v>
      </c>
      <c r="D406" s="599">
        <v>2</v>
      </c>
      <c r="E406" s="466">
        <v>56592</v>
      </c>
      <c r="F406" s="466">
        <f t="shared" si="274"/>
        <v>113184</v>
      </c>
      <c r="G406" s="466">
        <v>50414</v>
      </c>
      <c r="H406" s="466">
        <f>G406*D406</f>
        <v>100828</v>
      </c>
      <c r="I406" s="587">
        <f t="shared" si="269"/>
        <v>214012</v>
      </c>
      <c r="J406" s="797"/>
      <c r="K406" s="803">
        <v>56592</v>
      </c>
      <c r="L406" s="804">
        <f t="shared" si="275"/>
        <v>0</v>
      </c>
      <c r="M406" s="803">
        <v>50414</v>
      </c>
      <c r="N406" s="804">
        <f>M406*J406</f>
        <v>0</v>
      </c>
      <c r="O406" s="808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56592</v>
      </c>
      <c r="U406" s="519">
        <f t="shared" si="276"/>
        <v>0</v>
      </c>
      <c r="V406" s="519">
        <v>50414</v>
      </c>
      <c r="W406" s="519">
        <f>V406*S406</f>
        <v>0</v>
      </c>
      <c r="X406" s="670">
        <f t="shared" si="271"/>
        <v>0</v>
      </c>
      <c r="Y406" s="638"/>
      <c r="Z406" s="512">
        <v>56592</v>
      </c>
      <c r="AA406" s="512">
        <f t="shared" si="277"/>
        <v>0</v>
      </c>
      <c r="AB406" s="512">
        <v>50414</v>
      </c>
      <c r="AC406" s="512">
        <f>AB406*Y406</f>
        <v>0</v>
      </c>
      <c r="AD406" s="668">
        <f t="shared" si="272"/>
        <v>0</v>
      </c>
      <c r="AE406" s="740">
        <f t="shared" si="251"/>
        <v>2</v>
      </c>
      <c r="AF406" s="747">
        <v>56592</v>
      </c>
      <c r="AG406" s="747">
        <f t="shared" si="278"/>
        <v>113184</v>
      </c>
      <c r="AH406" s="747">
        <v>50414</v>
      </c>
      <c r="AI406" s="747">
        <f>AH406*AE406</f>
        <v>100828</v>
      </c>
      <c r="AJ406" s="748">
        <f t="shared" si="273"/>
        <v>214012</v>
      </c>
    </row>
    <row r="407" spans="1:36" s="403" customFormat="1" ht="15.6" hidden="1" customHeight="1" x14ac:dyDescent="0.25">
      <c r="A407" s="971" t="s">
        <v>969</v>
      </c>
      <c r="B407" s="438" t="s">
        <v>501</v>
      </c>
      <c r="C407" s="576" t="s">
        <v>224</v>
      </c>
      <c r="D407" s="599">
        <v>1</v>
      </c>
      <c r="E407" s="466">
        <v>149340</v>
      </c>
      <c r="F407" s="466">
        <f t="shared" si="274"/>
        <v>149340</v>
      </c>
      <c r="G407" s="466"/>
      <c r="H407" s="466"/>
      <c r="I407" s="587">
        <f t="shared" si="269"/>
        <v>149340</v>
      </c>
      <c r="J407" s="797"/>
      <c r="K407" s="803">
        <v>149340</v>
      </c>
      <c r="L407" s="804">
        <f t="shared" si="275"/>
        <v>0</v>
      </c>
      <c r="M407" s="803"/>
      <c r="N407" s="804"/>
      <c r="O407" s="808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si="241"/>
        <v>0</v>
      </c>
      <c r="S407" s="638"/>
      <c r="T407" s="519">
        <v>149340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149340</v>
      </c>
      <c r="AA407" s="512">
        <f t="shared" si="277"/>
        <v>0</v>
      </c>
      <c r="AB407" s="512"/>
      <c r="AC407" s="512"/>
      <c r="AD407" s="668">
        <f t="shared" si="272"/>
        <v>0</v>
      </c>
      <c r="AE407" s="740">
        <f t="shared" si="251"/>
        <v>1</v>
      </c>
      <c r="AF407" s="747">
        <v>149340</v>
      </c>
      <c r="AG407" s="747">
        <f t="shared" si="278"/>
        <v>149340</v>
      </c>
      <c r="AH407" s="747"/>
      <c r="AI407" s="747"/>
      <c r="AJ407" s="748">
        <f t="shared" si="273"/>
        <v>149340</v>
      </c>
    </row>
    <row r="408" spans="1:36" s="403" customFormat="1" ht="26.45" hidden="1" customHeight="1" x14ac:dyDescent="0.25">
      <c r="A408" s="971" t="s">
        <v>970</v>
      </c>
      <c r="B408" s="438" t="s">
        <v>502</v>
      </c>
      <c r="C408" s="570" t="s">
        <v>153</v>
      </c>
      <c r="D408" s="599">
        <v>6.5</v>
      </c>
      <c r="E408" s="466">
        <v>2358</v>
      </c>
      <c r="F408" s="466">
        <f t="shared" si="274"/>
        <v>15327</v>
      </c>
      <c r="G408" s="466"/>
      <c r="H408" s="466"/>
      <c r="I408" s="587">
        <f t="shared" si="269"/>
        <v>15327</v>
      </c>
      <c r="J408" s="797"/>
      <c r="K408" s="803">
        <v>2358</v>
      </c>
      <c r="L408" s="804">
        <f t="shared" si="275"/>
        <v>0</v>
      </c>
      <c r="M408" s="803"/>
      <c r="N408" s="804"/>
      <c r="O408" s="808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ref="R408:R471" si="284">(D408*K408)-(D408*T408)</f>
        <v>0</v>
      </c>
      <c r="S408" s="638"/>
      <c r="T408" s="519">
        <v>2358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2358</v>
      </c>
      <c r="AA408" s="512">
        <f t="shared" si="277"/>
        <v>0</v>
      </c>
      <c r="AB408" s="512"/>
      <c r="AC408" s="512"/>
      <c r="AD408" s="668">
        <f t="shared" si="272"/>
        <v>0</v>
      </c>
      <c r="AE408" s="740">
        <f t="shared" si="251"/>
        <v>6.5</v>
      </c>
      <c r="AF408" s="747">
        <v>2358</v>
      </c>
      <c r="AG408" s="747">
        <f t="shared" si="278"/>
        <v>15327</v>
      </c>
      <c r="AH408" s="747"/>
      <c r="AI408" s="747"/>
      <c r="AJ408" s="748">
        <f t="shared" si="273"/>
        <v>15327</v>
      </c>
    </row>
    <row r="409" spans="1:36" s="403" customFormat="1" ht="15.6" hidden="1" customHeight="1" x14ac:dyDescent="0.25">
      <c r="A409" s="971" t="s">
        <v>971</v>
      </c>
      <c r="B409" s="438" t="s">
        <v>503</v>
      </c>
      <c r="C409" s="576" t="s">
        <v>33</v>
      </c>
      <c r="D409" s="599">
        <v>0.06</v>
      </c>
      <c r="E409" s="466">
        <v>39300</v>
      </c>
      <c r="F409" s="466">
        <f t="shared" si="274"/>
        <v>2358</v>
      </c>
      <c r="G409" s="466"/>
      <c r="H409" s="466"/>
      <c r="I409" s="587">
        <f t="shared" si="269"/>
        <v>2358</v>
      </c>
      <c r="J409" s="797"/>
      <c r="K409" s="803">
        <v>39300</v>
      </c>
      <c r="L409" s="804">
        <f t="shared" si="275"/>
        <v>0</v>
      </c>
      <c r="M409" s="803"/>
      <c r="N409" s="804"/>
      <c r="O409" s="808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39300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39300</v>
      </c>
      <c r="AA409" s="512">
        <f t="shared" si="277"/>
        <v>0</v>
      </c>
      <c r="AB409" s="512"/>
      <c r="AC409" s="512"/>
      <c r="AD409" s="668">
        <f t="shared" si="272"/>
        <v>0</v>
      </c>
      <c r="AE409" s="740">
        <f t="shared" si="251"/>
        <v>0.06</v>
      </c>
      <c r="AF409" s="747">
        <v>39300</v>
      </c>
      <c r="AG409" s="747">
        <f t="shared" si="278"/>
        <v>2358</v>
      </c>
      <c r="AH409" s="747"/>
      <c r="AI409" s="747"/>
      <c r="AJ409" s="748">
        <f t="shared" si="273"/>
        <v>2358</v>
      </c>
    </row>
    <row r="410" spans="1:36" s="403" customFormat="1" ht="15.6" hidden="1" customHeight="1" x14ac:dyDescent="0.25">
      <c r="A410" s="971" t="s">
        <v>972</v>
      </c>
      <c r="B410" s="438" t="s">
        <v>504</v>
      </c>
      <c r="C410" s="576" t="s">
        <v>213</v>
      </c>
      <c r="D410" s="599">
        <v>12</v>
      </c>
      <c r="E410" s="466">
        <v>786</v>
      </c>
      <c r="F410" s="466">
        <f t="shared" si="274"/>
        <v>9432</v>
      </c>
      <c r="G410" s="466"/>
      <c r="H410" s="466"/>
      <c r="I410" s="587">
        <f t="shared" si="269"/>
        <v>9432</v>
      </c>
      <c r="J410" s="797"/>
      <c r="K410" s="803">
        <v>786</v>
      </c>
      <c r="L410" s="804">
        <f t="shared" si="275"/>
        <v>0</v>
      </c>
      <c r="M410" s="803"/>
      <c r="N410" s="804"/>
      <c r="O410" s="808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786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786</v>
      </c>
      <c r="AA410" s="512">
        <f t="shared" si="277"/>
        <v>0</v>
      </c>
      <c r="AB410" s="512"/>
      <c r="AC410" s="512"/>
      <c r="AD410" s="668">
        <f t="shared" si="272"/>
        <v>0</v>
      </c>
      <c r="AE410" s="740">
        <f t="shared" si="251"/>
        <v>12</v>
      </c>
      <c r="AF410" s="747">
        <v>786</v>
      </c>
      <c r="AG410" s="747">
        <f t="shared" si="278"/>
        <v>9432</v>
      </c>
      <c r="AH410" s="747"/>
      <c r="AI410" s="747"/>
      <c r="AJ410" s="748">
        <f t="shared" si="273"/>
        <v>9432</v>
      </c>
    </row>
    <row r="411" spans="1:36" s="403" customFormat="1" ht="15.6" hidden="1" customHeight="1" x14ac:dyDescent="0.25">
      <c r="A411" s="971" t="s">
        <v>973</v>
      </c>
      <c r="B411" s="438" t="s">
        <v>505</v>
      </c>
      <c r="C411" s="576" t="s">
        <v>213</v>
      </c>
      <c r="D411" s="599">
        <v>6</v>
      </c>
      <c r="E411" s="466">
        <v>628.80000000000007</v>
      </c>
      <c r="F411" s="466">
        <f t="shared" si="274"/>
        <v>3772.8</v>
      </c>
      <c r="G411" s="466"/>
      <c r="H411" s="466"/>
      <c r="I411" s="587">
        <f t="shared" si="269"/>
        <v>3772.8</v>
      </c>
      <c r="J411" s="797"/>
      <c r="K411" s="803">
        <v>628.80000000000007</v>
      </c>
      <c r="L411" s="804">
        <f t="shared" si="275"/>
        <v>0</v>
      </c>
      <c r="M411" s="803"/>
      <c r="N411" s="804"/>
      <c r="O411" s="808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628.80000000000007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628.80000000000007</v>
      </c>
      <c r="AA411" s="512">
        <f t="shared" si="277"/>
        <v>0</v>
      </c>
      <c r="AB411" s="512"/>
      <c r="AC411" s="512"/>
      <c r="AD411" s="668">
        <f t="shared" si="272"/>
        <v>0</v>
      </c>
      <c r="AE411" s="740">
        <f t="shared" si="251"/>
        <v>6</v>
      </c>
      <c r="AF411" s="747">
        <v>628.80000000000007</v>
      </c>
      <c r="AG411" s="747">
        <f t="shared" si="278"/>
        <v>3772.8</v>
      </c>
      <c r="AH411" s="747"/>
      <c r="AI411" s="747"/>
      <c r="AJ411" s="748">
        <f t="shared" si="273"/>
        <v>3772.8</v>
      </c>
    </row>
    <row r="412" spans="1:36" s="403" customFormat="1" ht="15.6" hidden="1" customHeight="1" x14ac:dyDescent="0.25">
      <c r="A412" s="971" t="s">
        <v>974</v>
      </c>
      <c r="B412" s="438" t="s">
        <v>506</v>
      </c>
      <c r="C412" s="576" t="s">
        <v>33</v>
      </c>
      <c r="D412" s="599">
        <v>0.05</v>
      </c>
      <c r="E412" s="466">
        <v>39300</v>
      </c>
      <c r="F412" s="466">
        <f t="shared" si="274"/>
        <v>1965</v>
      </c>
      <c r="G412" s="466"/>
      <c r="H412" s="466"/>
      <c r="I412" s="587">
        <f t="shared" si="269"/>
        <v>1965</v>
      </c>
      <c r="J412" s="797"/>
      <c r="K412" s="803">
        <v>39300</v>
      </c>
      <c r="L412" s="804">
        <f t="shared" si="275"/>
        <v>0</v>
      </c>
      <c r="M412" s="803"/>
      <c r="N412" s="804"/>
      <c r="O412" s="808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39300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39300</v>
      </c>
      <c r="AA412" s="512">
        <f t="shared" si="277"/>
        <v>0</v>
      </c>
      <c r="AB412" s="512"/>
      <c r="AC412" s="512"/>
      <c r="AD412" s="668">
        <f t="shared" si="272"/>
        <v>0</v>
      </c>
      <c r="AE412" s="740">
        <f t="shared" si="251"/>
        <v>0.05</v>
      </c>
      <c r="AF412" s="747">
        <v>39300</v>
      </c>
      <c r="AG412" s="747">
        <f t="shared" si="278"/>
        <v>1965</v>
      </c>
      <c r="AH412" s="747"/>
      <c r="AI412" s="747"/>
      <c r="AJ412" s="748">
        <f t="shared" si="273"/>
        <v>1965</v>
      </c>
    </row>
    <row r="413" spans="1:36" s="403" customFormat="1" ht="26.45" hidden="1" customHeight="1" x14ac:dyDescent="0.25">
      <c r="A413" s="971" t="s">
        <v>975</v>
      </c>
      <c r="B413" s="438" t="s">
        <v>507</v>
      </c>
      <c r="C413" s="576" t="s">
        <v>33</v>
      </c>
      <c r="D413" s="599">
        <v>0.18</v>
      </c>
      <c r="E413" s="466">
        <v>7860</v>
      </c>
      <c r="F413" s="466">
        <f t="shared" si="274"/>
        <v>1414.8</v>
      </c>
      <c r="G413" s="466"/>
      <c r="H413" s="466"/>
      <c r="I413" s="587">
        <f t="shared" si="269"/>
        <v>1414.8</v>
      </c>
      <c r="J413" s="797"/>
      <c r="K413" s="803">
        <v>7860</v>
      </c>
      <c r="L413" s="804">
        <f t="shared" si="275"/>
        <v>0</v>
      </c>
      <c r="M413" s="803"/>
      <c r="N413" s="804"/>
      <c r="O413" s="808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7860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7860</v>
      </c>
      <c r="AA413" s="512">
        <f t="shared" si="277"/>
        <v>0</v>
      </c>
      <c r="AB413" s="512"/>
      <c r="AC413" s="512"/>
      <c r="AD413" s="668">
        <f t="shared" si="272"/>
        <v>0</v>
      </c>
      <c r="AE413" s="740">
        <f t="shared" si="251"/>
        <v>0.18</v>
      </c>
      <c r="AF413" s="747">
        <v>7860</v>
      </c>
      <c r="AG413" s="747">
        <f t="shared" si="278"/>
        <v>1414.8</v>
      </c>
      <c r="AH413" s="747"/>
      <c r="AI413" s="747"/>
      <c r="AJ413" s="748">
        <f t="shared" si="273"/>
        <v>1414.8</v>
      </c>
    </row>
    <row r="414" spans="1:36" s="403" customFormat="1" ht="15.6" hidden="1" customHeight="1" x14ac:dyDescent="0.25">
      <c r="A414" s="971" t="s">
        <v>976</v>
      </c>
      <c r="B414" s="438" t="s">
        <v>358</v>
      </c>
      <c r="C414" s="576" t="s">
        <v>224</v>
      </c>
      <c r="D414" s="599">
        <v>1</v>
      </c>
      <c r="E414" s="466">
        <v>301300</v>
      </c>
      <c r="F414" s="466">
        <f t="shared" si="274"/>
        <v>301300</v>
      </c>
      <c r="G414" s="466"/>
      <c r="H414" s="466"/>
      <c r="I414" s="587">
        <f t="shared" si="269"/>
        <v>301300</v>
      </c>
      <c r="J414" s="797"/>
      <c r="K414" s="803">
        <v>301300</v>
      </c>
      <c r="L414" s="804">
        <f t="shared" si="275"/>
        <v>0</v>
      </c>
      <c r="M414" s="803"/>
      <c r="N414" s="804"/>
      <c r="O414" s="808">
        <f t="shared" si="270"/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8"/>
      <c r="T414" s="519">
        <v>301300</v>
      </c>
      <c r="U414" s="519">
        <f t="shared" si="276"/>
        <v>0</v>
      </c>
      <c r="V414" s="519"/>
      <c r="W414" s="519"/>
      <c r="X414" s="670">
        <f t="shared" si="271"/>
        <v>0</v>
      </c>
      <c r="Y414" s="638"/>
      <c r="Z414" s="512">
        <v>301300</v>
      </c>
      <c r="AA414" s="512">
        <f t="shared" si="277"/>
        <v>0</v>
      </c>
      <c r="AB414" s="512"/>
      <c r="AC414" s="512"/>
      <c r="AD414" s="668">
        <f t="shared" si="272"/>
        <v>0</v>
      </c>
      <c r="AE414" s="740">
        <f t="shared" si="251"/>
        <v>1</v>
      </c>
      <c r="AF414" s="747">
        <v>301300</v>
      </c>
      <c r="AG414" s="747">
        <f t="shared" si="278"/>
        <v>301300</v>
      </c>
      <c r="AH414" s="747"/>
      <c r="AI414" s="747"/>
      <c r="AJ414" s="748">
        <f t="shared" si="273"/>
        <v>301300</v>
      </c>
    </row>
    <row r="415" spans="1:36" s="404" customFormat="1" ht="17.45" hidden="1" customHeight="1" x14ac:dyDescent="0.25">
      <c r="A415" s="966" t="s">
        <v>508</v>
      </c>
      <c r="B415" s="695" t="s">
        <v>509</v>
      </c>
      <c r="C415" s="696"/>
      <c r="D415" s="700"/>
      <c r="E415" s="421"/>
      <c r="F415" s="421">
        <f>SUM(F416:F427)</f>
        <v>5003468.5259999996</v>
      </c>
      <c r="G415" s="421"/>
      <c r="H415" s="421">
        <f>SUM(H416:H427)</f>
        <v>6342125.3968000012</v>
      </c>
      <c r="I415" s="584">
        <f>SUM(I416:I427)</f>
        <v>11345593.922800003</v>
      </c>
      <c r="J415" s="829"/>
      <c r="K415" s="798"/>
      <c r="L415" s="807">
        <f>SUM(L416:L427)</f>
        <v>0</v>
      </c>
      <c r="M415" s="798"/>
      <c r="N415" s="807">
        <f>SUM(N416:N427)</f>
        <v>0</v>
      </c>
      <c r="O415" s="800">
        <f>SUM(O416:O427)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33"/>
      <c r="T415" s="518"/>
      <c r="U415" s="518">
        <f>SUM(U416:U427)</f>
        <v>0</v>
      </c>
      <c r="V415" s="518"/>
      <c r="W415" s="518">
        <f>SUM(W416:W427)</f>
        <v>0</v>
      </c>
      <c r="X415" s="669">
        <f>SUM(X416:X427)</f>
        <v>0</v>
      </c>
      <c r="Y415" s="633"/>
      <c r="Z415" s="513"/>
      <c r="AA415" s="513">
        <f>SUM(AA416:AA427)</f>
        <v>0</v>
      </c>
      <c r="AB415" s="513"/>
      <c r="AC415" s="513">
        <f>SUM(AC416:AC427)</f>
        <v>0</v>
      </c>
      <c r="AD415" s="667">
        <f>SUM(AD416:AD427)</f>
        <v>0</v>
      </c>
      <c r="AE415" s="740">
        <f t="shared" si="251"/>
        <v>0</v>
      </c>
      <c r="AF415" s="745"/>
      <c r="AG415" s="745">
        <f>SUM(AG416:AG427)</f>
        <v>5003468.5259999996</v>
      </c>
      <c r="AH415" s="745"/>
      <c r="AI415" s="745">
        <f>SUM(AI416:AI427)</f>
        <v>6342125.3968000012</v>
      </c>
      <c r="AJ415" s="746">
        <f>SUM(AJ416:AJ427)</f>
        <v>11345593.922800003</v>
      </c>
    </row>
    <row r="416" spans="1:36" s="403" customFormat="1" ht="17.45" hidden="1" customHeight="1" x14ac:dyDescent="0.25">
      <c r="A416" s="967" t="s">
        <v>839</v>
      </c>
      <c r="B416" s="433" t="s">
        <v>293</v>
      </c>
      <c r="C416" s="567" t="s">
        <v>213</v>
      </c>
      <c r="D416" s="591">
        <v>40</v>
      </c>
      <c r="E416" s="469">
        <v>1310</v>
      </c>
      <c r="F416" s="469">
        <f t="shared" ref="F416:F427" si="285">E416*D416</f>
        <v>52400</v>
      </c>
      <c r="G416" s="469">
        <v>619.45000000000005</v>
      </c>
      <c r="H416" s="469">
        <f t="shared" ref="H416:H426" si="286">G416*D416</f>
        <v>24778</v>
      </c>
      <c r="I416" s="590">
        <f t="shared" ref="I416:I427" si="287">H416+F416</f>
        <v>77178</v>
      </c>
      <c r="J416" s="819"/>
      <c r="K416" s="820">
        <v>1310</v>
      </c>
      <c r="L416" s="821">
        <f t="shared" ref="L416:L427" si="288">K416*J416</f>
        <v>0</v>
      </c>
      <c r="M416" s="820">
        <v>619.45000000000005</v>
      </c>
      <c r="N416" s="821">
        <f t="shared" ref="N416:N426" si="289">M416*J416</f>
        <v>0</v>
      </c>
      <c r="O416" s="814">
        <f t="shared" ref="O416:O427" si="290">N416+L416</f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1310</v>
      </c>
      <c r="U416" s="522">
        <f t="shared" ref="U416:U427" si="291">T416*S416</f>
        <v>0</v>
      </c>
      <c r="V416" s="522">
        <v>619.45000000000005</v>
      </c>
      <c r="W416" s="522">
        <f t="shared" ref="W416:W426" si="292">V416*S416</f>
        <v>0</v>
      </c>
      <c r="X416" s="671">
        <f t="shared" ref="X416:X427" si="293">W416+U416</f>
        <v>0</v>
      </c>
      <c r="Y416" s="647"/>
      <c r="Z416" s="523">
        <v>1310</v>
      </c>
      <c r="AA416" s="523">
        <f t="shared" ref="AA416:AA427" si="294">Z416*Y416</f>
        <v>0</v>
      </c>
      <c r="AB416" s="523">
        <v>619.45000000000005</v>
      </c>
      <c r="AC416" s="523">
        <f t="shared" ref="AC416:AC426" si="295">AB416*Y416</f>
        <v>0</v>
      </c>
      <c r="AD416" s="673">
        <f t="shared" ref="AD416:AD427" si="296">AC416+AA416</f>
        <v>0</v>
      </c>
      <c r="AE416" s="740">
        <f t="shared" si="251"/>
        <v>40</v>
      </c>
      <c r="AF416" s="753">
        <v>1310</v>
      </c>
      <c r="AG416" s="753">
        <f t="shared" ref="AG416:AG427" si="297">AF416*AE416</f>
        <v>52400</v>
      </c>
      <c r="AH416" s="753">
        <v>619.45000000000005</v>
      </c>
      <c r="AI416" s="753">
        <f t="shared" ref="AI416:AI426" si="298">AH416*AE416</f>
        <v>24778</v>
      </c>
      <c r="AJ416" s="750">
        <f t="shared" ref="AJ416:AJ427" si="299">AI416+AG416</f>
        <v>77178</v>
      </c>
    </row>
    <row r="417" spans="1:37" s="403" customFormat="1" ht="17.45" hidden="1" customHeight="1" x14ac:dyDescent="0.25">
      <c r="A417" s="967" t="s">
        <v>977</v>
      </c>
      <c r="B417" s="433" t="s">
        <v>272</v>
      </c>
      <c r="C417" s="567" t="s">
        <v>224</v>
      </c>
      <c r="D417" s="591">
        <v>1</v>
      </c>
      <c r="E417" s="469">
        <v>125495.90400000001</v>
      </c>
      <c r="F417" s="469">
        <f t="shared" si="285"/>
        <v>125495.90400000001</v>
      </c>
      <c r="G417" s="469">
        <v>181087.88880000004</v>
      </c>
      <c r="H417" s="469">
        <f t="shared" si="286"/>
        <v>181087.88880000004</v>
      </c>
      <c r="I417" s="590">
        <f t="shared" si="287"/>
        <v>306583.79280000005</v>
      </c>
      <c r="J417" s="819"/>
      <c r="K417" s="820">
        <v>125495.90400000001</v>
      </c>
      <c r="L417" s="821">
        <f t="shared" si="288"/>
        <v>0</v>
      </c>
      <c r="M417" s="820">
        <v>181087.88880000004</v>
      </c>
      <c r="N417" s="821">
        <f t="shared" si="289"/>
        <v>0</v>
      </c>
      <c r="O417" s="814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125495.90400000001</v>
      </c>
      <c r="U417" s="522">
        <f t="shared" si="291"/>
        <v>0</v>
      </c>
      <c r="V417" s="522">
        <v>181087.88880000004</v>
      </c>
      <c r="W417" s="522">
        <f t="shared" si="292"/>
        <v>0</v>
      </c>
      <c r="X417" s="671">
        <f t="shared" si="293"/>
        <v>0</v>
      </c>
      <c r="Y417" s="647"/>
      <c r="Z417" s="523">
        <v>125495.90400000001</v>
      </c>
      <c r="AA417" s="523">
        <f t="shared" si="294"/>
        <v>0</v>
      </c>
      <c r="AB417" s="523">
        <v>181087.88880000004</v>
      </c>
      <c r="AC417" s="523">
        <f t="shared" si="295"/>
        <v>0</v>
      </c>
      <c r="AD417" s="673">
        <f t="shared" si="296"/>
        <v>0</v>
      </c>
      <c r="AE417" s="740">
        <f t="shared" si="251"/>
        <v>1</v>
      </c>
      <c r="AF417" s="753">
        <v>125495.90400000001</v>
      </c>
      <c r="AG417" s="753">
        <f t="shared" si="297"/>
        <v>125495.90400000001</v>
      </c>
      <c r="AH417" s="753">
        <v>181087.88880000004</v>
      </c>
      <c r="AI417" s="753">
        <f t="shared" si="298"/>
        <v>181087.88880000004</v>
      </c>
      <c r="AJ417" s="750">
        <f t="shared" si="299"/>
        <v>306583.79280000005</v>
      </c>
    </row>
    <row r="418" spans="1:37" s="403" customFormat="1" ht="17.45" hidden="1" customHeight="1" x14ac:dyDescent="0.25">
      <c r="A418" s="967" t="s">
        <v>978</v>
      </c>
      <c r="B418" s="433" t="s">
        <v>295</v>
      </c>
      <c r="C418" s="567" t="s">
        <v>224</v>
      </c>
      <c r="D418" s="591">
        <v>1</v>
      </c>
      <c r="E418" s="469">
        <v>52630.560000000005</v>
      </c>
      <c r="F418" s="469">
        <f t="shared" si="285"/>
        <v>52630.560000000005</v>
      </c>
      <c r="G418" s="469">
        <v>128976.12</v>
      </c>
      <c r="H418" s="469">
        <f t="shared" si="286"/>
        <v>128976.12</v>
      </c>
      <c r="I418" s="590">
        <f t="shared" si="287"/>
        <v>181606.68</v>
      </c>
      <c r="J418" s="819"/>
      <c r="K418" s="820">
        <v>52630.560000000005</v>
      </c>
      <c r="L418" s="821">
        <f t="shared" si="288"/>
        <v>0</v>
      </c>
      <c r="M418" s="820">
        <v>128976.12</v>
      </c>
      <c r="N418" s="821">
        <f t="shared" si="289"/>
        <v>0</v>
      </c>
      <c r="O418" s="814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52630.560000000005</v>
      </c>
      <c r="U418" s="522">
        <f t="shared" si="291"/>
        <v>0</v>
      </c>
      <c r="V418" s="522">
        <v>128976.12</v>
      </c>
      <c r="W418" s="522">
        <f t="shared" si="292"/>
        <v>0</v>
      </c>
      <c r="X418" s="671">
        <f t="shared" si="293"/>
        <v>0</v>
      </c>
      <c r="Y418" s="647"/>
      <c r="Z418" s="523">
        <v>52630.560000000005</v>
      </c>
      <c r="AA418" s="523">
        <f t="shared" si="294"/>
        <v>0</v>
      </c>
      <c r="AB418" s="523">
        <v>128976.12</v>
      </c>
      <c r="AC418" s="523">
        <f t="shared" si="295"/>
        <v>0</v>
      </c>
      <c r="AD418" s="673">
        <f t="shared" si="296"/>
        <v>0</v>
      </c>
      <c r="AE418" s="740">
        <f t="shared" ref="AE418:AE481" si="300">D418-S418-Y418</f>
        <v>1</v>
      </c>
      <c r="AF418" s="753">
        <v>52630.560000000005</v>
      </c>
      <c r="AG418" s="753">
        <f t="shared" si="297"/>
        <v>52630.560000000005</v>
      </c>
      <c r="AH418" s="753">
        <v>128976.12</v>
      </c>
      <c r="AI418" s="753">
        <f t="shared" si="298"/>
        <v>128976.12</v>
      </c>
      <c r="AJ418" s="750">
        <f t="shared" si="299"/>
        <v>181606.68</v>
      </c>
    </row>
    <row r="419" spans="1:37" s="403" customFormat="1" ht="17.45" hidden="1" customHeight="1" x14ac:dyDescent="0.25">
      <c r="A419" s="967" t="s">
        <v>979</v>
      </c>
      <c r="B419" s="433" t="s">
        <v>296</v>
      </c>
      <c r="C419" s="567" t="s">
        <v>224</v>
      </c>
      <c r="D419" s="591">
        <v>2</v>
      </c>
      <c r="E419" s="469">
        <v>63240.381000000008</v>
      </c>
      <c r="F419" s="469">
        <f t="shared" si="285"/>
        <v>126480.76200000002</v>
      </c>
      <c r="G419" s="469">
        <v>93837.744000000006</v>
      </c>
      <c r="H419" s="469">
        <f t="shared" si="286"/>
        <v>187675.48800000001</v>
      </c>
      <c r="I419" s="590">
        <f t="shared" si="287"/>
        <v>314156.25</v>
      </c>
      <c r="J419" s="819"/>
      <c r="K419" s="820">
        <v>63240.381000000008</v>
      </c>
      <c r="L419" s="821">
        <f t="shared" si="288"/>
        <v>0</v>
      </c>
      <c r="M419" s="820">
        <v>93837.744000000006</v>
      </c>
      <c r="N419" s="821">
        <f t="shared" si="289"/>
        <v>0</v>
      </c>
      <c r="O419" s="814">
        <f t="shared" si="290"/>
        <v>0</v>
      </c>
      <c r="P419" s="638">
        <f t="shared" si="252"/>
        <v>0</v>
      </c>
      <c r="Q419" s="512">
        <f t="shared" si="253"/>
        <v>0</v>
      </c>
      <c r="R419" s="637">
        <f t="shared" si="284"/>
        <v>0</v>
      </c>
      <c r="S419" s="647"/>
      <c r="T419" s="522">
        <v>63240.381000000008</v>
      </c>
      <c r="U419" s="522">
        <f t="shared" si="291"/>
        <v>0</v>
      </c>
      <c r="V419" s="522">
        <v>93837.744000000006</v>
      </c>
      <c r="W419" s="522">
        <f t="shared" si="292"/>
        <v>0</v>
      </c>
      <c r="X419" s="671">
        <f t="shared" si="293"/>
        <v>0</v>
      </c>
      <c r="Y419" s="647"/>
      <c r="Z419" s="523">
        <v>63240.381000000008</v>
      </c>
      <c r="AA419" s="523">
        <f t="shared" si="294"/>
        <v>0</v>
      </c>
      <c r="AB419" s="523">
        <v>93837.744000000006</v>
      </c>
      <c r="AC419" s="523">
        <f t="shared" si="295"/>
        <v>0</v>
      </c>
      <c r="AD419" s="673">
        <f t="shared" si="296"/>
        <v>0</v>
      </c>
      <c r="AE419" s="740">
        <f t="shared" si="300"/>
        <v>2</v>
      </c>
      <c r="AF419" s="753">
        <v>63240.381000000008</v>
      </c>
      <c r="AG419" s="753">
        <f t="shared" si="297"/>
        <v>126480.76200000002</v>
      </c>
      <c r="AH419" s="753">
        <v>93837.744000000006</v>
      </c>
      <c r="AI419" s="753">
        <f t="shared" si="298"/>
        <v>187675.48800000001</v>
      </c>
      <c r="AJ419" s="750">
        <f t="shared" si="299"/>
        <v>314156.25</v>
      </c>
    </row>
    <row r="420" spans="1:37" s="403" customFormat="1" ht="25.5" hidden="1" customHeight="1" x14ac:dyDescent="0.25">
      <c r="A420" s="967" t="s">
        <v>980</v>
      </c>
      <c r="B420" s="433" t="s">
        <v>297</v>
      </c>
      <c r="C420" s="567" t="s">
        <v>31</v>
      </c>
      <c r="D420" s="591">
        <v>151</v>
      </c>
      <c r="E420" s="469">
        <v>1050.6026490066224</v>
      </c>
      <c r="F420" s="469">
        <f t="shared" si="285"/>
        <v>158640.99999999997</v>
      </c>
      <c r="G420" s="469">
        <v>1168.9496688741722</v>
      </c>
      <c r="H420" s="469">
        <f t="shared" si="286"/>
        <v>176511.4</v>
      </c>
      <c r="I420" s="590">
        <f t="shared" si="287"/>
        <v>335152.39999999997</v>
      </c>
      <c r="J420" s="819"/>
      <c r="K420" s="820">
        <v>1050.6026490066224</v>
      </c>
      <c r="L420" s="821">
        <f t="shared" si="288"/>
        <v>0</v>
      </c>
      <c r="M420" s="820">
        <v>1168.9496688741722</v>
      </c>
      <c r="N420" s="821">
        <f t="shared" si="289"/>
        <v>0</v>
      </c>
      <c r="O420" s="814">
        <f t="shared" si="290"/>
        <v>0</v>
      </c>
      <c r="P420" s="638">
        <f t="shared" ref="P420:P483" si="301">K420-T420</f>
        <v>0</v>
      </c>
      <c r="Q420" s="512">
        <f t="shared" ref="Q420:Q483" si="302">M420-V420</f>
        <v>0</v>
      </c>
      <c r="R420" s="637">
        <f t="shared" si="284"/>
        <v>0</v>
      </c>
      <c r="S420" s="647"/>
      <c r="T420" s="522">
        <v>1050.6026490066224</v>
      </c>
      <c r="U420" s="522">
        <f t="shared" si="291"/>
        <v>0</v>
      </c>
      <c r="V420" s="522">
        <v>1168.9496688741722</v>
      </c>
      <c r="W420" s="522">
        <f t="shared" si="292"/>
        <v>0</v>
      </c>
      <c r="X420" s="671">
        <f t="shared" si="293"/>
        <v>0</v>
      </c>
      <c r="Y420" s="647"/>
      <c r="Z420" s="523">
        <v>1050.6026490066224</v>
      </c>
      <c r="AA420" s="523">
        <f t="shared" si="294"/>
        <v>0</v>
      </c>
      <c r="AB420" s="523">
        <v>1168.9496688741722</v>
      </c>
      <c r="AC420" s="523">
        <f t="shared" si="295"/>
        <v>0</v>
      </c>
      <c r="AD420" s="673">
        <f t="shared" si="296"/>
        <v>0</v>
      </c>
      <c r="AE420" s="740">
        <f t="shared" si="300"/>
        <v>151</v>
      </c>
      <c r="AF420" s="753">
        <v>1050.6026490066224</v>
      </c>
      <c r="AG420" s="753">
        <f t="shared" si="297"/>
        <v>158640.99999999997</v>
      </c>
      <c r="AH420" s="753">
        <v>1168.9496688741722</v>
      </c>
      <c r="AI420" s="753">
        <f t="shared" si="298"/>
        <v>176511.4</v>
      </c>
      <c r="AJ420" s="750">
        <f t="shared" si="299"/>
        <v>335152.39999999997</v>
      </c>
    </row>
    <row r="421" spans="1:37" s="403" customFormat="1" ht="17.45" hidden="1" customHeight="1" x14ac:dyDescent="0.25">
      <c r="A421" s="967" t="s">
        <v>981</v>
      </c>
      <c r="B421" s="433" t="s">
        <v>276</v>
      </c>
      <c r="C421" s="567" t="s">
        <v>153</v>
      </c>
      <c r="D421" s="591">
        <v>1146</v>
      </c>
      <c r="E421" s="469">
        <v>2358</v>
      </c>
      <c r="F421" s="469">
        <f t="shared" si="285"/>
        <v>2702268</v>
      </c>
      <c r="G421" s="469">
        <v>2044.0242582897035</v>
      </c>
      <c r="H421" s="469">
        <f t="shared" si="286"/>
        <v>2342451.8000000003</v>
      </c>
      <c r="I421" s="590">
        <f t="shared" si="287"/>
        <v>5044719.8000000007</v>
      </c>
      <c r="J421" s="819"/>
      <c r="K421" s="820">
        <v>2358</v>
      </c>
      <c r="L421" s="821">
        <f t="shared" si="288"/>
        <v>0</v>
      </c>
      <c r="M421" s="820">
        <v>2044.0242582897035</v>
      </c>
      <c r="N421" s="821">
        <f t="shared" si="289"/>
        <v>0</v>
      </c>
      <c r="O421" s="814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2358</v>
      </c>
      <c r="U421" s="522">
        <f t="shared" si="291"/>
        <v>0</v>
      </c>
      <c r="V421" s="522">
        <v>2044.0242582897035</v>
      </c>
      <c r="W421" s="522">
        <f t="shared" si="292"/>
        <v>0</v>
      </c>
      <c r="X421" s="671">
        <f t="shared" si="293"/>
        <v>0</v>
      </c>
      <c r="Y421" s="647"/>
      <c r="Z421" s="523">
        <v>2358</v>
      </c>
      <c r="AA421" s="523">
        <f t="shared" si="294"/>
        <v>0</v>
      </c>
      <c r="AB421" s="523">
        <v>2044.0242582897035</v>
      </c>
      <c r="AC421" s="523">
        <f t="shared" si="295"/>
        <v>0</v>
      </c>
      <c r="AD421" s="673">
        <f t="shared" si="296"/>
        <v>0</v>
      </c>
      <c r="AE421" s="740">
        <f t="shared" si="300"/>
        <v>1146</v>
      </c>
      <c r="AF421" s="753">
        <v>2358</v>
      </c>
      <c r="AG421" s="753">
        <f t="shared" si="297"/>
        <v>2702268</v>
      </c>
      <c r="AH421" s="753">
        <v>2044.0242582897035</v>
      </c>
      <c r="AI421" s="753">
        <f t="shared" si="298"/>
        <v>2342451.8000000003</v>
      </c>
      <c r="AJ421" s="750">
        <f t="shared" si="299"/>
        <v>5044719.8000000007</v>
      </c>
    </row>
    <row r="422" spans="1:37" s="403" customFormat="1" ht="26.25" hidden="1" customHeight="1" x14ac:dyDescent="0.25">
      <c r="A422" s="967" t="s">
        <v>982</v>
      </c>
      <c r="B422" s="433" t="s">
        <v>302</v>
      </c>
      <c r="C422" s="567" t="s">
        <v>224</v>
      </c>
      <c r="D422" s="591">
        <v>5</v>
      </c>
      <c r="E422" s="469">
        <v>61132.46</v>
      </c>
      <c r="F422" s="469">
        <f t="shared" si="285"/>
        <v>305662.3</v>
      </c>
      <c r="G422" s="469">
        <v>362404.12000000005</v>
      </c>
      <c r="H422" s="469">
        <f t="shared" si="286"/>
        <v>1812020.6000000003</v>
      </c>
      <c r="I422" s="590">
        <f t="shared" si="287"/>
        <v>2117682.9000000004</v>
      </c>
      <c r="J422" s="819"/>
      <c r="K422" s="820">
        <v>61132.46</v>
      </c>
      <c r="L422" s="821">
        <f t="shared" si="288"/>
        <v>0</v>
      </c>
      <c r="M422" s="820">
        <v>362404.12000000005</v>
      </c>
      <c r="N422" s="821">
        <f t="shared" si="289"/>
        <v>0</v>
      </c>
      <c r="O422" s="814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61132.46</v>
      </c>
      <c r="U422" s="522">
        <f t="shared" si="291"/>
        <v>0</v>
      </c>
      <c r="V422" s="522">
        <v>362404.12000000005</v>
      </c>
      <c r="W422" s="522">
        <f t="shared" si="292"/>
        <v>0</v>
      </c>
      <c r="X422" s="671">
        <f t="shared" si="293"/>
        <v>0</v>
      </c>
      <c r="Y422" s="647"/>
      <c r="Z422" s="523">
        <v>61132.46</v>
      </c>
      <c r="AA422" s="523">
        <f t="shared" si="294"/>
        <v>0</v>
      </c>
      <c r="AB422" s="523">
        <v>362404.12000000005</v>
      </c>
      <c r="AC422" s="523">
        <f t="shared" si="295"/>
        <v>0</v>
      </c>
      <c r="AD422" s="673">
        <f t="shared" si="296"/>
        <v>0</v>
      </c>
      <c r="AE422" s="740">
        <f t="shared" si="300"/>
        <v>5</v>
      </c>
      <c r="AF422" s="753">
        <v>61132.46</v>
      </c>
      <c r="AG422" s="753">
        <f t="shared" si="297"/>
        <v>305662.3</v>
      </c>
      <c r="AH422" s="753">
        <v>362404.12000000005</v>
      </c>
      <c r="AI422" s="753">
        <f t="shared" si="298"/>
        <v>1812020.6000000003</v>
      </c>
      <c r="AJ422" s="750">
        <f t="shared" si="299"/>
        <v>2117682.9000000004</v>
      </c>
    </row>
    <row r="423" spans="1:37" s="403" customFormat="1" ht="24" hidden="1" customHeight="1" x14ac:dyDescent="0.25">
      <c r="A423" s="967" t="s">
        <v>983</v>
      </c>
      <c r="B423" s="433" t="s">
        <v>303</v>
      </c>
      <c r="C423" s="567" t="s">
        <v>224</v>
      </c>
      <c r="D423" s="591">
        <v>16</v>
      </c>
      <c r="E423" s="469">
        <v>18340</v>
      </c>
      <c r="F423" s="469">
        <f t="shared" si="285"/>
        <v>293440</v>
      </c>
      <c r="G423" s="469">
        <v>50744.931250000001</v>
      </c>
      <c r="H423" s="469">
        <f t="shared" si="286"/>
        <v>811918.9</v>
      </c>
      <c r="I423" s="590">
        <f t="shared" si="287"/>
        <v>1105358.8999999999</v>
      </c>
      <c r="J423" s="819"/>
      <c r="K423" s="820">
        <v>18340</v>
      </c>
      <c r="L423" s="821">
        <f t="shared" si="288"/>
        <v>0</v>
      </c>
      <c r="M423" s="820">
        <v>50744.931250000001</v>
      </c>
      <c r="N423" s="821">
        <f t="shared" si="289"/>
        <v>0</v>
      </c>
      <c r="O423" s="814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18340</v>
      </c>
      <c r="U423" s="522">
        <f t="shared" si="291"/>
        <v>0</v>
      </c>
      <c r="V423" s="522">
        <v>50744.931250000001</v>
      </c>
      <c r="W423" s="522">
        <f t="shared" si="292"/>
        <v>0</v>
      </c>
      <c r="X423" s="671">
        <f t="shared" si="293"/>
        <v>0</v>
      </c>
      <c r="Y423" s="647"/>
      <c r="Z423" s="523">
        <v>18340</v>
      </c>
      <c r="AA423" s="523">
        <f t="shared" si="294"/>
        <v>0</v>
      </c>
      <c r="AB423" s="523">
        <v>50744.931250000001</v>
      </c>
      <c r="AC423" s="523">
        <f t="shared" si="295"/>
        <v>0</v>
      </c>
      <c r="AD423" s="673">
        <f t="shared" si="296"/>
        <v>0</v>
      </c>
      <c r="AE423" s="740">
        <f t="shared" si="300"/>
        <v>16</v>
      </c>
      <c r="AF423" s="753">
        <v>18340</v>
      </c>
      <c r="AG423" s="753">
        <f t="shared" si="297"/>
        <v>293440</v>
      </c>
      <c r="AH423" s="753">
        <v>50744.931250000001</v>
      </c>
      <c r="AI423" s="753">
        <f t="shared" si="298"/>
        <v>811918.9</v>
      </c>
      <c r="AJ423" s="750">
        <f t="shared" si="299"/>
        <v>1105358.8999999999</v>
      </c>
    </row>
    <row r="424" spans="1:37" s="403" customFormat="1" ht="17.45" hidden="1" customHeight="1" x14ac:dyDescent="0.25">
      <c r="A424" s="967" t="s">
        <v>984</v>
      </c>
      <c r="B424" s="433" t="s">
        <v>304</v>
      </c>
      <c r="C424" s="567" t="s">
        <v>213</v>
      </c>
      <c r="D424" s="591">
        <v>348</v>
      </c>
      <c r="E424" s="469">
        <v>635</v>
      </c>
      <c r="F424" s="469">
        <f t="shared" si="285"/>
        <v>220980</v>
      </c>
      <c r="G424" s="469">
        <v>889</v>
      </c>
      <c r="H424" s="469">
        <f t="shared" si="286"/>
        <v>309372</v>
      </c>
      <c r="I424" s="590">
        <f t="shared" si="287"/>
        <v>530352</v>
      </c>
      <c r="J424" s="819"/>
      <c r="K424" s="820">
        <v>635</v>
      </c>
      <c r="L424" s="821">
        <f t="shared" si="288"/>
        <v>0</v>
      </c>
      <c r="M424" s="820">
        <v>889</v>
      </c>
      <c r="N424" s="821">
        <f t="shared" si="289"/>
        <v>0</v>
      </c>
      <c r="O424" s="814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635</v>
      </c>
      <c r="U424" s="522">
        <f t="shared" si="291"/>
        <v>0</v>
      </c>
      <c r="V424" s="522">
        <v>889</v>
      </c>
      <c r="W424" s="522">
        <f t="shared" si="292"/>
        <v>0</v>
      </c>
      <c r="X424" s="671">
        <f t="shared" si="293"/>
        <v>0</v>
      </c>
      <c r="Y424" s="647"/>
      <c r="Z424" s="523">
        <v>635</v>
      </c>
      <c r="AA424" s="523">
        <f t="shared" si="294"/>
        <v>0</v>
      </c>
      <c r="AB424" s="523">
        <v>889</v>
      </c>
      <c r="AC424" s="523">
        <f t="shared" si="295"/>
        <v>0</v>
      </c>
      <c r="AD424" s="673">
        <f t="shared" si="296"/>
        <v>0</v>
      </c>
      <c r="AE424" s="740">
        <f t="shared" si="300"/>
        <v>348</v>
      </c>
      <c r="AF424" s="753">
        <v>635</v>
      </c>
      <c r="AG424" s="753">
        <f t="shared" si="297"/>
        <v>220980</v>
      </c>
      <c r="AH424" s="753">
        <v>889</v>
      </c>
      <c r="AI424" s="753">
        <f t="shared" si="298"/>
        <v>309372</v>
      </c>
      <c r="AJ424" s="750">
        <f t="shared" si="299"/>
        <v>530352</v>
      </c>
    </row>
    <row r="425" spans="1:37" s="403" customFormat="1" ht="17.45" hidden="1" customHeight="1" x14ac:dyDescent="0.25">
      <c r="A425" s="967" t="s">
        <v>985</v>
      </c>
      <c r="B425" s="433" t="s">
        <v>305</v>
      </c>
      <c r="C425" s="567" t="s">
        <v>213</v>
      </c>
      <c r="D425" s="591">
        <v>133</v>
      </c>
      <c r="E425" s="469">
        <v>1310</v>
      </c>
      <c r="F425" s="469">
        <f t="shared" si="285"/>
        <v>174230</v>
      </c>
      <c r="G425" s="469">
        <v>1477.7774436090226</v>
      </c>
      <c r="H425" s="469">
        <f t="shared" si="286"/>
        <v>196544.4</v>
      </c>
      <c r="I425" s="590">
        <f t="shared" si="287"/>
        <v>370774.4</v>
      </c>
      <c r="J425" s="819"/>
      <c r="K425" s="820">
        <v>1310</v>
      </c>
      <c r="L425" s="821">
        <f t="shared" si="288"/>
        <v>0</v>
      </c>
      <c r="M425" s="820">
        <v>1477.7774436090226</v>
      </c>
      <c r="N425" s="821">
        <f t="shared" si="289"/>
        <v>0</v>
      </c>
      <c r="O425" s="814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1310</v>
      </c>
      <c r="U425" s="522">
        <f t="shared" si="291"/>
        <v>0</v>
      </c>
      <c r="V425" s="522">
        <v>1477.7774436090226</v>
      </c>
      <c r="W425" s="522">
        <f t="shared" si="292"/>
        <v>0</v>
      </c>
      <c r="X425" s="671">
        <f t="shared" si="293"/>
        <v>0</v>
      </c>
      <c r="Y425" s="647"/>
      <c r="Z425" s="523">
        <v>1310</v>
      </c>
      <c r="AA425" s="523">
        <f t="shared" si="294"/>
        <v>0</v>
      </c>
      <c r="AB425" s="523">
        <v>1477.7774436090226</v>
      </c>
      <c r="AC425" s="523">
        <f t="shared" si="295"/>
        <v>0</v>
      </c>
      <c r="AD425" s="673">
        <f t="shared" si="296"/>
        <v>0</v>
      </c>
      <c r="AE425" s="740">
        <f t="shared" si="300"/>
        <v>133</v>
      </c>
      <c r="AF425" s="753">
        <v>1310</v>
      </c>
      <c r="AG425" s="753">
        <f t="shared" si="297"/>
        <v>174230</v>
      </c>
      <c r="AH425" s="753">
        <v>1477.7774436090226</v>
      </c>
      <c r="AI425" s="753">
        <f t="shared" si="298"/>
        <v>196544.4</v>
      </c>
      <c r="AJ425" s="750">
        <f t="shared" si="299"/>
        <v>370774.4</v>
      </c>
    </row>
    <row r="426" spans="1:37" s="403" customFormat="1" ht="17.45" hidden="1" customHeight="1" x14ac:dyDescent="0.25">
      <c r="A426" s="967" t="s">
        <v>986</v>
      </c>
      <c r="B426" s="433" t="s">
        <v>306</v>
      </c>
      <c r="C426" s="567" t="s">
        <v>31</v>
      </c>
      <c r="D426" s="591">
        <v>16</v>
      </c>
      <c r="E426" s="469">
        <v>3275</v>
      </c>
      <c r="F426" s="469">
        <f t="shared" si="285"/>
        <v>52400</v>
      </c>
      <c r="G426" s="469">
        <v>10674.300000000001</v>
      </c>
      <c r="H426" s="469">
        <f t="shared" si="286"/>
        <v>170788.80000000002</v>
      </c>
      <c r="I426" s="590">
        <f t="shared" si="287"/>
        <v>223188.80000000002</v>
      </c>
      <c r="J426" s="819"/>
      <c r="K426" s="820">
        <v>3275</v>
      </c>
      <c r="L426" s="821">
        <f t="shared" si="288"/>
        <v>0</v>
      </c>
      <c r="M426" s="820">
        <v>10674.300000000001</v>
      </c>
      <c r="N426" s="821">
        <f t="shared" si="289"/>
        <v>0</v>
      </c>
      <c r="O426" s="814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3275</v>
      </c>
      <c r="U426" s="522">
        <f t="shared" si="291"/>
        <v>0</v>
      </c>
      <c r="V426" s="522">
        <v>10674.300000000001</v>
      </c>
      <c r="W426" s="522">
        <f t="shared" si="292"/>
        <v>0</v>
      </c>
      <c r="X426" s="671">
        <f t="shared" si="293"/>
        <v>0</v>
      </c>
      <c r="Y426" s="647"/>
      <c r="Z426" s="523">
        <v>3275</v>
      </c>
      <c r="AA426" s="523">
        <f t="shared" si="294"/>
        <v>0</v>
      </c>
      <c r="AB426" s="523">
        <v>10674.300000000001</v>
      </c>
      <c r="AC426" s="523">
        <f t="shared" si="295"/>
        <v>0</v>
      </c>
      <c r="AD426" s="673">
        <f t="shared" si="296"/>
        <v>0</v>
      </c>
      <c r="AE426" s="740">
        <f t="shared" si="300"/>
        <v>16</v>
      </c>
      <c r="AF426" s="753">
        <v>3275</v>
      </c>
      <c r="AG426" s="753">
        <f t="shared" si="297"/>
        <v>52400</v>
      </c>
      <c r="AH426" s="753">
        <v>10674.300000000001</v>
      </c>
      <c r="AI426" s="753">
        <f t="shared" si="298"/>
        <v>170788.80000000002</v>
      </c>
      <c r="AJ426" s="750">
        <f t="shared" si="299"/>
        <v>223188.80000000002</v>
      </c>
    </row>
    <row r="427" spans="1:37" s="403" customFormat="1" ht="17.45" hidden="1" customHeight="1" x14ac:dyDescent="0.25">
      <c r="A427" s="967" t="s">
        <v>987</v>
      </c>
      <c r="B427" s="433" t="s">
        <v>286</v>
      </c>
      <c r="C427" s="567" t="s">
        <v>224</v>
      </c>
      <c r="D427" s="591">
        <v>1</v>
      </c>
      <c r="E427" s="469">
        <v>738840</v>
      </c>
      <c r="F427" s="469">
        <f t="shared" si="285"/>
        <v>738840</v>
      </c>
      <c r="G427" s="469"/>
      <c r="H427" s="469"/>
      <c r="I427" s="590">
        <f t="shared" si="287"/>
        <v>738840</v>
      </c>
      <c r="J427" s="819"/>
      <c r="K427" s="820">
        <v>738840</v>
      </c>
      <c r="L427" s="821">
        <f t="shared" si="288"/>
        <v>0</v>
      </c>
      <c r="M427" s="820"/>
      <c r="N427" s="821"/>
      <c r="O427" s="814">
        <f t="shared" si="290"/>
        <v>0</v>
      </c>
      <c r="P427" s="638">
        <f t="shared" si="301"/>
        <v>0</v>
      </c>
      <c r="Q427" s="512">
        <f t="shared" si="302"/>
        <v>0</v>
      </c>
      <c r="R427" s="637">
        <f t="shared" si="284"/>
        <v>0</v>
      </c>
      <c r="S427" s="647"/>
      <c r="T427" s="522">
        <v>738840</v>
      </c>
      <c r="U427" s="522">
        <f t="shared" si="291"/>
        <v>0</v>
      </c>
      <c r="V427" s="522"/>
      <c r="W427" s="522"/>
      <c r="X427" s="671">
        <f t="shared" si="293"/>
        <v>0</v>
      </c>
      <c r="Y427" s="647"/>
      <c r="Z427" s="523">
        <v>738840</v>
      </c>
      <c r="AA427" s="523">
        <f t="shared" si="294"/>
        <v>0</v>
      </c>
      <c r="AB427" s="523"/>
      <c r="AC427" s="523"/>
      <c r="AD427" s="673">
        <f t="shared" si="296"/>
        <v>0</v>
      </c>
      <c r="AE427" s="740">
        <f t="shared" si="300"/>
        <v>1</v>
      </c>
      <c r="AF427" s="753">
        <v>738840</v>
      </c>
      <c r="AG427" s="753">
        <f t="shared" si="297"/>
        <v>738840</v>
      </c>
      <c r="AH427" s="753"/>
      <c r="AI427" s="753"/>
      <c r="AJ427" s="750">
        <f t="shared" si="299"/>
        <v>738840</v>
      </c>
    </row>
    <row r="428" spans="1:37" s="242" customFormat="1" ht="17.45" customHeight="1" x14ac:dyDescent="0.25">
      <c r="A428" s="966" t="s">
        <v>511</v>
      </c>
      <c r="B428" s="695" t="s">
        <v>512</v>
      </c>
      <c r="C428" s="696"/>
      <c r="D428" s="697"/>
      <c r="E428" s="464"/>
      <c r="F428" s="464">
        <f>SUM(F429:F466)</f>
        <v>4059849.4719999996</v>
      </c>
      <c r="G428" s="464"/>
      <c r="H428" s="464">
        <f>SUM(H429:H466)</f>
        <v>11732552.540000001</v>
      </c>
      <c r="I428" s="588">
        <f>SUM(I429:I466)</f>
        <v>15792402.012</v>
      </c>
      <c r="J428" s="829"/>
      <c r="K428" s="798"/>
      <c r="L428" s="799">
        <f>SUM(L429:L466)</f>
        <v>154056</v>
      </c>
      <c r="M428" s="798"/>
      <c r="N428" s="799">
        <f>SUM(N429:N466)</f>
        <v>954300.6</v>
      </c>
      <c r="O428" s="809">
        <f>SUM(O429:O466)</f>
        <v>1108356.5999999999</v>
      </c>
      <c r="P428" s="639"/>
      <c r="Q428" s="455"/>
      <c r="R428" s="607"/>
      <c r="S428" s="633"/>
      <c r="T428" s="513"/>
      <c r="U428" s="513">
        <f>SUM(U429:U466)</f>
        <v>154056</v>
      </c>
      <c r="V428" s="513"/>
      <c r="W428" s="513">
        <f>SUM(W429:W466)</f>
        <v>954298</v>
      </c>
      <c r="X428" s="667">
        <f>SUM(X429:X466)</f>
        <v>1108354</v>
      </c>
      <c r="Y428" s="633"/>
      <c r="Z428" s="513"/>
      <c r="AA428" s="513">
        <f>SUM(AA429:AA466)</f>
        <v>294750</v>
      </c>
      <c r="AB428" s="513"/>
      <c r="AC428" s="513">
        <f>SUM(AC429:AC466)</f>
        <v>682300</v>
      </c>
      <c r="AD428" s="667">
        <f>SUM(AD429:AD466)</f>
        <v>977050</v>
      </c>
      <c r="AE428" s="740">
        <f t="shared" si="300"/>
        <v>0</v>
      </c>
      <c r="AF428" s="741"/>
      <c r="AG428" s="741">
        <f>SUM(AG429:AG466)</f>
        <v>3611043.4719999996</v>
      </c>
      <c r="AH428" s="741"/>
      <c r="AI428" s="741">
        <f>SUM(AI429:AI466)</f>
        <v>10095881.140000002</v>
      </c>
      <c r="AJ428" s="742">
        <f>SUM(AJ429:AJ466)</f>
        <v>13706924.612000002</v>
      </c>
    </row>
    <row r="429" spans="1:37" ht="17.45" hidden="1" customHeight="1" x14ac:dyDescent="0.25">
      <c r="A429" s="967" t="s">
        <v>988</v>
      </c>
      <c r="B429" s="438" t="s">
        <v>393</v>
      </c>
      <c r="C429" s="571" t="s">
        <v>31</v>
      </c>
      <c r="D429" s="596">
        <v>19</v>
      </c>
      <c r="E429" s="466">
        <v>6288</v>
      </c>
      <c r="F429" s="466">
        <f t="shared" ref="F429:F464" si="303">E429*D429</f>
        <v>119472</v>
      </c>
      <c r="G429" s="466">
        <v>39720</v>
      </c>
      <c r="H429" s="466">
        <f t="shared" ref="H429:H460" si="304">G429*D429</f>
        <v>754680</v>
      </c>
      <c r="I429" s="587">
        <f t="shared" ref="I429:I466" si="305">H429+F429</f>
        <v>874152</v>
      </c>
      <c r="J429" s="832">
        <v>17</v>
      </c>
      <c r="K429" s="803">
        <v>6288</v>
      </c>
      <c r="L429" s="804">
        <f t="shared" ref="L429:L464" si="306">K429*J429</f>
        <v>106896</v>
      </c>
      <c r="M429" s="803">
        <v>39720</v>
      </c>
      <c r="N429" s="804">
        <f t="shared" ref="N429:N460" si="307">M429*J429</f>
        <v>675240</v>
      </c>
      <c r="O429" s="808">
        <f t="shared" ref="O429:O466" si="308">N429+L429</f>
        <v>782136</v>
      </c>
      <c r="P429" s="638">
        <f t="shared" si="301"/>
        <v>0</v>
      </c>
      <c r="Q429" s="512">
        <f t="shared" si="302"/>
        <v>0</v>
      </c>
      <c r="R429" s="637">
        <f t="shared" si="284"/>
        <v>0</v>
      </c>
      <c r="S429" s="649">
        <v>17</v>
      </c>
      <c r="T429" s="512">
        <v>6288</v>
      </c>
      <c r="U429" s="512">
        <f t="shared" ref="U429:U464" si="309">T429*S429</f>
        <v>106896</v>
      </c>
      <c r="V429" s="512">
        <v>39720</v>
      </c>
      <c r="W429" s="512">
        <f t="shared" ref="W429:W460" si="310">V429*S429</f>
        <v>675240</v>
      </c>
      <c r="X429" s="668">
        <f t="shared" ref="X429:X466" si="311">W429+U429</f>
        <v>782136</v>
      </c>
      <c r="Y429" s="649"/>
      <c r="Z429" s="512">
        <v>6288</v>
      </c>
      <c r="AA429" s="512">
        <f t="shared" ref="AA429:AA464" si="312">Z429*Y429</f>
        <v>0</v>
      </c>
      <c r="AB429" s="512">
        <v>39720</v>
      </c>
      <c r="AC429" s="512">
        <f t="shared" ref="AC429:AC460" si="313">AB429*Y429</f>
        <v>0</v>
      </c>
      <c r="AD429" s="668">
        <f t="shared" ref="AD429:AD466" si="314">AC429+AA429</f>
        <v>0</v>
      </c>
      <c r="AE429" s="740">
        <f t="shared" si="300"/>
        <v>2</v>
      </c>
      <c r="AF429" s="743">
        <v>6288</v>
      </c>
      <c r="AG429" s="743">
        <f t="shared" ref="AG429:AG464" si="315">AF429*AE429</f>
        <v>12576</v>
      </c>
      <c r="AH429" s="743">
        <v>39720</v>
      </c>
      <c r="AI429" s="743">
        <f t="shared" ref="AI429:AI460" si="316">AH429*AE429</f>
        <v>79440</v>
      </c>
      <c r="AJ429" s="744">
        <f t="shared" ref="AJ429:AJ466" si="317">AI429+AG429</f>
        <v>92016</v>
      </c>
      <c r="AK429" s="196"/>
    </row>
    <row r="430" spans="1:37" ht="17.45" customHeight="1" x14ac:dyDescent="0.25">
      <c r="A430" s="967" t="s">
        <v>989</v>
      </c>
      <c r="B430" s="438" t="s">
        <v>513</v>
      </c>
      <c r="C430" s="571" t="s">
        <v>31</v>
      </c>
      <c r="D430" s="596">
        <v>65</v>
      </c>
      <c r="E430" s="466">
        <v>3144</v>
      </c>
      <c r="F430" s="466">
        <f t="shared" si="303"/>
        <v>204360</v>
      </c>
      <c r="G430" s="466">
        <v>11432.2</v>
      </c>
      <c r="H430" s="466">
        <f t="shared" si="304"/>
        <v>743093</v>
      </c>
      <c r="I430" s="587">
        <f t="shared" si="305"/>
        <v>947453</v>
      </c>
      <c r="J430" s="832">
        <v>11</v>
      </c>
      <c r="K430" s="803">
        <v>3144</v>
      </c>
      <c r="L430" s="804">
        <f t="shared" si="306"/>
        <v>34584</v>
      </c>
      <c r="M430" s="803">
        <v>11432.2</v>
      </c>
      <c r="N430" s="804">
        <f t="shared" si="307"/>
        <v>125754.20000000001</v>
      </c>
      <c r="O430" s="808">
        <f t="shared" si="308"/>
        <v>160338.20000000001</v>
      </c>
      <c r="P430" s="638">
        <f t="shared" si="301"/>
        <v>0</v>
      </c>
      <c r="Q430" s="512">
        <f t="shared" si="302"/>
        <v>0.2000000000007276</v>
      </c>
      <c r="R430" s="637">
        <f t="shared" si="284"/>
        <v>0</v>
      </c>
      <c r="S430" s="649">
        <v>11</v>
      </c>
      <c r="T430" s="512">
        <v>3144</v>
      </c>
      <c r="U430" s="512">
        <f t="shared" si="309"/>
        <v>34584</v>
      </c>
      <c r="V430" s="512">
        <v>11432</v>
      </c>
      <c r="W430" s="512">
        <f t="shared" si="310"/>
        <v>125752</v>
      </c>
      <c r="X430" s="668">
        <f t="shared" si="311"/>
        <v>160336</v>
      </c>
      <c r="Y430" s="649">
        <v>50</v>
      </c>
      <c r="Z430" s="512">
        <v>3144</v>
      </c>
      <c r="AA430" s="512">
        <f t="shared" si="312"/>
        <v>157200</v>
      </c>
      <c r="AB430" s="512">
        <v>11432</v>
      </c>
      <c r="AC430" s="512">
        <f t="shared" si="313"/>
        <v>571600</v>
      </c>
      <c r="AD430" s="668">
        <f t="shared" si="314"/>
        <v>728800</v>
      </c>
      <c r="AE430" s="740">
        <f t="shared" si="300"/>
        <v>4</v>
      </c>
      <c r="AF430" s="743">
        <v>3144</v>
      </c>
      <c r="AG430" s="743">
        <f t="shared" si="315"/>
        <v>12576</v>
      </c>
      <c r="AH430" s="743">
        <v>11432</v>
      </c>
      <c r="AI430" s="743">
        <f t="shared" si="316"/>
        <v>45728</v>
      </c>
      <c r="AJ430" s="744">
        <f t="shared" si="317"/>
        <v>58304</v>
      </c>
      <c r="AK430" s="196"/>
    </row>
    <row r="431" spans="1:37" s="403" customFormat="1" ht="22.5" hidden="1" customHeight="1" x14ac:dyDescent="0.25">
      <c r="A431" s="967" t="s">
        <v>990</v>
      </c>
      <c r="B431" s="438" t="s">
        <v>514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48332.700000000004</v>
      </c>
      <c r="H431" s="466">
        <f t="shared" si="304"/>
        <v>48332.700000000004</v>
      </c>
      <c r="I431" s="587">
        <f t="shared" si="305"/>
        <v>54620.700000000004</v>
      </c>
      <c r="J431" s="832"/>
      <c r="K431" s="803">
        <v>6288</v>
      </c>
      <c r="L431" s="804">
        <f t="shared" si="306"/>
        <v>0</v>
      </c>
      <c r="M431" s="803">
        <v>48332.700000000004</v>
      </c>
      <c r="N431" s="804">
        <f t="shared" si="307"/>
        <v>0</v>
      </c>
      <c r="O431" s="808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48332.700000000004</v>
      </c>
      <c r="W431" s="519">
        <f t="shared" si="310"/>
        <v>0</v>
      </c>
      <c r="X431" s="670">
        <f t="shared" si="311"/>
        <v>0</v>
      </c>
      <c r="Y431" s="649"/>
      <c r="Z431" s="512">
        <v>6288</v>
      </c>
      <c r="AA431" s="512">
        <f t="shared" si="312"/>
        <v>0</v>
      </c>
      <c r="AB431" s="512">
        <v>48332.700000000004</v>
      </c>
      <c r="AC431" s="512">
        <f t="shared" si="313"/>
        <v>0</v>
      </c>
      <c r="AD431" s="668">
        <f t="shared" si="314"/>
        <v>0</v>
      </c>
      <c r="AE431" s="740">
        <f t="shared" si="300"/>
        <v>1</v>
      </c>
      <c r="AF431" s="747">
        <v>6288</v>
      </c>
      <c r="AG431" s="747">
        <f t="shared" si="315"/>
        <v>6288</v>
      </c>
      <c r="AH431" s="747">
        <v>48332.700000000004</v>
      </c>
      <c r="AI431" s="747">
        <f t="shared" si="316"/>
        <v>48332.700000000004</v>
      </c>
      <c r="AJ431" s="748">
        <f t="shared" si="317"/>
        <v>54620.700000000004</v>
      </c>
    </row>
    <row r="432" spans="1:37" s="403" customFormat="1" ht="22.5" hidden="1" customHeight="1" x14ac:dyDescent="0.25">
      <c r="A432" s="967" t="s">
        <v>991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2"/>
      <c r="K432" s="803">
        <v>6288</v>
      </c>
      <c r="L432" s="804">
        <f t="shared" si="306"/>
        <v>0</v>
      </c>
      <c r="M432" s="803">
        <v>51976.6</v>
      </c>
      <c r="N432" s="804">
        <f t="shared" si="307"/>
        <v>0</v>
      </c>
      <c r="O432" s="808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/>
      <c r="Z432" s="512">
        <v>6288</v>
      </c>
      <c r="AA432" s="512">
        <f t="shared" si="312"/>
        <v>0</v>
      </c>
      <c r="AB432" s="512">
        <v>51976.6</v>
      </c>
      <c r="AC432" s="512">
        <f t="shared" si="313"/>
        <v>0</v>
      </c>
      <c r="AD432" s="668">
        <f t="shared" si="314"/>
        <v>0</v>
      </c>
      <c r="AE432" s="740">
        <f t="shared" si="300"/>
        <v>1</v>
      </c>
      <c r="AF432" s="747">
        <v>6288</v>
      </c>
      <c r="AG432" s="747">
        <f t="shared" si="315"/>
        <v>6288</v>
      </c>
      <c r="AH432" s="747">
        <v>51976.6</v>
      </c>
      <c r="AI432" s="747">
        <f t="shared" si="316"/>
        <v>51976.6</v>
      </c>
      <c r="AJ432" s="748">
        <f t="shared" si="317"/>
        <v>58264.6</v>
      </c>
    </row>
    <row r="433" spans="1:36" s="403" customFormat="1" ht="22.5" hidden="1" customHeight="1" x14ac:dyDescent="0.25">
      <c r="A433" s="967" t="s">
        <v>992</v>
      </c>
      <c r="B433" s="438" t="s">
        <v>515</v>
      </c>
      <c r="C433" s="571" t="s">
        <v>31</v>
      </c>
      <c r="D433" s="596">
        <v>1</v>
      </c>
      <c r="E433" s="466">
        <v>6288</v>
      </c>
      <c r="F433" s="466">
        <f t="shared" si="303"/>
        <v>6288</v>
      </c>
      <c r="G433" s="466">
        <v>51976.6</v>
      </c>
      <c r="H433" s="466">
        <f t="shared" si="304"/>
        <v>51976.6</v>
      </c>
      <c r="I433" s="587">
        <f t="shared" si="305"/>
        <v>58264.6</v>
      </c>
      <c r="J433" s="832"/>
      <c r="K433" s="803">
        <v>6288</v>
      </c>
      <c r="L433" s="804">
        <f t="shared" si="306"/>
        <v>0</v>
      </c>
      <c r="M433" s="803">
        <v>51976.6</v>
      </c>
      <c r="N433" s="804">
        <f t="shared" si="307"/>
        <v>0</v>
      </c>
      <c r="O433" s="808">
        <f t="shared" si="308"/>
        <v>0</v>
      </c>
      <c r="P433" s="638">
        <f t="shared" si="301"/>
        <v>0</v>
      </c>
      <c r="Q433" s="512">
        <f t="shared" si="302"/>
        <v>0</v>
      </c>
      <c r="R433" s="637">
        <f t="shared" si="284"/>
        <v>0</v>
      </c>
      <c r="S433" s="649"/>
      <c r="T433" s="519">
        <v>6288</v>
      </c>
      <c r="U433" s="519">
        <f t="shared" si="309"/>
        <v>0</v>
      </c>
      <c r="V433" s="519">
        <v>51976.6</v>
      </c>
      <c r="W433" s="519">
        <f t="shared" si="310"/>
        <v>0</v>
      </c>
      <c r="X433" s="670">
        <f t="shared" si="311"/>
        <v>0</v>
      </c>
      <c r="Y433" s="649"/>
      <c r="Z433" s="512">
        <v>6288</v>
      </c>
      <c r="AA433" s="512">
        <f t="shared" si="312"/>
        <v>0</v>
      </c>
      <c r="AB433" s="512">
        <v>51976.6</v>
      </c>
      <c r="AC433" s="512">
        <f t="shared" si="313"/>
        <v>0</v>
      </c>
      <c r="AD433" s="668">
        <f t="shared" si="314"/>
        <v>0</v>
      </c>
      <c r="AE433" s="740">
        <f t="shared" si="300"/>
        <v>1</v>
      </c>
      <c r="AF433" s="747">
        <v>6288</v>
      </c>
      <c r="AG433" s="747">
        <f t="shared" si="315"/>
        <v>6288</v>
      </c>
      <c r="AH433" s="747">
        <v>51976.6</v>
      </c>
      <c r="AI433" s="747">
        <f t="shared" si="316"/>
        <v>51976.6</v>
      </c>
      <c r="AJ433" s="748">
        <f t="shared" si="317"/>
        <v>58264.6</v>
      </c>
    </row>
    <row r="434" spans="1:36" s="403" customFormat="1" ht="17.45" hidden="1" customHeight="1" x14ac:dyDescent="0.25">
      <c r="A434" s="967" t="s">
        <v>993</v>
      </c>
      <c r="B434" s="438" t="s">
        <v>516</v>
      </c>
      <c r="C434" s="571" t="s">
        <v>31</v>
      </c>
      <c r="D434" s="596">
        <v>2</v>
      </c>
      <c r="E434" s="466">
        <v>6288</v>
      </c>
      <c r="F434" s="466">
        <f t="shared" si="303"/>
        <v>12576</v>
      </c>
      <c r="G434" s="466">
        <v>76653.2</v>
      </c>
      <c r="H434" s="466">
        <f t="shared" si="304"/>
        <v>153306.4</v>
      </c>
      <c r="I434" s="587">
        <f t="shared" si="305"/>
        <v>165882.4</v>
      </c>
      <c r="J434" s="832">
        <v>2</v>
      </c>
      <c r="K434" s="803">
        <v>6288</v>
      </c>
      <c r="L434" s="804">
        <f t="shared" si="306"/>
        <v>12576</v>
      </c>
      <c r="M434" s="803">
        <v>76653.2</v>
      </c>
      <c r="N434" s="804">
        <f t="shared" si="307"/>
        <v>153306.4</v>
      </c>
      <c r="O434" s="808">
        <f t="shared" si="308"/>
        <v>165882.4</v>
      </c>
      <c r="P434" s="638">
        <f t="shared" si="301"/>
        <v>0</v>
      </c>
      <c r="Q434" s="512">
        <f t="shared" si="302"/>
        <v>0.19999999999708962</v>
      </c>
      <c r="R434" s="637">
        <f t="shared" si="284"/>
        <v>0</v>
      </c>
      <c r="S434" s="649">
        <v>2</v>
      </c>
      <c r="T434" s="512">
        <v>6288</v>
      </c>
      <c r="U434" s="512">
        <f t="shared" si="309"/>
        <v>12576</v>
      </c>
      <c r="V434" s="512">
        <v>76653</v>
      </c>
      <c r="W434" s="512">
        <f t="shared" si="310"/>
        <v>153306</v>
      </c>
      <c r="X434" s="668">
        <f t="shared" si="311"/>
        <v>165882</v>
      </c>
      <c r="Y434" s="649"/>
      <c r="Z434" s="512">
        <v>6288</v>
      </c>
      <c r="AA434" s="512">
        <f t="shared" si="312"/>
        <v>0</v>
      </c>
      <c r="AB434" s="512">
        <v>76653</v>
      </c>
      <c r="AC434" s="512">
        <f t="shared" si="313"/>
        <v>0</v>
      </c>
      <c r="AD434" s="668">
        <f t="shared" si="314"/>
        <v>0</v>
      </c>
      <c r="AE434" s="740">
        <f t="shared" si="300"/>
        <v>0</v>
      </c>
      <c r="AF434" s="743">
        <v>6288</v>
      </c>
      <c r="AG434" s="743">
        <f t="shared" si="315"/>
        <v>0</v>
      </c>
      <c r="AH434" s="743">
        <v>76653</v>
      </c>
      <c r="AI434" s="743">
        <f t="shared" si="316"/>
        <v>0</v>
      </c>
      <c r="AJ434" s="744">
        <f t="shared" si="317"/>
        <v>0</v>
      </c>
    </row>
    <row r="435" spans="1:36" s="403" customFormat="1" ht="17.45" hidden="1" customHeight="1" x14ac:dyDescent="0.25">
      <c r="A435" s="967" t="s">
        <v>994</v>
      </c>
      <c r="B435" s="438" t="s">
        <v>517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73866</v>
      </c>
      <c r="H435" s="466">
        <f t="shared" si="304"/>
        <v>73866</v>
      </c>
      <c r="I435" s="587">
        <f t="shared" si="305"/>
        <v>80154</v>
      </c>
      <c r="J435" s="832"/>
      <c r="K435" s="803">
        <v>6288</v>
      </c>
      <c r="L435" s="804">
        <f t="shared" si="306"/>
        <v>0</v>
      </c>
      <c r="M435" s="803">
        <v>73866</v>
      </c>
      <c r="N435" s="804">
        <f t="shared" si="307"/>
        <v>0</v>
      </c>
      <c r="O435" s="808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73866</v>
      </c>
      <c r="W435" s="519">
        <f t="shared" si="310"/>
        <v>0</v>
      </c>
      <c r="X435" s="670">
        <f t="shared" si="311"/>
        <v>0</v>
      </c>
      <c r="Y435" s="649"/>
      <c r="Z435" s="512">
        <v>6288</v>
      </c>
      <c r="AA435" s="512">
        <f t="shared" si="312"/>
        <v>0</v>
      </c>
      <c r="AB435" s="512">
        <v>73866</v>
      </c>
      <c r="AC435" s="512">
        <f t="shared" si="313"/>
        <v>0</v>
      </c>
      <c r="AD435" s="668">
        <f t="shared" si="314"/>
        <v>0</v>
      </c>
      <c r="AE435" s="740">
        <f t="shared" si="300"/>
        <v>1</v>
      </c>
      <c r="AF435" s="747">
        <v>6288</v>
      </c>
      <c r="AG435" s="747">
        <f t="shared" si="315"/>
        <v>6288</v>
      </c>
      <c r="AH435" s="747">
        <v>73866</v>
      </c>
      <c r="AI435" s="747">
        <f t="shared" si="316"/>
        <v>73866</v>
      </c>
      <c r="AJ435" s="748">
        <f t="shared" si="317"/>
        <v>80154</v>
      </c>
    </row>
    <row r="436" spans="1:36" s="403" customFormat="1" ht="24" hidden="1" customHeight="1" x14ac:dyDescent="0.25">
      <c r="A436" s="967" t="s">
        <v>995</v>
      </c>
      <c r="B436" s="438" t="s">
        <v>518</v>
      </c>
      <c r="C436" s="571" t="s">
        <v>31</v>
      </c>
      <c r="D436" s="596">
        <v>1</v>
      </c>
      <c r="E436" s="466">
        <v>6288</v>
      </c>
      <c r="F436" s="466">
        <f t="shared" si="303"/>
        <v>6288</v>
      </c>
      <c r="G436" s="466">
        <v>55684.200000000004</v>
      </c>
      <c r="H436" s="466">
        <f t="shared" si="304"/>
        <v>55684.200000000004</v>
      </c>
      <c r="I436" s="587">
        <f t="shared" si="305"/>
        <v>61972.200000000004</v>
      </c>
      <c r="J436" s="832"/>
      <c r="K436" s="803">
        <v>6288</v>
      </c>
      <c r="L436" s="804">
        <f t="shared" si="306"/>
        <v>0</v>
      </c>
      <c r="M436" s="803">
        <v>55684.200000000004</v>
      </c>
      <c r="N436" s="804">
        <f t="shared" si="307"/>
        <v>0</v>
      </c>
      <c r="O436" s="808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6288</v>
      </c>
      <c r="U436" s="519">
        <f t="shared" si="309"/>
        <v>0</v>
      </c>
      <c r="V436" s="519">
        <v>55684.200000000004</v>
      </c>
      <c r="W436" s="519">
        <f t="shared" si="310"/>
        <v>0</v>
      </c>
      <c r="X436" s="670">
        <f t="shared" si="311"/>
        <v>0</v>
      </c>
      <c r="Y436" s="649"/>
      <c r="Z436" s="512">
        <v>6288</v>
      </c>
      <c r="AA436" s="512">
        <f t="shared" si="312"/>
        <v>0</v>
      </c>
      <c r="AB436" s="512">
        <v>55684.200000000004</v>
      </c>
      <c r="AC436" s="512">
        <f t="shared" si="313"/>
        <v>0</v>
      </c>
      <c r="AD436" s="668">
        <f t="shared" si="314"/>
        <v>0</v>
      </c>
      <c r="AE436" s="740">
        <f t="shared" si="300"/>
        <v>1</v>
      </c>
      <c r="AF436" s="747">
        <v>6288</v>
      </c>
      <c r="AG436" s="747">
        <f t="shared" si="315"/>
        <v>6288</v>
      </c>
      <c r="AH436" s="747">
        <v>55684.200000000004</v>
      </c>
      <c r="AI436" s="747">
        <f t="shared" si="316"/>
        <v>55684.200000000004</v>
      </c>
      <c r="AJ436" s="748">
        <f t="shared" si="317"/>
        <v>61972.200000000004</v>
      </c>
    </row>
    <row r="437" spans="1:36" s="403" customFormat="1" ht="17.45" hidden="1" customHeight="1" x14ac:dyDescent="0.25">
      <c r="A437" s="967" t="s">
        <v>996</v>
      </c>
      <c r="B437" s="438" t="s">
        <v>519</v>
      </c>
      <c r="C437" s="571" t="s">
        <v>31</v>
      </c>
      <c r="D437" s="596">
        <v>32</v>
      </c>
      <c r="E437" s="466">
        <v>2615</v>
      </c>
      <c r="F437" s="466">
        <f t="shared" si="303"/>
        <v>83680</v>
      </c>
      <c r="G437" s="466">
        <v>5902</v>
      </c>
      <c r="H437" s="466">
        <f t="shared" si="304"/>
        <v>188864</v>
      </c>
      <c r="I437" s="587">
        <f t="shared" si="305"/>
        <v>272544</v>
      </c>
      <c r="J437" s="832"/>
      <c r="K437" s="803">
        <v>2615</v>
      </c>
      <c r="L437" s="804">
        <f t="shared" si="306"/>
        <v>0</v>
      </c>
      <c r="M437" s="803">
        <v>5902</v>
      </c>
      <c r="N437" s="804">
        <f t="shared" si="307"/>
        <v>0</v>
      </c>
      <c r="O437" s="808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2615</v>
      </c>
      <c r="U437" s="519">
        <f t="shared" si="309"/>
        <v>0</v>
      </c>
      <c r="V437" s="519">
        <v>5902</v>
      </c>
      <c r="W437" s="519">
        <f t="shared" si="310"/>
        <v>0</v>
      </c>
      <c r="X437" s="670">
        <f t="shared" si="311"/>
        <v>0</v>
      </c>
      <c r="Y437" s="649"/>
      <c r="Z437" s="512">
        <v>2615</v>
      </c>
      <c r="AA437" s="512">
        <f t="shared" si="312"/>
        <v>0</v>
      </c>
      <c r="AB437" s="512">
        <v>5902</v>
      </c>
      <c r="AC437" s="512">
        <f t="shared" si="313"/>
        <v>0</v>
      </c>
      <c r="AD437" s="668">
        <f t="shared" si="314"/>
        <v>0</v>
      </c>
      <c r="AE437" s="740">
        <f t="shared" si="300"/>
        <v>32</v>
      </c>
      <c r="AF437" s="747">
        <v>2615</v>
      </c>
      <c r="AG437" s="747">
        <f t="shared" si="315"/>
        <v>83680</v>
      </c>
      <c r="AH437" s="747">
        <v>5902</v>
      </c>
      <c r="AI437" s="747">
        <f t="shared" si="316"/>
        <v>188864</v>
      </c>
      <c r="AJ437" s="748">
        <f t="shared" si="317"/>
        <v>272544</v>
      </c>
    </row>
    <row r="438" spans="1:36" s="403" customFormat="1" ht="17.45" hidden="1" customHeight="1" x14ac:dyDescent="0.25">
      <c r="A438" s="967" t="s">
        <v>997</v>
      </c>
      <c r="B438" s="438" t="s">
        <v>520</v>
      </c>
      <c r="C438" s="571" t="s">
        <v>32</v>
      </c>
      <c r="D438" s="596">
        <v>100</v>
      </c>
      <c r="E438" s="466">
        <v>354</v>
      </c>
      <c r="F438" s="466">
        <f t="shared" si="303"/>
        <v>35400</v>
      </c>
      <c r="G438" s="466">
        <v>9430.2000000000007</v>
      </c>
      <c r="H438" s="466">
        <f t="shared" si="304"/>
        <v>943020.00000000012</v>
      </c>
      <c r="I438" s="587">
        <f t="shared" si="305"/>
        <v>978420.00000000012</v>
      </c>
      <c r="J438" s="832"/>
      <c r="K438" s="803">
        <v>354</v>
      </c>
      <c r="L438" s="804">
        <f t="shared" si="306"/>
        <v>0</v>
      </c>
      <c r="M438" s="803">
        <v>9430.2000000000007</v>
      </c>
      <c r="N438" s="804">
        <f t="shared" si="307"/>
        <v>0</v>
      </c>
      <c r="O438" s="808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354</v>
      </c>
      <c r="U438" s="519">
        <f t="shared" si="309"/>
        <v>0</v>
      </c>
      <c r="V438" s="519">
        <v>9430.2000000000007</v>
      </c>
      <c r="W438" s="519">
        <f t="shared" si="310"/>
        <v>0</v>
      </c>
      <c r="X438" s="670">
        <f t="shared" si="311"/>
        <v>0</v>
      </c>
      <c r="Y438" s="649"/>
      <c r="Z438" s="512">
        <v>354</v>
      </c>
      <c r="AA438" s="512">
        <f t="shared" si="312"/>
        <v>0</v>
      </c>
      <c r="AB438" s="512">
        <v>9430.2000000000007</v>
      </c>
      <c r="AC438" s="512">
        <f t="shared" si="313"/>
        <v>0</v>
      </c>
      <c r="AD438" s="668">
        <f t="shared" si="314"/>
        <v>0</v>
      </c>
      <c r="AE438" s="740">
        <f t="shared" si="300"/>
        <v>100</v>
      </c>
      <c r="AF438" s="747">
        <v>354</v>
      </c>
      <c r="AG438" s="747">
        <f t="shared" si="315"/>
        <v>35400</v>
      </c>
      <c r="AH438" s="747">
        <v>9430.2000000000007</v>
      </c>
      <c r="AI438" s="747">
        <f t="shared" si="316"/>
        <v>943020.00000000012</v>
      </c>
      <c r="AJ438" s="748">
        <f t="shared" si="317"/>
        <v>978420.00000000012</v>
      </c>
    </row>
    <row r="439" spans="1:36" s="403" customFormat="1" ht="17.45" hidden="1" customHeight="1" x14ac:dyDescent="0.25">
      <c r="A439" s="967" t="s">
        <v>998</v>
      </c>
      <c r="B439" s="438" t="s">
        <v>521</v>
      </c>
      <c r="C439" s="571" t="s">
        <v>32</v>
      </c>
      <c r="D439" s="596">
        <v>610</v>
      </c>
      <c r="E439" s="466">
        <v>244</v>
      </c>
      <c r="F439" s="466">
        <f t="shared" si="303"/>
        <v>148840</v>
      </c>
      <c r="G439" s="466">
        <v>3762.2000000000003</v>
      </c>
      <c r="H439" s="466">
        <f t="shared" si="304"/>
        <v>2294942</v>
      </c>
      <c r="I439" s="587">
        <f t="shared" si="305"/>
        <v>2443782</v>
      </c>
      <c r="J439" s="832"/>
      <c r="K439" s="803">
        <v>244</v>
      </c>
      <c r="L439" s="804">
        <f t="shared" si="306"/>
        <v>0</v>
      </c>
      <c r="M439" s="803">
        <v>3762.2000000000003</v>
      </c>
      <c r="N439" s="804">
        <f t="shared" si="307"/>
        <v>0</v>
      </c>
      <c r="O439" s="808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244</v>
      </c>
      <c r="U439" s="519">
        <f t="shared" si="309"/>
        <v>0</v>
      </c>
      <c r="V439" s="519">
        <v>3762.2000000000003</v>
      </c>
      <c r="W439" s="519">
        <f t="shared" si="310"/>
        <v>0</v>
      </c>
      <c r="X439" s="670">
        <f t="shared" si="311"/>
        <v>0</v>
      </c>
      <c r="Y439" s="649"/>
      <c r="Z439" s="512">
        <v>244</v>
      </c>
      <c r="AA439" s="512">
        <f t="shared" si="312"/>
        <v>0</v>
      </c>
      <c r="AB439" s="512">
        <v>3762.2000000000003</v>
      </c>
      <c r="AC439" s="512">
        <f t="shared" si="313"/>
        <v>0</v>
      </c>
      <c r="AD439" s="668">
        <f t="shared" si="314"/>
        <v>0</v>
      </c>
      <c r="AE439" s="740">
        <f t="shared" si="300"/>
        <v>610</v>
      </c>
      <c r="AF439" s="747">
        <v>244</v>
      </c>
      <c r="AG439" s="747">
        <f t="shared" si="315"/>
        <v>148840</v>
      </c>
      <c r="AH439" s="747">
        <v>3762.2000000000003</v>
      </c>
      <c r="AI439" s="747">
        <f t="shared" si="316"/>
        <v>2294942</v>
      </c>
      <c r="AJ439" s="748">
        <f t="shared" si="317"/>
        <v>2443782</v>
      </c>
    </row>
    <row r="440" spans="1:36" s="403" customFormat="1" ht="17.45" hidden="1" customHeight="1" x14ac:dyDescent="0.25">
      <c r="A440" s="967" t="s">
        <v>999</v>
      </c>
      <c r="B440" s="438" t="s">
        <v>522</v>
      </c>
      <c r="C440" s="571" t="s">
        <v>32</v>
      </c>
      <c r="D440" s="596">
        <v>260</v>
      </c>
      <c r="E440" s="466">
        <v>186.02</v>
      </c>
      <c r="F440" s="466">
        <f t="shared" si="303"/>
        <v>48365.200000000004</v>
      </c>
      <c r="G440" s="466">
        <v>1500</v>
      </c>
      <c r="H440" s="466">
        <f t="shared" si="304"/>
        <v>390000</v>
      </c>
      <c r="I440" s="587">
        <f t="shared" si="305"/>
        <v>438365.2</v>
      </c>
      <c r="J440" s="832"/>
      <c r="K440" s="803">
        <v>186.02</v>
      </c>
      <c r="L440" s="804">
        <f t="shared" si="306"/>
        <v>0</v>
      </c>
      <c r="M440" s="803">
        <v>1500</v>
      </c>
      <c r="N440" s="804">
        <f t="shared" si="307"/>
        <v>0</v>
      </c>
      <c r="O440" s="808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186.02</v>
      </c>
      <c r="U440" s="519">
        <f t="shared" si="309"/>
        <v>0</v>
      </c>
      <c r="V440" s="519">
        <v>1500</v>
      </c>
      <c r="W440" s="519">
        <f t="shared" si="310"/>
        <v>0</v>
      </c>
      <c r="X440" s="670">
        <f t="shared" si="311"/>
        <v>0</v>
      </c>
      <c r="Y440" s="649"/>
      <c r="Z440" s="512">
        <v>186.02</v>
      </c>
      <c r="AA440" s="512">
        <f t="shared" si="312"/>
        <v>0</v>
      </c>
      <c r="AB440" s="512">
        <v>1500</v>
      </c>
      <c r="AC440" s="512">
        <f t="shared" si="313"/>
        <v>0</v>
      </c>
      <c r="AD440" s="668">
        <f t="shared" si="314"/>
        <v>0</v>
      </c>
      <c r="AE440" s="740">
        <f t="shared" si="300"/>
        <v>260</v>
      </c>
      <c r="AF440" s="747">
        <v>186.02</v>
      </c>
      <c r="AG440" s="747">
        <f t="shared" si="315"/>
        <v>48365.200000000004</v>
      </c>
      <c r="AH440" s="747">
        <v>1500</v>
      </c>
      <c r="AI440" s="747">
        <f t="shared" si="316"/>
        <v>390000</v>
      </c>
      <c r="AJ440" s="748">
        <f t="shared" si="317"/>
        <v>438365.2</v>
      </c>
    </row>
    <row r="441" spans="1:36" s="403" customFormat="1" ht="17.45" hidden="1" customHeight="1" x14ac:dyDescent="0.25">
      <c r="A441" s="967" t="s">
        <v>1000</v>
      </c>
      <c r="B441" s="438" t="s">
        <v>523</v>
      </c>
      <c r="C441" s="571" t="s">
        <v>32</v>
      </c>
      <c r="D441" s="596">
        <v>1610</v>
      </c>
      <c r="E441" s="466">
        <v>182</v>
      </c>
      <c r="F441" s="466">
        <f t="shared" si="303"/>
        <v>293020</v>
      </c>
      <c r="G441" s="466">
        <v>1086</v>
      </c>
      <c r="H441" s="466">
        <f t="shared" si="304"/>
        <v>1748460</v>
      </c>
      <c r="I441" s="587">
        <f t="shared" si="305"/>
        <v>2041480</v>
      </c>
      <c r="J441" s="832"/>
      <c r="K441" s="803">
        <v>182</v>
      </c>
      <c r="L441" s="804">
        <f t="shared" si="306"/>
        <v>0</v>
      </c>
      <c r="M441" s="803">
        <v>1086</v>
      </c>
      <c r="N441" s="804">
        <f t="shared" si="307"/>
        <v>0</v>
      </c>
      <c r="O441" s="808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1086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1086</v>
      </c>
      <c r="AC441" s="512">
        <f t="shared" si="313"/>
        <v>0</v>
      </c>
      <c r="AD441" s="668">
        <f t="shared" si="314"/>
        <v>0</v>
      </c>
      <c r="AE441" s="740">
        <f t="shared" si="300"/>
        <v>1610</v>
      </c>
      <c r="AF441" s="747">
        <v>182</v>
      </c>
      <c r="AG441" s="747">
        <f t="shared" si="315"/>
        <v>293020</v>
      </c>
      <c r="AH441" s="747">
        <v>1086</v>
      </c>
      <c r="AI441" s="747">
        <f t="shared" si="316"/>
        <v>1748460</v>
      </c>
      <c r="AJ441" s="748">
        <f t="shared" si="317"/>
        <v>2041480</v>
      </c>
    </row>
    <row r="442" spans="1:36" s="403" customFormat="1" ht="17.45" hidden="1" customHeight="1" x14ac:dyDescent="0.25">
      <c r="A442" s="967" t="s">
        <v>1001</v>
      </c>
      <c r="B442" s="438" t="s">
        <v>524</v>
      </c>
      <c r="C442" s="571" t="s">
        <v>32</v>
      </c>
      <c r="D442" s="596">
        <v>40</v>
      </c>
      <c r="E442" s="466">
        <v>182</v>
      </c>
      <c r="F442" s="466">
        <f t="shared" si="303"/>
        <v>7280</v>
      </c>
      <c r="G442" s="466">
        <v>611</v>
      </c>
      <c r="H442" s="466">
        <f t="shared" si="304"/>
        <v>24440</v>
      </c>
      <c r="I442" s="587">
        <f t="shared" si="305"/>
        <v>31720</v>
      </c>
      <c r="J442" s="832"/>
      <c r="K442" s="803">
        <v>182</v>
      </c>
      <c r="L442" s="804">
        <f t="shared" si="306"/>
        <v>0</v>
      </c>
      <c r="M442" s="803">
        <v>611</v>
      </c>
      <c r="N442" s="804">
        <f t="shared" si="307"/>
        <v>0</v>
      </c>
      <c r="O442" s="808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611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611</v>
      </c>
      <c r="AC442" s="512">
        <f t="shared" si="313"/>
        <v>0</v>
      </c>
      <c r="AD442" s="668">
        <f t="shared" si="314"/>
        <v>0</v>
      </c>
      <c r="AE442" s="740">
        <f t="shared" si="300"/>
        <v>40</v>
      </c>
      <c r="AF442" s="747">
        <v>182</v>
      </c>
      <c r="AG442" s="747">
        <f t="shared" si="315"/>
        <v>7280</v>
      </c>
      <c r="AH442" s="747">
        <v>611</v>
      </c>
      <c r="AI442" s="747">
        <f t="shared" si="316"/>
        <v>24440</v>
      </c>
      <c r="AJ442" s="748">
        <f t="shared" si="317"/>
        <v>31720</v>
      </c>
    </row>
    <row r="443" spans="1:36" s="403" customFormat="1" ht="17.45" hidden="1" customHeight="1" x14ac:dyDescent="0.25">
      <c r="A443" s="967" t="s">
        <v>1002</v>
      </c>
      <c r="B443" s="438" t="s">
        <v>525</v>
      </c>
      <c r="C443" s="571" t="s">
        <v>32</v>
      </c>
      <c r="D443" s="596">
        <v>760</v>
      </c>
      <c r="E443" s="466">
        <v>182</v>
      </c>
      <c r="F443" s="466">
        <f t="shared" si="303"/>
        <v>138320</v>
      </c>
      <c r="G443" s="466">
        <v>496.6</v>
      </c>
      <c r="H443" s="466">
        <f t="shared" si="304"/>
        <v>377416</v>
      </c>
      <c r="I443" s="587">
        <f t="shared" si="305"/>
        <v>515736</v>
      </c>
      <c r="J443" s="832"/>
      <c r="K443" s="803">
        <v>182</v>
      </c>
      <c r="L443" s="804">
        <f t="shared" si="306"/>
        <v>0</v>
      </c>
      <c r="M443" s="803">
        <v>496.6</v>
      </c>
      <c r="N443" s="804">
        <f t="shared" si="307"/>
        <v>0</v>
      </c>
      <c r="O443" s="808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496.6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496.6</v>
      </c>
      <c r="AC443" s="512">
        <f t="shared" si="313"/>
        <v>0</v>
      </c>
      <c r="AD443" s="668">
        <f t="shared" si="314"/>
        <v>0</v>
      </c>
      <c r="AE443" s="740">
        <f t="shared" si="300"/>
        <v>760</v>
      </c>
      <c r="AF443" s="747">
        <v>182</v>
      </c>
      <c r="AG443" s="747">
        <f t="shared" si="315"/>
        <v>138320</v>
      </c>
      <c r="AH443" s="747">
        <v>496.6</v>
      </c>
      <c r="AI443" s="747">
        <f t="shared" si="316"/>
        <v>377416</v>
      </c>
      <c r="AJ443" s="748">
        <f t="shared" si="317"/>
        <v>515736</v>
      </c>
    </row>
    <row r="444" spans="1:36" s="403" customFormat="1" ht="17.45" hidden="1" customHeight="1" x14ac:dyDescent="0.25">
      <c r="A444" s="967" t="s">
        <v>1003</v>
      </c>
      <c r="B444" s="438" t="s">
        <v>526</v>
      </c>
      <c r="C444" s="571" t="s">
        <v>32</v>
      </c>
      <c r="D444" s="596">
        <v>210</v>
      </c>
      <c r="E444" s="466">
        <v>182</v>
      </c>
      <c r="F444" s="466">
        <f t="shared" si="303"/>
        <v>38220</v>
      </c>
      <c r="G444" s="466">
        <v>322.40000000000003</v>
      </c>
      <c r="H444" s="466">
        <f t="shared" si="304"/>
        <v>67704</v>
      </c>
      <c r="I444" s="587">
        <f t="shared" si="305"/>
        <v>105924</v>
      </c>
      <c r="J444" s="832"/>
      <c r="K444" s="803">
        <v>182</v>
      </c>
      <c r="L444" s="804">
        <f t="shared" si="306"/>
        <v>0</v>
      </c>
      <c r="M444" s="803">
        <v>322.40000000000003</v>
      </c>
      <c r="N444" s="804">
        <f t="shared" si="307"/>
        <v>0</v>
      </c>
      <c r="O444" s="808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322.40000000000003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322.40000000000003</v>
      </c>
      <c r="AC444" s="512">
        <f t="shared" si="313"/>
        <v>0</v>
      </c>
      <c r="AD444" s="668">
        <f t="shared" si="314"/>
        <v>0</v>
      </c>
      <c r="AE444" s="740">
        <f t="shared" si="300"/>
        <v>210</v>
      </c>
      <c r="AF444" s="747">
        <v>182</v>
      </c>
      <c r="AG444" s="747">
        <f t="shared" si="315"/>
        <v>38220</v>
      </c>
      <c r="AH444" s="747">
        <v>322.40000000000003</v>
      </c>
      <c r="AI444" s="747">
        <f t="shared" si="316"/>
        <v>67704</v>
      </c>
      <c r="AJ444" s="748">
        <f t="shared" si="317"/>
        <v>105924</v>
      </c>
    </row>
    <row r="445" spans="1:36" s="403" customFormat="1" ht="17.45" hidden="1" customHeight="1" x14ac:dyDescent="0.25">
      <c r="A445" s="967" t="s">
        <v>1004</v>
      </c>
      <c r="B445" s="438" t="s">
        <v>527</v>
      </c>
      <c r="C445" s="571" t="s">
        <v>32</v>
      </c>
      <c r="D445" s="596">
        <v>1320</v>
      </c>
      <c r="E445" s="466">
        <v>182</v>
      </c>
      <c r="F445" s="466">
        <f t="shared" si="303"/>
        <v>240240</v>
      </c>
      <c r="G445" s="466">
        <v>184.6</v>
      </c>
      <c r="H445" s="466">
        <f t="shared" si="304"/>
        <v>243672</v>
      </c>
      <c r="I445" s="587">
        <f t="shared" si="305"/>
        <v>483912</v>
      </c>
      <c r="J445" s="832"/>
      <c r="K445" s="803">
        <v>182</v>
      </c>
      <c r="L445" s="804">
        <f t="shared" si="306"/>
        <v>0</v>
      </c>
      <c r="M445" s="803">
        <v>184.6</v>
      </c>
      <c r="N445" s="804">
        <f t="shared" si="307"/>
        <v>0</v>
      </c>
      <c r="O445" s="808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182</v>
      </c>
      <c r="U445" s="519">
        <f t="shared" si="309"/>
        <v>0</v>
      </c>
      <c r="V445" s="519">
        <v>184.6</v>
      </c>
      <c r="W445" s="519">
        <f t="shared" si="310"/>
        <v>0</v>
      </c>
      <c r="X445" s="670">
        <f t="shared" si="311"/>
        <v>0</v>
      </c>
      <c r="Y445" s="649"/>
      <c r="Z445" s="512">
        <v>182</v>
      </c>
      <c r="AA445" s="512">
        <f t="shared" si="312"/>
        <v>0</v>
      </c>
      <c r="AB445" s="512">
        <v>184.6</v>
      </c>
      <c r="AC445" s="512">
        <f t="shared" si="313"/>
        <v>0</v>
      </c>
      <c r="AD445" s="668">
        <f t="shared" si="314"/>
        <v>0</v>
      </c>
      <c r="AE445" s="740">
        <f t="shared" si="300"/>
        <v>1320</v>
      </c>
      <c r="AF445" s="747">
        <v>182</v>
      </c>
      <c r="AG445" s="747">
        <f t="shared" si="315"/>
        <v>240240</v>
      </c>
      <c r="AH445" s="747">
        <v>184.6</v>
      </c>
      <c r="AI445" s="747">
        <f t="shared" si="316"/>
        <v>243672</v>
      </c>
      <c r="AJ445" s="748">
        <f t="shared" si="317"/>
        <v>483912</v>
      </c>
    </row>
    <row r="446" spans="1:36" s="403" customFormat="1" ht="17.45" hidden="1" customHeight="1" x14ac:dyDescent="0.25">
      <c r="A446" s="967" t="s">
        <v>1005</v>
      </c>
      <c r="B446" s="438" t="s">
        <v>528</v>
      </c>
      <c r="C446" s="571" t="s">
        <v>31</v>
      </c>
      <c r="D446" s="596">
        <v>20</v>
      </c>
      <c r="E446" s="466">
        <v>262</v>
      </c>
      <c r="F446" s="466">
        <f t="shared" si="303"/>
        <v>5240</v>
      </c>
      <c r="G446" s="466">
        <v>200.20000000000002</v>
      </c>
      <c r="H446" s="466">
        <f t="shared" si="304"/>
        <v>4004.0000000000005</v>
      </c>
      <c r="I446" s="587">
        <f t="shared" si="305"/>
        <v>9244</v>
      </c>
      <c r="J446" s="832"/>
      <c r="K446" s="803">
        <v>262</v>
      </c>
      <c r="L446" s="804">
        <f t="shared" si="306"/>
        <v>0</v>
      </c>
      <c r="M446" s="803">
        <v>200.20000000000002</v>
      </c>
      <c r="N446" s="804">
        <f t="shared" si="307"/>
        <v>0</v>
      </c>
      <c r="O446" s="808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200.20000000000002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200.20000000000002</v>
      </c>
      <c r="AC446" s="512">
        <f t="shared" si="313"/>
        <v>0</v>
      </c>
      <c r="AD446" s="668">
        <f t="shared" si="314"/>
        <v>0</v>
      </c>
      <c r="AE446" s="740">
        <f t="shared" si="300"/>
        <v>20</v>
      </c>
      <c r="AF446" s="747">
        <v>262</v>
      </c>
      <c r="AG446" s="747">
        <f t="shared" si="315"/>
        <v>5240</v>
      </c>
      <c r="AH446" s="747">
        <v>200.20000000000002</v>
      </c>
      <c r="AI446" s="747">
        <f t="shared" si="316"/>
        <v>4004.0000000000005</v>
      </c>
      <c r="AJ446" s="748">
        <f t="shared" si="317"/>
        <v>9244</v>
      </c>
    </row>
    <row r="447" spans="1:36" s="403" customFormat="1" ht="17.45" hidden="1" customHeight="1" x14ac:dyDescent="0.25">
      <c r="A447" s="967" t="s">
        <v>1006</v>
      </c>
      <c r="B447" s="438" t="s">
        <v>528</v>
      </c>
      <c r="C447" s="571" t="s">
        <v>31</v>
      </c>
      <c r="D447" s="596">
        <v>250</v>
      </c>
      <c r="E447" s="466">
        <v>262</v>
      </c>
      <c r="F447" s="466">
        <f t="shared" si="303"/>
        <v>65500</v>
      </c>
      <c r="G447" s="466">
        <v>80.600000000000009</v>
      </c>
      <c r="H447" s="466">
        <f t="shared" si="304"/>
        <v>20150.000000000004</v>
      </c>
      <c r="I447" s="587">
        <f t="shared" si="305"/>
        <v>85650</v>
      </c>
      <c r="J447" s="832"/>
      <c r="K447" s="803">
        <v>262</v>
      </c>
      <c r="L447" s="804">
        <f t="shared" si="306"/>
        <v>0</v>
      </c>
      <c r="M447" s="803">
        <v>80.600000000000009</v>
      </c>
      <c r="N447" s="804">
        <f t="shared" si="307"/>
        <v>0</v>
      </c>
      <c r="O447" s="808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262</v>
      </c>
      <c r="U447" s="519">
        <f t="shared" si="309"/>
        <v>0</v>
      </c>
      <c r="V447" s="519">
        <v>80.600000000000009</v>
      </c>
      <c r="W447" s="519">
        <f t="shared" si="310"/>
        <v>0</v>
      </c>
      <c r="X447" s="670">
        <f t="shared" si="311"/>
        <v>0</v>
      </c>
      <c r="Y447" s="649"/>
      <c r="Z447" s="512">
        <v>262</v>
      </c>
      <c r="AA447" s="512">
        <f t="shared" si="312"/>
        <v>0</v>
      </c>
      <c r="AB447" s="512">
        <v>80.600000000000009</v>
      </c>
      <c r="AC447" s="512">
        <f t="shared" si="313"/>
        <v>0</v>
      </c>
      <c r="AD447" s="668">
        <f t="shared" si="314"/>
        <v>0</v>
      </c>
      <c r="AE447" s="740">
        <f t="shared" si="300"/>
        <v>250</v>
      </c>
      <c r="AF447" s="747">
        <v>262</v>
      </c>
      <c r="AG447" s="747">
        <f t="shared" si="315"/>
        <v>65500</v>
      </c>
      <c r="AH447" s="747">
        <v>80.600000000000009</v>
      </c>
      <c r="AI447" s="747">
        <f t="shared" si="316"/>
        <v>20150.000000000004</v>
      </c>
      <c r="AJ447" s="748">
        <f t="shared" si="317"/>
        <v>85650</v>
      </c>
    </row>
    <row r="448" spans="1:36" s="403" customFormat="1" ht="17.45" hidden="1" customHeight="1" x14ac:dyDescent="0.25">
      <c r="A448" s="967" t="s">
        <v>1007</v>
      </c>
      <c r="B448" s="438" t="s">
        <v>529</v>
      </c>
      <c r="C448" s="571" t="s">
        <v>31</v>
      </c>
      <c r="D448" s="596">
        <v>32</v>
      </c>
      <c r="E448" s="466">
        <v>131</v>
      </c>
      <c r="F448" s="466">
        <f t="shared" si="303"/>
        <v>4192</v>
      </c>
      <c r="G448" s="466">
        <v>3434.6</v>
      </c>
      <c r="H448" s="466">
        <f t="shared" si="304"/>
        <v>109907.2</v>
      </c>
      <c r="I448" s="587">
        <f t="shared" si="305"/>
        <v>114099.2</v>
      </c>
      <c r="J448" s="832"/>
      <c r="K448" s="803">
        <v>131</v>
      </c>
      <c r="L448" s="804">
        <f t="shared" si="306"/>
        <v>0</v>
      </c>
      <c r="M448" s="803">
        <v>3434.6</v>
      </c>
      <c r="N448" s="804">
        <f t="shared" si="307"/>
        <v>0</v>
      </c>
      <c r="O448" s="808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131</v>
      </c>
      <c r="U448" s="519">
        <f t="shared" si="309"/>
        <v>0</v>
      </c>
      <c r="V448" s="519">
        <v>3434.6</v>
      </c>
      <c r="W448" s="519">
        <f t="shared" si="310"/>
        <v>0</v>
      </c>
      <c r="X448" s="670">
        <f t="shared" si="311"/>
        <v>0</v>
      </c>
      <c r="Y448" s="649"/>
      <c r="Z448" s="512">
        <v>131</v>
      </c>
      <c r="AA448" s="512">
        <f t="shared" si="312"/>
        <v>0</v>
      </c>
      <c r="AB448" s="512">
        <v>3434.6</v>
      </c>
      <c r="AC448" s="512">
        <f t="shared" si="313"/>
        <v>0</v>
      </c>
      <c r="AD448" s="668">
        <f t="shared" si="314"/>
        <v>0</v>
      </c>
      <c r="AE448" s="740">
        <f t="shared" si="300"/>
        <v>32</v>
      </c>
      <c r="AF448" s="747">
        <v>131</v>
      </c>
      <c r="AG448" s="747">
        <f t="shared" si="315"/>
        <v>4192</v>
      </c>
      <c r="AH448" s="747">
        <v>3434.6</v>
      </c>
      <c r="AI448" s="747">
        <f t="shared" si="316"/>
        <v>109907.2</v>
      </c>
      <c r="AJ448" s="748">
        <f t="shared" si="317"/>
        <v>114099.2</v>
      </c>
    </row>
    <row r="449" spans="1:36" s="403" customFormat="1" ht="17.45" hidden="1" customHeight="1" x14ac:dyDescent="0.25">
      <c r="A449" s="967" t="s">
        <v>1008</v>
      </c>
      <c r="B449" s="438" t="s">
        <v>530</v>
      </c>
      <c r="C449" s="571" t="s">
        <v>32</v>
      </c>
      <c r="D449" s="596">
        <v>636</v>
      </c>
      <c r="E449" s="466">
        <v>838.40000000000009</v>
      </c>
      <c r="F449" s="466">
        <f t="shared" si="303"/>
        <v>533222.40000000002</v>
      </c>
      <c r="G449" s="466">
        <v>1759</v>
      </c>
      <c r="H449" s="466">
        <f t="shared" si="304"/>
        <v>1118724</v>
      </c>
      <c r="I449" s="587">
        <f t="shared" si="305"/>
        <v>1651946.4</v>
      </c>
      <c r="J449" s="832"/>
      <c r="K449" s="803">
        <v>838.40000000000009</v>
      </c>
      <c r="L449" s="804">
        <f t="shared" si="306"/>
        <v>0</v>
      </c>
      <c r="M449" s="803">
        <v>1759</v>
      </c>
      <c r="N449" s="804">
        <f t="shared" si="307"/>
        <v>0</v>
      </c>
      <c r="O449" s="808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838.40000000000009</v>
      </c>
      <c r="U449" s="519">
        <f t="shared" si="309"/>
        <v>0</v>
      </c>
      <c r="V449" s="519">
        <v>1759</v>
      </c>
      <c r="W449" s="519">
        <f t="shared" si="310"/>
        <v>0</v>
      </c>
      <c r="X449" s="670">
        <f t="shared" si="311"/>
        <v>0</v>
      </c>
      <c r="Y449" s="649"/>
      <c r="Z449" s="512">
        <v>838.40000000000009</v>
      </c>
      <c r="AA449" s="512">
        <f t="shared" si="312"/>
        <v>0</v>
      </c>
      <c r="AB449" s="512">
        <v>1759</v>
      </c>
      <c r="AC449" s="512">
        <f t="shared" si="313"/>
        <v>0</v>
      </c>
      <c r="AD449" s="668">
        <f t="shared" si="314"/>
        <v>0</v>
      </c>
      <c r="AE449" s="740">
        <f t="shared" si="300"/>
        <v>636</v>
      </c>
      <c r="AF449" s="747">
        <v>838.40000000000009</v>
      </c>
      <c r="AG449" s="747">
        <f t="shared" si="315"/>
        <v>533222.40000000002</v>
      </c>
      <c r="AH449" s="747">
        <v>1759</v>
      </c>
      <c r="AI449" s="747">
        <f t="shared" si="316"/>
        <v>1118724</v>
      </c>
      <c r="AJ449" s="748">
        <f t="shared" si="317"/>
        <v>1651946.4</v>
      </c>
    </row>
    <row r="450" spans="1:36" s="403" customFormat="1" ht="17.45" hidden="1" customHeight="1" x14ac:dyDescent="0.25">
      <c r="A450" s="967" t="s">
        <v>1009</v>
      </c>
      <c r="B450" s="438" t="s">
        <v>531</v>
      </c>
      <c r="C450" s="571" t="s">
        <v>31</v>
      </c>
      <c r="D450" s="596">
        <v>20</v>
      </c>
      <c r="E450" s="466">
        <v>1965</v>
      </c>
      <c r="F450" s="466">
        <f t="shared" si="303"/>
        <v>39300</v>
      </c>
      <c r="G450" s="466">
        <v>20594.600000000002</v>
      </c>
      <c r="H450" s="466">
        <f t="shared" si="304"/>
        <v>411892.00000000006</v>
      </c>
      <c r="I450" s="587">
        <f t="shared" si="305"/>
        <v>451192.00000000006</v>
      </c>
      <c r="J450" s="832"/>
      <c r="K450" s="803">
        <v>1965</v>
      </c>
      <c r="L450" s="804">
        <f t="shared" si="306"/>
        <v>0</v>
      </c>
      <c r="M450" s="803">
        <v>20594.600000000002</v>
      </c>
      <c r="N450" s="804">
        <f t="shared" si="307"/>
        <v>0</v>
      </c>
      <c r="O450" s="808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1965</v>
      </c>
      <c r="U450" s="519">
        <f t="shared" si="309"/>
        <v>0</v>
      </c>
      <c r="V450" s="519">
        <v>20594.600000000002</v>
      </c>
      <c r="W450" s="519">
        <f t="shared" si="310"/>
        <v>0</v>
      </c>
      <c r="X450" s="670">
        <f t="shared" si="311"/>
        <v>0</v>
      </c>
      <c r="Y450" s="649"/>
      <c r="Z450" s="512">
        <v>1965</v>
      </c>
      <c r="AA450" s="512">
        <f t="shared" si="312"/>
        <v>0</v>
      </c>
      <c r="AB450" s="512">
        <v>20594.600000000002</v>
      </c>
      <c r="AC450" s="512">
        <f t="shared" si="313"/>
        <v>0</v>
      </c>
      <c r="AD450" s="668">
        <f t="shared" si="314"/>
        <v>0</v>
      </c>
      <c r="AE450" s="740">
        <f t="shared" si="300"/>
        <v>20</v>
      </c>
      <c r="AF450" s="747">
        <v>1965</v>
      </c>
      <c r="AG450" s="747">
        <f t="shared" si="315"/>
        <v>39300</v>
      </c>
      <c r="AH450" s="747">
        <v>20594.600000000002</v>
      </c>
      <c r="AI450" s="747">
        <f t="shared" si="316"/>
        <v>411892.00000000006</v>
      </c>
      <c r="AJ450" s="748">
        <f t="shared" si="317"/>
        <v>451192.00000000006</v>
      </c>
    </row>
    <row r="451" spans="1:36" s="403" customFormat="1" ht="27" hidden="1" customHeight="1" x14ac:dyDescent="0.25">
      <c r="A451" s="967" t="s">
        <v>1010</v>
      </c>
      <c r="B451" s="438" t="s">
        <v>463</v>
      </c>
      <c r="C451" s="571" t="s">
        <v>32</v>
      </c>
      <c r="D451" s="596">
        <v>860</v>
      </c>
      <c r="E451" s="466">
        <v>246</v>
      </c>
      <c r="F451" s="466">
        <f t="shared" si="303"/>
        <v>211560</v>
      </c>
      <c r="G451" s="466">
        <v>101</v>
      </c>
      <c r="H451" s="466">
        <f t="shared" si="304"/>
        <v>86860</v>
      </c>
      <c r="I451" s="587">
        <f t="shared" si="305"/>
        <v>298420</v>
      </c>
      <c r="J451" s="832"/>
      <c r="K451" s="803">
        <v>246</v>
      </c>
      <c r="L451" s="804">
        <f t="shared" si="306"/>
        <v>0</v>
      </c>
      <c r="M451" s="803">
        <v>101</v>
      </c>
      <c r="N451" s="804">
        <f t="shared" si="307"/>
        <v>0</v>
      </c>
      <c r="O451" s="808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246</v>
      </c>
      <c r="U451" s="519">
        <f t="shared" si="309"/>
        <v>0</v>
      </c>
      <c r="V451" s="519">
        <v>101</v>
      </c>
      <c r="W451" s="519">
        <f t="shared" si="310"/>
        <v>0</v>
      </c>
      <c r="X451" s="670">
        <f t="shared" si="311"/>
        <v>0</v>
      </c>
      <c r="Y451" s="649"/>
      <c r="Z451" s="512">
        <v>246</v>
      </c>
      <c r="AA451" s="512">
        <f t="shared" si="312"/>
        <v>0</v>
      </c>
      <c r="AB451" s="512">
        <v>101</v>
      </c>
      <c r="AC451" s="512">
        <f t="shared" si="313"/>
        <v>0</v>
      </c>
      <c r="AD451" s="668">
        <f t="shared" si="314"/>
        <v>0</v>
      </c>
      <c r="AE451" s="740">
        <f t="shared" si="300"/>
        <v>860</v>
      </c>
      <c r="AF451" s="747">
        <v>246</v>
      </c>
      <c r="AG451" s="747">
        <f t="shared" si="315"/>
        <v>211560</v>
      </c>
      <c r="AH451" s="747">
        <v>101</v>
      </c>
      <c r="AI451" s="747">
        <f t="shared" si="316"/>
        <v>86860</v>
      </c>
      <c r="AJ451" s="748">
        <f t="shared" si="317"/>
        <v>298420</v>
      </c>
    </row>
    <row r="452" spans="1:36" s="403" customFormat="1" ht="17.45" hidden="1" customHeight="1" x14ac:dyDescent="0.25">
      <c r="A452" s="967" t="s">
        <v>1011</v>
      </c>
      <c r="B452" s="438" t="s">
        <v>532</v>
      </c>
      <c r="C452" s="571" t="s">
        <v>31</v>
      </c>
      <c r="D452" s="596">
        <v>64</v>
      </c>
      <c r="E452" s="466">
        <v>131</v>
      </c>
      <c r="F452" s="466">
        <f t="shared" si="303"/>
        <v>8384</v>
      </c>
      <c r="G452" s="466">
        <v>408.2</v>
      </c>
      <c r="H452" s="466">
        <f t="shared" si="304"/>
        <v>26124.799999999999</v>
      </c>
      <c r="I452" s="587">
        <f t="shared" si="305"/>
        <v>34508.800000000003</v>
      </c>
      <c r="J452" s="832"/>
      <c r="K452" s="803">
        <v>131</v>
      </c>
      <c r="L452" s="804">
        <f t="shared" si="306"/>
        <v>0</v>
      </c>
      <c r="M452" s="803">
        <v>408.2</v>
      </c>
      <c r="N452" s="804">
        <f t="shared" si="307"/>
        <v>0</v>
      </c>
      <c r="O452" s="808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131</v>
      </c>
      <c r="U452" s="519">
        <f t="shared" si="309"/>
        <v>0</v>
      </c>
      <c r="V452" s="519">
        <v>408.2</v>
      </c>
      <c r="W452" s="519">
        <f t="shared" si="310"/>
        <v>0</v>
      </c>
      <c r="X452" s="670">
        <f t="shared" si="311"/>
        <v>0</v>
      </c>
      <c r="Y452" s="649"/>
      <c r="Z452" s="512">
        <v>131</v>
      </c>
      <c r="AA452" s="512">
        <f t="shared" si="312"/>
        <v>0</v>
      </c>
      <c r="AB452" s="512">
        <v>408.2</v>
      </c>
      <c r="AC452" s="512">
        <f t="shared" si="313"/>
        <v>0</v>
      </c>
      <c r="AD452" s="668">
        <f t="shared" si="314"/>
        <v>0</v>
      </c>
      <c r="AE452" s="740">
        <f t="shared" si="300"/>
        <v>64</v>
      </c>
      <c r="AF452" s="747">
        <v>131</v>
      </c>
      <c r="AG452" s="747">
        <f t="shared" si="315"/>
        <v>8384</v>
      </c>
      <c r="AH452" s="747">
        <v>408.2</v>
      </c>
      <c r="AI452" s="747">
        <f t="shared" si="316"/>
        <v>26124.799999999999</v>
      </c>
      <c r="AJ452" s="748">
        <f t="shared" si="317"/>
        <v>34508.800000000003</v>
      </c>
    </row>
    <row r="453" spans="1:36" s="403" customFormat="1" ht="17.45" hidden="1" customHeight="1" x14ac:dyDescent="0.25">
      <c r="A453" s="967" t="s">
        <v>1012</v>
      </c>
      <c r="B453" s="438" t="s">
        <v>465</v>
      </c>
      <c r="C453" s="571" t="s">
        <v>32</v>
      </c>
      <c r="D453" s="596">
        <v>400</v>
      </c>
      <c r="E453" s="466">
        <v>65.5</v>
      </c>
      <c r="F453" s="466">
        <f t="shared" si="303"/>
        <v>26200</v>
      </c>
      <c r="G453" s="466">
        <v>166.71200000000002</v>
      </c>
      <c r="H453" s="466">
        <f t="shared" si="304"/>
        <v>66684.800000000003</v>
      </c>
      <c r="I453" s="587">
        <f t="shared" si="305"/>
        <v>92884.800000000003</v>
      </c>
      <c r="J453" s="832"/>
      <c r="K453" s="803">
        <v>65.5</v>
      </c>
      <c r="L453" s="804">
        <f t="shared" si="306"/>
        <v>0</v>
      </c>
      <c r="M453" s="803">
        <v>166.71200000000002</v>
      </c>
      <c r="N453" s="804">
        <f t="shared" si="307"/>
        <v>0</v>
      </c>
      <c r="O453" s="808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65.5</v>
      </c>
      <c r="U453" s="519">
        <f t="shared" si="309"/>
        <v>0</v>
      </c>
      <c r="V453" s="519">
        <v>166.71200000000002</v>
      </c>
      <c r="W453" s="519">
        <f t="shared" si="310"/>
        <v>0</v>
      </c>
      <c r="X453" s="670">
        <f t="shared" si="311"/>
        <v>0</v>
      </c>
      <c r="Y453" s="649"/>
      <c r="Z453" s="512">
        <v>65.5</v>
      </c>
      <c r="AA453" s="512">
        <f t="shared" si="312"/>
        <v>0</v>
      </c>
      <c r="AB453" s="512">
        <v>166.71200000000002</v>
      </c>
      <c r="AC453" s="512">
        <f t="shared" si="313"/>
        <v>0</v>
      </c>
      <c r="AD453" s="668">
        <f t="shared" si="314"/>
        <v>0</v>
      </c>
      <c r="AE453" s="740">
        <f t="shared" si="300"/>
        <v>400</v>
      </c>
      <c r="AF453" s="747">
        <v>65.5</v>
      </c>
      <c r="AG453" s="747">
        <f t="shared" si="315"/>
        <v>26200</v>
      </c>
      <c r="AH453" s="747">
        <v>166.71200000000002</v>
      </c>
      <c r="AI453" s="747">
        <f t="shared" si="316"/>
        <v>66684.800000000003</v>
      </c>
      <c r="AJ453" s="748">
        <f t="shared" si="317"/>
        <v>92884.800000000003</v>
      </c>
    </row>
    <row r="454" spans="1:36" s="403" customFormat="1" ht="17.45" hidden="1" customHeight="1" x14ac:dyDescent="0.25">
      <c r="A454" s="967" t="s">
        <v>1013</v>
      </c>
      <c r="B454" s="438" t="s">
        <v>466</v>
      </c>
      <c r="C454" s="571" t="s">
        <v>31</v>
      </c>
      <c r="D454" s="596">
        <v>1240</v>
      </c>
      <c r="E454" s="466">
        <v>32.75</v>
      </c>
      <c r="F454" s="466">
        <f t="shared" si="303"/>
        <v>40610</v>
      </c>
      <c r="G454" s="466">
        <v>36.816000000000003</v>
      </c>
      <c r="H454" s="466">
        <f t="shared" si="304"/>
        <v>45651.840000000004</v>
      </c>
      <c r="I454" s="587">
        <f t="shared" si="305"/>
        <v>86261.84</v>
      </c>
      <c r="J454" s="832"/>
      <c r="K454" s="803">
        <v>32.75</v>
      </c>
      <c r="L454" s="804">
        <f t="shared" si="306"/>
        <v>0</v>
      </c>
      <c r="M454" s="803">
        <v>36.816000000000003</v>
      </c>
      <c r="N454" s="804">
        <f t="shared" si="307"/>
        <v>0</v>
      </c>
      <c r="O454" s="808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32.75</v>
      </c>
      <c r="U454" s="519">
        <f t="shared" si="309"/>
        <v>0</v>
      </c>
      <c r="V454" s="519">
        <v>36.816000000000003</v>
      </c>
      <c r="W454" s="519">
        <f t="shared" si="310"/>
        <v>0</v>
      </c>
      <c r="X454" s="670">
        <f t="shared" si="311"/>
        <v>0</v>
      </c>
      <c r="Y454" s="649"/>
      <c r="Z454" s="512">
        <v>32.75</v>
      </c>
      <c r="AA454" s="512">
        <f t="shared" si="312"/>
        <v>0</v>
      </c>
      <c r="AB454" s="512">
        <v>36.816000000000003</v>
      </c>
      <c r="AC454" s="512">
        <f t="shared" si="313"/>
        <v>0</v>
      </c>
      <c r="AD454" s="668">
        <f t="shared" si="314"/>
        <v>0</v>
      </c>
      <c r="AE454" s="740">
        <f t="shared" si="300"/>
        <v>1240</v>
      </c>
      <c r="AF454" s="747">
        <v>32.75</v>
      </c>
      <c r="AG454" s="747">
        <f t="shared" si="315"/>
        <v>40610</v>
      </c>
      <c r="AH454" s="747">
        <v>36.816000000000003</v>
      </c>
      <c r="AI454" s="747">
        <f t="shared" si="316"/>
        <v>45651.840000000004</v>
      </c>
      <c r="AJ454" s="748">
        <f t="shared" si="317"/>
        <v>86261.84</v>
      </c>
    </row>
    <row r="455" spans="1:36" s="403" customFormat="1" ht="17.45" hidden="1" customHeight="1" x14ac:dyDescent="0.25">
      <c r="A455" s="967" t="s">
        <v>1014</v>
      </c>
      <c r="B455" s="438" t="s">
        <v>464</v>
      </c>
      <c r="C455" s="571" t="s">
        <v>31</v>
      </c>
      <c r="D455" s="596">
        <v>120</v>
      </c>
      <c r="E455" s="466">
        <v>262</v>
      </c>
      <c r="F455" s="466">
        <f t="shared" si="303"/>
        <v>31440</v>
      </c>
      <c r="G455" s="466">
        <v>681.2</v>
      </c>
      <c r="H455" s="466">
        <f t="shared" si="304"/>
        <v>81744</v>
      </c>
      <c r="I455" s="587">
        <f t="shared" si="305"/>
        <v>113184</v>
      </c>
      <c r="J455" s="832"/>
      <c r="K455" s="803">
        <v>262</v>
      </c>
      <c r="L455" s="804">
        <f t="shared" si="306"/>
        <v>0</v>
      </c>
      <c r="M455" s="803">
        <v>681.2</v>
      </c>
      <c r="N455" s="804">
        <f t="shared" si="307"/>
        <v>0</v>
      </c>
      <c r="O455" s="808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262</v>
      </c>
      <c r="U455" s="519">
        <f t="shared" si="309"/>
        <v>0</v>
      </c>
      <c r="V455" s="519">
        <v>681.2</v>
      </c>
      <c r="W455" s="519">
        <f t="shared" si="310"/>
        <v>0</v>
      </c>
      <c r="X455" s="670">
        <f t="shared" si="311"/>
        <v>0</v>
      </c>
      <c r="Y455" s="649"/>
      <c r="Z455" s="512">
        <v>262</v>
      </c>
      <c r="AA455" s="512">
        <f t="shared" si="312"/>
        <v>0</v>
      </c>
      <c r="AB455" s="512">
        <v>681.2</v>
      </c>
      <c r="AC455" s="512">
        <f t="shared" si="313"/>
        <v>0</v>
      </c>
      <c r="AD455" s="668">
        <f t="shared" si="314"/>
        <v>0</v>
      </c>
      <c r="AE455" s="740">
        <f t="shared" si="300"/>
        <v>120</v>
      </c>
      <c r="AF455" s="747">
        <v>262</v>
      </c>
      <c r="AG455" s="747">
        <f t="shared" si="315"/>
        <v>31440</v>
      </c>
      <c r="AH455" s="747">
        <v>681.2</v>
      </c>
      <c r="AI455" s="747">
        <f t="shared" si="316"/>
        <v>81744</v>
      </c>
      <c r="AJ455" s="748">
        <f t="shared" si="317"/>
        <v>113184</v>
      </c>
    </row>
    <row r="456" spans="1:36" s="403" customFormat="1" ht="26.25" hidden="1" customHeight="1" x14ac:dyDescent="0.25">
      <c r="A456" s="967" t="s">
        <v>1015</v>
      </c>
      <c r="B456" s="438" t="s">
        <v>533</v>
      </c>
      <c r="C456" s="571" t="s">
        <v>32</v>
      </c>
      <c r="D456" s="596">
        <v>10</v>
      </c>
      <c r="E456" s="466">
        <v>65.5</v>
      </c>
      <c r="F456" s="466">
        <f t="shared" si="303"/>
        <v>655</v>
      </c>
      <c r="G456" s="466">
        <v>348.40000000000003</v>
      </c>
      <c r="H456" s="466">
        <f t="shared" si="304"/>
        <v>3484.0000000000005</v>
      </c>
      <c r="I456" s="587">
        <f t="shared" si="305"/>
        <v>4139</v>
      </c>
      <c r="J456" s="832"/>
      <c r="K456" s="803">
        <v>65.5</v>
      </c>
      <c r="L456" s="804">
        <f t="shared" si="306"/>
        <v>0</v>
      </c>
      <c r="M456" s="803">
        <v>348.40000000000003</v>
      </c>
      <c r="N456" s="804">
        <f t="shared" si="307"/>
        <v>0</v>
      </c>
      <c r="O456" s="808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65.5</v>
      </c>
      <c r="U456" s="519">
        <f t="shared" si="309"/>
        <v>0</v>
      </c>
      <c r="V456" s="519">
        <v>348.40000000000003</v>
      </c>
      <c r="W456" s="519">
        <f t="shared" si="310"/>
        <v>0</v>
      </c>
      <c r="X456" s="670">
        <f t="shared" si="311"/>
        <v>0</v>
      </c>
      <c r="Y456" s="649"/>
      <c r="Z456" s="512">
        <v>65.5</v>
      </c>
      <c r="AA456" s="512">
        <f t="shared" si="312"/>
        <v>0</v>
      </c>
      <c r="AB456" s="512">
        <v>348.40000000000003</v>
      </c>
      <c r="AC456" s="512">
        <f t="shared" si="313"/>
        <v>0</v>
      </c>
      <c r="AD456" s="668">
        <f t="shared" si="314"/>
        <v>0</v>
      </c>
      <c r="AE456" s="740">
        <f t="shared" si="300"/>
        <v>10</v>
      </c>
      <c r="AF456" s="747">
        <v>65.5</v>
      </c>
      <c r="AG456" s="747">
        <f t="shared" si="315"/>
        <v>655</v>
      </c>
      <c r="AH456" s="747">
        <v>348.40000000000003</v>
      </c>
      <c r="AI456" s="747">
        <f t="shared" si="316"/>
        <v>3484.0000000000005</v>
      </c>
      <c r="AJ456" s="748">
        <f t="shared" si="317"/>
        <v>4139</v>
      </c>
    </row>
    <row r="457" spans="1:36" s="403" customFormat="1" ht="19.5" customHeight="1" x14ac:dyDescent="0.25">
      <c r="A457" s="967" t="s">
        <v>1016</v>
      </c>
      <c r="B457" s="438" t="s">
        <v>469</v>
      </c>
      <c r="C457" s="571" t="s">
        <v>32</v>
      </c>
      <c r="D457" s="596">
        <v>1500</v>
      </c>
      <c r="E457" s="466">
        <v>458.5</v>
      </c>
      <c r="F457" s="466">
        <f t="shared" si="303"/>
        <v>687750</v>
      </c>
      <c r="G457" s="466">
        <v>369.2</v>
      </c>
      <c r="H457" s="466">
        <f t="shared" si="304"/>
        <v>553800</v>
      </c>
      <c r="I457" s="587">
        <f t="shared" si="305"/>
        <v>1241550</v>
      </c>
      <c r="J457" s="832"/>
      <c r="K457" s="803">
        <v>458.5</v>
      </c>
      <c r="L457" s="804">
        <f t="shared" si="306"/>
        <v>0</v>
      </c>
      <c r="M457" s="803">
        <v>369.2</v>
      </c>
      <c r="N457" s="804">
        <f t="shared" si="307"/>
        <v>0</v>
      </c>
      <c r="O457" s="808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369.2</v>
      </c>
      <c r="W457" s="519">
        <f t="shared" si="310"/>
        <v>0</v>
      </c>
      <c r="X457" s="670">
        <f t="shared" si="311"/>
        <v>0</v>
      </c>
      <c r="Y457" s="649">
        <v>300</v>
      </c>
      <c r="Z457" s="512">
        <v>458.5</v>
      </c>
      <c r="AA457" s="512">
        <f t="shared" si="312"/>
        <v>137550</v>
      </c>
      <c r="AB457" s="512">
        <v>369</v>
      </c>
      <c r="AC457" s="512">
        <f t="shared" si="313"/>
        <v>110700</v>
      </c>
      <c r="AD457" s="668">
        <f t="shared" si="314"/>
        <v>248250</v>
      </c>
      <c r="AE457" s="740">
        <f t="shared" si="300"/>
        <v>1200</v>
      </c>
      <c r="AF457" s="747">
        <v>458.5</v>
      </c>
      <c r="AG457" s="747">
        <f t="shared" si="315"/>
        <v>550200</v>
      </c>
      <c r="AH457" s="747">
        <v>369.2</v>
      </c>
      <c r="AI457" s="747">
        <f t="shared" si="316"/>
        <v>443040</v>
      </c>
      <c r="AJ457" s="748">
        <f t="shared" si="317"/>
        <v>993240</v>
      </c>
    </row>
    <row r="458" spans="1:36" s="403" customFormat="1" ht="15" hidden="1" customHeight="1" x14ac:dyDescent="0.25">
      <c r="A458" s="967" t="s">
        <v>1017</v>
      </c>
      <c r="B458" s="438" t="s">
        <v>534</v>
      </c>
      <c r="C458" s="571" t="s">
        <v>32</v>
      </c>
      <c r="D458" s="596">
        <v>105</v>
      </c>
      <c r="E458" s="466">
        <v>458.5</v>
      </c>
      <c r="F458" s="466">
        <f t="shared" si="303"/>
        <v>48142.5</v>
      </c>
      <c r="G458" s="466">
        <v>254.8</v>
      </c>
      <c r="H458" s="466">
        <f t="shared" si="304"/>
        <v>26754</v>
      </c>
      <c r="I458" s="587">
        <f t="shared" si="305"/>
        <v>74896.5</v>
      </c>
      <c r="J458" s="832"/>
      <c r="K458" s="803">
        <v>458.5</v>
      </c>
      <c r="L458" s="804">
        <f t="shared" si="306"/>
        <v>0</v>
      </c>
      <c r="M458" s="803">
        <v>254.8</v>
      </c>
      <c r="N458" s="804">
        <f t="shared" si="307"/>
        <v>0</v>
      </c>
      <c r="O458" s="808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458.5</v>
      </c>
      <c r="U458" s="519">
        <f t="shared" si="309"/>
        <v>0</v>
      </c>
      <c r="V458" s="519">
        <v>254.8</v>
      </c>
      <c r="W458" s="519">
        <f t="shared" si="310"/>
        <v>0</v>
      </c>
      <c r="X458" s="670">
        <f t="shared" si="311"/>
        <v>0</v>
      </c>
      <c r="Y458" s="649"/>
      <c r="Z458" s="512">
        <v>458.5</v>
      </c>
      <c r="AA458" s="512">
        <f t="shared" si="312"/>
        <v>0</v>
      </c>
      <c r="AB458" s="512">
        <v>254.8</v>
      </c>
      <c r="AC458" s="512">
        <f t="shared" si="313"/>
        <v>0</v>
      </c>
      <c r="AD458" s="668">
        <f t="shared" si="314"/>
        <v>0</v>
      </c>
      <c r="AE458" s="740">
        <f t="shared" si="300"/>
        <v>105</v>
      </c>
      <c r="AF458" s="747">
        <v>458.5</v>
      </c>
      <c r="AG458" s="747">
        <f t="shared" si="315"/>
        <v>48142.5</v>
      </c>
      <c r="AH458" s="747">
        <v>254.8</v>
      </c>
      <c r="AI458" s="747">
        <f t="shared" si="316"/>
        <v>26754</v>
      </c>
      <c r="AJ458" s="748">
        <f t="shared" si="317"/>
        <v>74896.5</v>
      </c>
    </row>
    <row r="459" spans="1:36" s="403" customFormat="1" ht="15" hidden="1" customHeight="1" x14ac:dyDescent="0.25">
      <c r="A459" s="967" t="s">
        <v>1018</v>
      </c>
      <c r="B459" s="438" t="s">
        <v>535</v>
      </c>
      <c r="C459" s="571" t="s">
        <v>32</v>
      </c>
      <c r="D459" s="596">
        <v>40</v>
      </c>
      <c r="E459" s="466">
        <v>1283.8</v>
      </c>
      <c r="F459" s="466">
        <f t="shared" si="303"/>
        <v>51352</v>
      </c>
      <c r="G459" s="466">
        <v>2241.2000000000003</v>
      </c>
      <c r="H459" s="466">
        <f t="shared" si="304"/>
        <v>89648.000000000015</v>
      </c>
      <c r="I459" s="587">
        <f t="shared" si="305"/>
        <v>141000</v>
      </c>
      <c r="J459" s="832"/>
      <c r="K459" s="803">
        <v>1283.8</v>
      </c>
      <c r="L459" s="804">
        <f t="shared" si="306"/>
        <v>0</v>
      </c>
      <c r="M459" s="803">
        <v>2241.2000000000003</v>
      </c>
      <c r="N459" s="804">
        <f t="shared" si="307"/>
        <v>0</v>
      </c>
      <c r="O459" s="808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1283.8</v>
      </c>
      <c r="U459" s="519">
        <f t="shared" si="309"/>
        <v>0</v>
      </c>
      <c r="V459" s="519">
        <v>2241.2000000000003</v>
      </c>
      <c r="W459" s="519">
        <f t="shared" si="310"/>
        <v>0</v>
      </c>
      <c r="X459" s="670">
        <f t="shared" si="311"/>
        <v>0</v>
      </c>
      <c r="Y459" s="649"/>
      <c r="Z459" s="512">
        <v>1283.8</v>
      </c>
      <c r="AA459" s="512">
        <f t="shared" si="312"/>
        <v>0</v>
      </c>
      <c r="AB459" s="512">
        <v>2241.2000000000003</v>
      </c>
      <c r="AC459" s="512">
        <f t="shared" si="313"/>
        <v>0</v>
      </c>
      <c r="AD459" s="668">
        <f t="shared" si="314"/>
        <v>0</v>
      </c>
      <c r="AE459" s="740">
        <f t="shared" si="300"/>
        <v>40</v>
      </c>
      <c r="AF459" s="747">
        <v>1283.8</v>
      </c>
      <c r="AG459" s="747">
        <f t="shared" si="315"/>
        <v>51352</v>
      </c>
      <c r="AH459" s="747">
        <v>2241.2000000000003</v>
      </c>
      <c r="AI459" s="747">
        <f t="shared" si="316"/>
        <v>89648.000000000015</v>
      </c>
      <c r="AJ459" s="748">
        <f t="shared" si="317"/>
        <v>141000</v>
      </c>
    </row>
    <row r="460" spans="1:36" s="403" customFormat="1" ht="15" hidden="1" customHeight="1" x14ac:dyDescent="0.25">
      <c r="A460" s="967" t="s">
        <v>1019</v>
      </c>
      <c r="B460" s="438" t="s">
        <v>536</v>
      </c>
      <c r="C460" s="571" t="s">
        <v>32</v>
      </c>
      <c r="D460" s="596">
        <v>780</v>
      </c>
      <c r="E460" s="466">
        <v>1048</v>
      </c>
      <c r="F460" s="466">
        <f t="shared" si="303"/>
        <v>817440</v>
      </c>
      <c r="G460" s="466">
        <v>1084.2</v>
      </c>
      <c r="H460" s="466">
        <f t="shared" si="304"/>
        <v>845676</v>
      </c>
      <c r="I460" s="587">
        <f t="shared" si="305"/>
        <v>1663116</v>
      </c>
      <c r="J460" s="832"/>
      <c r="K460" s="803">
        <v>1048</v>
      </c>
      <c r="L460" s="804">
        <f t="shared" si="306"/>
        <v>0</v>
      </c>
      <c r="M460" s="803">
        <v>1084.2</v>
      </c>
      <c r="N460" s="804">
        <f t="shared" si="307"/>
        <v>0</v>
      </c>
      <c r="O460" s="808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1048</v>
      </c>
      <c r="U460" s="519">
        <f t="shared" si="309"/>
        <v>0</v>
      </c>
      <c r="V460" s="519">
        <v>1084.2</v>
      </c>
      <c r="W460" s="519">
        <f t="shared" si="310"/>
        <v>0</v>
      </c>
      <c r="X460" s="670">
        <f t="shared" si="311"/>
        <v>0</v>
      </c>
      <c r="Y460" s="649"/>
      <c r="Z460" s="512">
        <v>1048</v>
      </c>
      <c r="AA460" s="512">
        <f t="shared" si="312"/>
        <v>0</v>
      </c>
      <c r="AB460" s="512">
        <v>1084.2</v>
      </c>
      <c r="AC460" s="512">
        <f t="shared" si="313"/>
        <v>0</v>
      </c>
      <c r="AD460" s="668">
        <f t="shared" si="314"/>
        <v>0</v>
      </c>
      <c r="AE460" s="740">
        <f t="shared" si="300"/>
        <v>780</v>
      </c>
      <c r="AF460" s="747">
        <v>1048</v>
      </c>
      <c r="AG460" s="747">
        <f t="shared" si="315"/>
        <v>817440</v>
      </c>
      <c r="AH460" s="747">
        <v>1084.2</v>
      </c>
      <c r="AI460" s="747">
        <f t="shared" si="316"/>
        <v>845676</v>
      </c>
      <c r="AJ460" s="748">
        <f t="shared" si="317"/>
        <v>1663116</v>
      </c>
    </row>
    <row r="461" spans="1:36" s="403" customFormat="1" ht="15" hidden="1" customHeight="1" x14ac:dyDescent="0.25">
      <c r="A461" s="967" t="s">
        <v>1020</v>
      </c>
      <c r="B461" s="438" t="s">
        <v>537</v>
      </c>
      <c r="C461" s="571" t="s">
        <v>171</v>
      </c>
      <c r="D461" s="596">
        <v>2.7</v>
      </c>
      <c r="E461" s="466">
        <v>1249.74</v>
      </c>
      <c r="F461" s="466">
        <f t="shared" si="303"/>
        <v>3374.2980000000002</v>
      </c>
      <c r="G461" s="466"/>
      <c r="H461" s="466"/>
      <c r="I461" s="587">
        <f t="shared" si="305"/>
        <v>3374.2980000000002</v>
      </c>
      <c r="J461" s="832"/>
      <c r="K461" s="803">
        <v>1249.74</v>
      </c>
      <c r="L461" s="804">
        <f t="shared" si="306"/>
        <v>0</v>
      </c>
      <c r="M461" s="803"/>
      <c r="N461" s="804"/>
      <c r="O461" s="808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49"/>
      <c r="T461" s="519">
        <v>1249.74</v>
      </c>
      <c r="U461" s="519">
        <f t="shared" si="309"/>
        <v>0</v>
      </c>
      <c r="V461" s="519"/>
      <c r="W461" s="519"/>
      <c r="X461" s="670">
        <f t="shared" si="311"/>
        <v>0</v>
      </c>
      <c r="Y461" s="649"/>
      <c r="Z461" s="512">
        <v>1249.74</v>
      </c>
      <c r="AA461" s="512">
        <f t="shared" si="312"/>
        <v>0</v>
      </c>
      <c r="AB461" s="512"/>
      <c r="AC461" s="512"/>
      <c r="AD461" s="668">
        <f t="shared" si="314"/>
        <v>0</v>
      </c>
      <c r="AE461" s="740">
        <f t="shared" si="300"/>
        <v>2.7</v>
      </c>
      <c r="AF461" s="747">
        <v>1249.74</v>
      </c>
      <c r="AG461" s="747">
        <f t="shared" si="315"/>
        <v>3374.2980000000002</v>
      </c>
      <c r="AH461" s="747"/>
      <c r="AI461" s="747"/>
      <c r="AJ461" s="748">
        <f t="shared" si="317"/>
        <v>3374.2980000000002</v>
      </c>
    </row>
    <row r="462" spans="1:36" s="403" customFormat="1" ht="15" hidden="1" customHeight="1" x14ac:dyDescent="0.25">
      <c r="A462" s="967" t="s">
        <v>1021</v>
      </c>
      <c r="B462" s="438" t="s">
        <v>538</v>
      </c>
      <c r="C462" s="576" t="s">
        <v>171</v>
      </c>
      <c r="D462" s="599">
        <v>1.2</v>
      </c>
      <c r="E462" s="466">
        <v>1522.22</v>
      </c>
      <c r="F462" s="466">
        <f t="shared" si="303"/>
        <v>1826.664</v>
      </c>
      <c r="G462" s="466">
        <v>1092</v>
      </c>
      <c r="H462" s="466">
        <f>G462*D462</f>
        <v>1310.3999999999999</v>
      </c>
      <c r="I462" s="587">
        <f t="shared" si="305"/>
        <v>3137.0639999999999</v>
      </c>
      <c r="J462" s="797"/>
      <c r="K462" s="803">
        <v>1522.22</v>
      </c>
      <c r="L462" s="804">
        <f t="shared" si="306"/>
        <v>0</v>
      </c>
      <c r="M462" s="803">
        <v>1092</v>
      </c>
      <c r="N462" s="804">
        <f>M462*J462</f>
        <v>0</v>
      </c>
      <c r="O462" s="808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38"/>
      <c r="T462" s="519">
        <v>1522.22</v>
      </c>
      <c r="U462" s="519">
        <f t="shared" si="309"/>
        <v>0</v>
      </c>
      <c r="V462" s="519">
        <v>1092</v>
      </c>
      <c r="W462" s="519">
        <f>V462*S462</f>
        <v>0</v>
      </c>
      <c r="X462" s="670">
        <f t="shared" si="311"/>
        <v>0</v>
      </c>
      <c r="Y462" s="638"/>
      <c r="Z462" s="512">
        <v>1522.22</v>
      </c>
      <c r="AA462" s="512">
        <f t="shared" si="312"/>
        <v>0</v>
      </c>
      <c r="AB462" s="512">
        <v>1092</v>
      </c>
      <c r="AC462" s="512">
        <f>AB462*Y462</f>
        <v>0</v>
      </c>
      <c r="AD462" s="668">
        <f t="shared" si="314"/>
        <v>0</v>
      </c>
      <c r="AE462" s="740">
        <f t="shared" si="300"/>
        <v>1.2</v>
      </c>
      <c r="AF462" s="747">
        <v>1522.22</v>
      </c>
      <c r="AG462" s="747">
        <f t="shared" si="315"/>
        <v>1826.664</v>
      </c>
      <c r="AH462" s="747">
        <v>1092</v>
      </c>
      <c r="AI462" s="747">
        <f>AH462*AE462</f>
        <v>1310.3999999999999</v>
      </c>
      <c r="AJ462" s="748">
        <f t="shared" si="317"/>
        <v>3137.0639999999999</v>
      </c>
    </row>
    <row r="463" spans="1:36" s="403" customFormat="1" ht="15" hidden="1" customHeight="1" x14ac:dyDescent="0.25">
      <c r="A463" s="967" t="s">
        <v>1022</v>
      </c>
      <c r="B463" s="438" t="s">
        <v>539</v>
      </c>
      <c r="C463" s="571" t="s">
        <v>171</v>
      </c>
      <c r="D463" s="596">
        <v>1.5</v>
      </c>
      <c r="E463" s="466">
        <v>1249.74</v>
      </c>
      <c r="F463" s="466">
        <f t="shared" si="303"/>
        <v>1874.6100000000001</v>
      </c>
      <c r="G463" s="466"/>
      <c r="H463" s="466"/>
      <c r="I463" s="587">
        <f t="shared" si="305"/>
        <v>1874.6100000000001</v>
      </c>
      <c r="J463" s="832"/>
      <c r="K463" s="803">
        <v>1249.74</v>
      </c>
      <c r="L463" s="804">
        <f t="shared" si="306"/>
        <v>0</v>
      </c>
      <c r="M463" s="803"/>
      <c r="N463" s="804"/>
      <c r="O463" s="808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1249.74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1249.74</v>
      </c>
      <c r="AA463" s="512">
        <f t="shared" si="312"/>
        <v>0</v>
      </c>
      <c r="AB463" s="512"/>
      <c r="AC463" s="512"/>
      <c r="AD463" s="668">
        <f t="shared" si="314"/>
        <v>0</v>
      </c>
      <c r="AE463" s="740">
        <f t="shared" si="300"/>
        <v>1.5</v>
      </c>
      <c r="AF463" s="747">
        <v>1249.74</v>
      </c>
      <c r="AG463" s="747">
        <f t="shared" si="315"/>
        <v>1874.6100000000001</v>
      </c>
      <c r="AH463" s="747"/>
      <c r="AI463" s="747"/>
      <c r="AJ463" s="748">
        <f t="shared" si="317"/>
        <v>1874.6100000000001</v>
      </c>
    </row>
    <row r="464" spans="1:36" s="403" customFormat="1" ht="15" hidden="1" customHeight="1" x14ac:dyDescent="0.25">
      <c r="A464" s="967" t="s">
        <v>1023</v>
      </c>
      <c r="B464" s="438" t="s">
        <v>540</v>
      </c>
      <c r="C464" s="571" t="s">
        <v>171</v>
      </c>
      <c r="D464" s="596">
        <v>1.2</v>
      </c>
      <c r="E464" s="466">
        <v>3144</v>
      </c>
      <c r="F464" s="466">
        <f t="shared" si="303"/>
        <v>3772.7999999999997</v>
      </c>
      <c r="G464" s="466"/>
      <c r="H464" s="466"/>
      <c r="I464" s="587">
        <f t="shared" si="305"/>
        <v>3772.7999999999997</v>
      </c>
      <c r="J464" s="832"/>
      <c r="K464" s="803">
        <v>3144</v>
      </c>
      <c r="L464" s="804">
        <f t="shared" si="306"/>
        <v>0</v>
      </c>
      <c r="M464" s="803"/>
      <c r="N464" s="804"/>
      <c r="O464" s="808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>
        <v>3144</v>
      </c>
      <c r="U464" s="519">
        <f t="shared" si="309"/>
        <v>0</v>
      </c>
      <c r="V464" s="519"/>
      <c r="W464" s="519"/>
      <c r="X464" s="670">
        <f t="shared" si="311"/>
        <v>0</v>
      </c>
      <c r="Y464" s="649"/>
      <c r="Z464" s="512">
        <v>3144</v>
      </c>
      <c r="AA464" s="512">
        <f t="shared" si="312"/>
        <v>0</v>
      </c>
      <c r="AB464" s="512"/>
      <c r="AC464" s="512"/>
      <c r="AD464" s="668">
        <f t="shared" si="314"/>
        <v>0</v>
      </c>
      <c r="AE464" s="740">
        <f t="shared" si="300"/>
        <v>1.2</v>
      </c>
      <c r="AF464" s="747">
        <v>3144</v>
      </c>
      <c r="AG464" s="747">
        <f t="shared" si="315"/>
        <v>3772.7999999999997</v>
      </c>
      <c r="AH464" s="747"/>
      <c r="AI464" s="747"/>
      <c r="AJ464" s="748">
        <f t="shared" si="317"/>
        <v>3772.7999999999997</v>
      </c>
    </row>
    <row r="465" spans="1:36" s="403" customFormat="1" ht="15" hidden="1" customHeight="1" x14ac:dyDescent="0.25">
      <c r="A465" s="967" t="s">
        <v>1024</v>
      </c>
      <c r="B465" s="438" t="s">
        <v>268</v>
      </c>
      <c r="C465" s="571" t="s">
        <v>224</v>
      </c>
      <c r="D465" s="596">
        <v>1</v>
      </c>
      <c r="E465" s="466"/>
      <c r="F465" s="466"/>
      <c r="G465" s="466">
        <v>28704</v>
      </c>
      <c r="H465" s="466">
        <f>G465*D465</f>
        <v>28704</v>
      </c>
      <c r="I465" s="587">
        <f t="shared" si="305"/>
        <v>28704</v>
      </c>
      <c r="J465" s="832"/>
      <c r="K465" s="803"/>
      <c r="L465" s="804"/>
      <c r="M465" s="803">
        <v>28704</v>
      </c>
      <c r="N465" s="804">
        <f>M465*J465</f>
        <v>0</v>
      </c>
      <c r="O465" s="808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/>
      <c r="U465" s="519"/>
      <c r="V465" s="519">
        <v>28704</v>
      </c>
      <c r="W465" s="519">
        <f>V465*S465</f>
        <v>0</v>
      </c>
      <c r="X465" s="670">
        <f t="shared" si="311"/>
        <v>0</v>
      </c>
      <c r="Y465" s="649"/>
      <c r="Z465" s="512"/>
      <c r="AA465" s="512"/>
      <c r="AB465" s="512">
        <v>28704</v>
      </c>
      <c r="AC465" s="512">
        <f>AB465*Y465</f>
        <v>0</v>
      </c>
      <c r="AD465" s="668">
        <f t="shared" si="314"/>
        <v>0</v>
      </c>
      <c r="AE465" s="740">
        <f t="shared" si="300"/>
        <v>1</v>
      </c>
      <c r="AF465" s="747"/>
      <c r="AG465" s="747"/>
      <c r="AH465" s="747">
        <v>28704</v>
      </c>
      <c r="AI465" s="747">
        <f>AH465*AE465</f>
        <v>28704</v>
      </c>
      <c r="AJ465" s="748">
        <f t="shared" si="317"/>
        <v>28704</v>
      </c>
    </row>
    <row r="466" spans="1:36" s="403" customFormat="1" ht="15" hidden="1" customHeight="1" x14ac:dyDescent="0.25">
      <c r="A466" s="967" t="s">
        <v>1025</v>
      </c>
      <c r="B466" s="438" t="s">
        <v>358</v>
      </c>
      <c r="C466" s="571" t="s">
        <v>224</v>
      </c>
      <c r="D466" s="596">
        <v>1</v>
      </c>
      <c r="E466" s="466">
        <v>76800</v>
      </c>
      <c r="F466" s="466">
        <f>E466*D466</f>
        <v>76800</v>
      </c>
      <c r="G466" s="466"/>
      <c r="H466" s="466"/>
      <c r="I466" s="587">
        <f t="shared" si="305"/>
        <v>76800</v>
      </c>
      <c r="J466" s="832"/>
      <c r="K466" s="803">
        <v>76800</v>
      </c>
      <c r="L466" s="804">
        <f>K466*J466</f>
        <v>0</v>
      </c>
      <c r="M466" s="803"/>
      <c r="N466" s="804"/>
      <c r="O466" s="808">
        <f t="shared" si="308"/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49"/>
      <c r="T466" s="519">
        <v>76800</v>
      </c>
      <c r="U466" s="519">
        <f>T466*S466</f>
        <v>0</v>
      </c>
      <c r="V466" s="519"/>
      <c r="W466" s="519"/>
      <c r="X466" s="670">
        <f t="shared" si="311"/>
        <v>0</v>
      </c>
      <c r="Y466" s="649"/>
      <c r="Z466" s="512">
        <v>76800</v>
      </c>
      <c r="AA466" s="512">
        <f>Z466*Y466</f>
        <v>0</v>
      </c>
      <c r="AB466" s="512"/>
      <c r="AC466" s="512"/>
      <c r="AD466" s="668">
        <f t="shared" si="314"/>
        <v>0</v>
      </c>
      <c r="AE466" s="740">
        <f t="shared" si="300"/>
        <v>1</v>
      </c>
      <c r="AF466" s="747">
        <v>76800</v>
      </c>
      <c r="AG466" s="747">
        <f>AF466*AE466</f>
        <v>76800</v>
      </c>
      <c r="AH466" s="747"/>
      <c r="AI466" s="747"/>
      <c r="AJ466" s="748">
        <f t="shared" si="317"/>
        <v>76800</v>
      </c>
    </row>
    <row r="467" spans="1:36" s="404" customFormat="1" ht="15" hidden="1" customHeight="1" x14ac:dyDescent="0.25">
      <c r="A467" s="966" t="s">
        <v>541</v>
      </c>
      <c r="B467" s="695" t="s">
        <v>542</v>
      </c>
      <c r="C467" s="696"/>
      <c r="D467" s="697"/>
      <c r="E467" s="464"/>
      <c r="F467" s="464">
        <f>SUM(F468:F485)</f>
        <v>557498.30000000005</v>
      </c>
      <c r="G467" s="464"/>
      <c r="H467" s="464">
        <f>SUM(H468:H485)</f>
        <v>1249440.52</v>
      </c>
      <c r="I467" s="588">
        <f>SUM(I468:I485)</f>
        <v>1806938.82</v>
      </c>
      <c r="J467" s="829"/>
      <c r="K467" s="798"/>
      <c r="L467" s="799">
        <f>SUM(L468:L485)</f>
        <v>0</v>
      </c>
      <c r="M467" s="798"/>
      <c r="N467" s="799">
        <f>SUM(N468:N485)</f>
        <v>0</v>
      </c>
      <c r="O467" s="809">
        <f>SUM(O468:O485)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33"/>
      <c r="T467" s="518"/>
      <c r="U467" s="518">
        <f>SUM(U468:U485)</f>
        <v>0</v>
      </c>
      <c r="V467" s="518"/>
      <c r="W467" s="518">
        <f>SUM(W468:W485)</f>
        <v>0</v>
      </c>
      <c r="X467" s="669">
        <f>SUM(X468:X485)</f>
        <v>0</v>
      </c>
      <c r="Y467" s="633"/>
      <c r="Z467" s="513"/>
      <c r="AA467" s="513">
        <f>SUM(AA468:AA485)</f>
        <v>0</v>
      </c>
      <c r="AB467" s="513"/>
      <c r="AC467" s="513">
        <f>SUM(AC468:AC485)</f>
        <v>0</v>
      </c>
      <c r="AD467" s="667">
        <f>SUM(AD468:AD485)</f>
        <v>0</v>
      </c>
      <c r="AE467" s="740">
        <f t="shared" si="300"/>
        <v>0</v>
      </c>
      <c r="AF467" s="745"/>
      <c r="AG467" s="745">
        <f>SUM(AG468:AG485)</f>
        <v>557498.30000000005</v>
      </c>
      <c r="AH467" s="745"/>
      <c r="AI467" s="745">
        <f>SUM(AI468:AI485)</f>
        <v>1249440.52</v>
      </c>
      <c r="AJ467" s="746">
        <f>SUM(AJ468:AJ485)</f>
        <v>1806938.82</v>
      </c>
    </row>
    <row r="468" spans="1:36" s="403" customFormat="1" ht="15" hidden="1" customHeight="1" x14ac:dyDescent="0.25">
      <c r="A468" s="967" t="s">
        <v>840</v>
      </c>
      <c r="B468" s="438" t="s">
        <v>393</v>
      </c>
      <c r="C468" s="571" t="s">
        <v>31</v>
      </c>
      <c r="D468" s="596">
        <v>1</v>
      </c>
      <c r="E468" s="466">
        <v>5502</v>
      </c>
      <c r="F468" s="466">
        <f t="shared" ref="F468:F483" si="318">E468*D468</f>
        <v>5502</v>
      </c>
      <c r="G468" s="466">
        <v>87964</v>
      </c>
      <c r="H468" s="466">
        <f t="shared" ref="H468:H484" si="319">G468*D468</f>
        <v>87964</v>
      </c>
      <c r="I468" s="587">
        <f t="shared" ref="I468:I485" si="320">H468+F468</f>
        <v>93466</v>
      </c>
      <c r="J468" s="832"/>
      <c r="K468" s="803">
        <v>5502</v>
      </c>
      <c r="L468" s="804">
        <f t="shared" ref="L468:L483" si="321">K468*J468</f>
        <v>0</v>
      </c>
      <c r="M468" s="803">
        <v>87964</v>
      </c>
      <c r="N468" s="804">
        <f t="shared" ref="N468:N484" si="322">M468*J468</f>
        <v>0</v>
      </c>
      <c r="O468" s="808">
        <f t="shared" ref="O468:O485" si="323">N468+L468</f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5502</v>
      </c>
      <c r="U468" s="519">
        <f t="shared" ref="U468:U483" si="324">T468*S468</f>
        <v>0</v>
      </c>
      <c r="V468" s="519">
        <v>87964</v>
      </c>
      <c r="W468" s="519">
        <f t="shared" ref="W468:W484" si="325">V468*S468</f>
        <v>0</v>
      </c>
      <c r="X468" s="670">
        <f t="shared" ref="X468:X485" si="326">W468+U468</f>
        <v>0</v>
      </c>
      <c r="Y468" s="649"/>
      <c r="Z468" s="512">
        <v>5502</v>
      </c>
      <c r="AA468" s="512">
        <f t="shared" ref="AA468:AA483" si="327">Z468*Y468</f>
        <v>0</v>
      </c>
      <c r="AB468" s="512">
        <v>87964</v>
      </c>
      <c r="AC468" s="512">
        <f t="shared" ref="AC468:AC484" si="328">AB468*Y468</f>
        <v>0</v>
      </c>
      <c r="AD468" s="668">
        <f t="shared" ref="AD468:AD485" si="329">AC468+AA468</f>
        <v>0</v>
      </c>
      <c r="AE468" s="740">
        <f t="shared" si="300"/>
        <v>1</v>
      </c>
      <c r="AF468" s="747">
        <v>5502</v>
      </c>
      <c r="AG468" s="747">
        <f t="shared" ref="AG468:AG483" si="330">AF468*AE468</f>
        <v>5502</v>
      </c>
      <c r="AH468" s="747">
        <v>87964</v>
      </c>
      <c r="AI468" s="747">
        <f t="shared" ref="AI468:AI484" si="331">AH468*AE468</f>
        <v>87964</v>
      </c>
      <c r="AJ468" s="748">
        <f t="shared" ref="AJ468:AJ485" si="332">AI468+AG468</f>
        <v>93466</v>
      </c>
    </row>
    <row r="469" spans="1:36" s="403" customFormat="1" ht="15" hidden="1" customHeight="1" x14ac:dyDescent="0.25">
      <c r="A469" s="967" t="s">
        <v>1027</v>
      </c>
      <c r="B469" s="438" t="s">
        <v>393</v>
      </c>
      <c r="C469" s="571" t="s">
        <v>32</v>
      </c>
      <c r="D469" s="596">
        <v>70</v>
      </c>
      <c r="E469" s="466">
        <v>314.40000000000003</v>
      </c>
      <c r="F469" s="466">
        <f t="shared" si="318"/>
        <v>22008.000000000004</v>
      </c>
      <c r="G469" s="466">
        <v>2857.4</v>
      </c>
      <c r="H469" s="466">
        <f t="shared" si="319"/>
        <v>200018</v>
      </c>
      <c r="I469" s="587">
        <f t="shared" si="320"/>
        <v>222026</v>
      </c>
      <c r="J469" s="832"/>
      <c r="K469" s="803">
        <v>314.40000000000003</v>
      </c>
      <c r="L469" s="804">
        <f t="shared" si="321"/>
        <v>0</v>
      </c>
      <c r="M469" s="803">
        <v>2857.4</v>
      </c>
      <c r="N469" s="804">
        <f t="shared" si="322"/>
        <v>0</v>
      </c>
      <c r="O469" s="808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314.40000000000003</v>
      </c>
      <c r="U469" s="519">
        <f t="shared" si="324"/>
        <v>0</v>
      </c>
      <c r="V469" s="519">
        <v>2857.4</v>
      </c>
      <c r="W469" s="519">
        <f t="shared" si="325"/>
        <v>0</v>
      </c>
      <c r="X469" s="670">
        <f t="shared" si="326"/>
        <v>0</v>
      </c>
      <c r="Y469" s="649"/>
      <c r="Z469" s="512">
        <v>314.40000000000003</v>
      </c>
      <c r="AA469" s="512">
        <f t="shared" si="327"/>
        <v>0</v>
      </c>
      <c r="AB469" s="512">
        <v>2857.4</v>
      </c>
      <c r="AC469" s="512">
        <f t="shared" si="328"/>
        <v>0</v>
      </c>
      <c r="AD469" s="668">
        <f t="shared" si="329"/>
        <v>0</v>
      </c>
      <c r="AE469" s="740">
        <f t="shared" si="300"/>
        <v>70</v>
      </c>
      <c r="AF469" s="747">
        <v>314.40000000000003</v>
      </c>
      <c r="AG469" s="747">
        <f t="shared" si="330"/>
        <v>22008.000000000004</v>
      </c>
      <c r="AH469" s="747">
        <v>2857.4</v>
      </c>
      <c r="AI469" s="747">
        <f t="shared" si="331"/>
        <v>200018</v>
      </c>
      <c r="AJ469" s="748">
        <f t="shared" si="332"/>
        <v>222026</v>
      </c>
    </row>
    <row r="470" spans="1:36" s="403" customFormat="1" ht="15" hidden="1" customHeight="1" x14ac:dyDescent="0.25">
      <c r="A470" s="967" t="s">
        <v>1028</v>
      </c>
      <c r="B470" s="438" t="s">
        <v>460</v>
      </c>
      <c r="C470" s="571" t="s">
        <v>32</v>
      </c>
      <c r="D470" s="596">
        <v>15</v>
      </c>
      <c r="E470" s="466">
        <v>162.44</v>
      </c>
      <c r="F470" s="466">
        <f t="shared" si="318"/>
        <v>2436.6</v>
      </c>
      <c r="G470" s="466">
        <v>496.6</v>
      </c>
      <c r="H470" s="466">
        <f t="shared" si="319"/>
        <v>7449</v>
      </c>
      <c r="I470" s="587">
        <f t="shared" si="320"/>
        <v>9885.6</v>
      </c>
      <c r="J470" s="832"/>
      <c r="K470" s="803">
        <v>162.44</v>
      </c>
      <c r="L470" s="804">
        <f t="shared" si="321"/>
        <v>0</v>
      </c>
      <c r="M470" s="803">
        <v>496.6</v>
      </c>
      <c r="N470" s="804">
        <f t="shared" si="322"/>
        <v>0</v>
      </c>
      <c r="O470" s="808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496.6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496.6</v>
      </c>
      <c r="AC470" s="512">
        <f t="shared" si="328"/>
        <v>0</v>
      </c>
      <c r="AD470" s="668">
        <f t="shared" si="329"/>
        <v>0</v>
      </c>
      <c r="AE470" s="740">
        <f t="shared" si="300"/>
        <v>15</v>
      </c>
      <c r="AF470" s="747">
        <v>162.44</v>
      </c>
      <c r="AG470" s="747">
        <f t="shared" si="330"/>
        <v>2436.6</v>
      </c>
      <c r="AH470" s="747">
        <v>496.6</v>
      </c>
      <c r="AI470" s="747">
        <f t="shared" si="331"/>
        <v>7449</v>
      </c>
      <c r="AJ470" s="748">
        <f t="shared" si="332"/>
        <v>9885.6</v>
      </c>
    </row>
    <row r="471" spans="1:36" s="403" customFormat="1" ht="15" hidden="1" customHeight="1" x14ac:dyDescent="0.25">
      <c r="A471" s="967" t="s">
        <v>1029</v>
      </c>
      <c r="B471" s="438" t="s">
        <v>460</v>
      </c>
      <c r="C471" s="571" t="s">
        <v>32</v>
      </c>
      <c r="D471" s="596">
        <v>350</v>
      </c>
      <c r="E471" s="466">
        <v>162.44</v>
      </c>
      <c r="F471" s="466">
        <f t="shared" si="318"/>
        <v>56854</v>
      </c>
      <c r="G471" s="466">
        <v>434.2</v>
      </c>
      <c r="H471" s="466">
        <f t="shared" si="319"/>
        <v>151970</v>
      </c>
      <c r="I471" s="587">
        <f t="shared" si="320"/>
        <v>208824</v>
      </c>
      <c r="J471" s="832"/>
      <c r="K471" s="803">
        <v>162.44</v>
      </c>
      <c r="L471" s="804">
        <f t="shared" si="321"/>
        <v>0</v>
      </c>
      <c r="M471" s="803">
        <v>434.2</v>
      </c>
      <c r="N471" s="804">
        <f t="shared" si="322"/>
        <v>0</v>
      </c>
      <c r="O471" s="808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si="284"/>
        <v>0</v>
      </c>
      <c r="S471" s="649"/>
      <c r="T471" s="519">
        <v>162.44</v>
      </c>
      <c r="U471" s="519">
        <f t="shared" si="324"/>
        <v>0</v>
      </c>
      <c r="V471" s="519">
        <v>434.2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434.2</v>
      </c>
      <c r="AC471" s="512">
        <f t="shared" si="328"/>
        <v>0</v>
      </c>
      <c r="AD471" s="668">
        <f t="shared" si="329"/>
        <v>0</v>
      </c>
      <c r="AE471" s="740">
        <f t="shared" si="300"/>
        <v>350</v>
      </c>
      <c r="AF471" s="747">
        <v>162.44</v>
      </c>
      <c r="AG471" s="747">
        <f t="shared" si="330"/>
        <v>56854</v>
      </c>
      <c r="AH471" s="747">
        <v>434.2</v>
      </c>
      <c r="AI471" s="747">
        <f t="shared" si="331"/>
        <v>151970</v>
      </c>
      <c r="AJ471" s="748">
        <f t="shared" si="332"/>
        <v>208824</v>
      </c>
    </row>
    <row r="472" spans="1:36" s="403" customFormat="1" ht="15" hidden="1" customHeight="1" x14ac:dyDescent="0.25">
      <c r="A472" s="967" t="s">
        <v>1030</v>
      </c>
      <c r="B472" s="438" t="s">
        <v>460</v>
      </c>
      <c r="C472" s="571" t="s">
        <v>32</v>
      </c>
      <c r="D472" s="596">
        <v>210</v>
      </c>
      <c r="E472" s="466">
        <v>162.44</v>
      </c>
      <c r="F472" s="466">
        <f t="shared" si="318"/>
        <v>34112.400000000001</v>
      </c>
      <c r="G472" s="466">
        <v>184.6</v>
      </c>
      <c r="H472" s="466">
        <f t="shared" si="319"/>
        <v>38766</v>
      </c>
      <c r="I472" s="587">
        <f t="shared" si="320"/>
        <v>72878.399999999994</v>
      </c>
      <c r="J472" s="832"/>
      <c r="K472" s="803">
        <v>162.44</v>
      </c>
      <c r="L472" s="804">
        <f t="shared" si="321"/>
        <v>0</v>
      </c>
      <c r="M472" s="803">
        <v>184.6</v>
      </c>
      <c r="N472" s="804">
        <f t="shared" si="322"/>
        <v>0</v>
      </c>
      <c r="O472" s="808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ref="R472:R535" si="333">(D472*K472)-(D472*T472)</f>
        <v>0</v>
      </c>
      <c r="S472" s="649"/>
      <c r="T472" s="519">
        <v>162.44</v>
      </c>
      <c r="U472" s="519">
        <f t="shared" si="324"/>
        <v>0</v>
      </c>
      <c r="V472" s="519">
        <v>184.6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184.6</v>
      </c>
      <c r="AC472" s="512">
        <f t="shared" si="328"/>
        <v>0</v>
      </c>
      <c r="AD472" s="668">
        <f t="shared" si="329"/>
        <v>0</v>
      </c>
      <c r="AE472" s="740">
        <f t="shared" si="300"/>
        <v>210</v>
      </c>
      <c r="AF472" s="747">
        <v>162.44</v>
      </c>
      <c r="AG472" s="747">
        <f t="shared" si="330"/>
        <v>34112.400000000001</v>
      </c>
      <c r="AH472" s="747">
        <v>184.6</v>
      </c>
      <c r="AI472" s="747">
        <f t="shared" si="331"/>
        <v>38766</v>
      </c>
      <c r="AJ472" s="748">
        <f t="shared" si="332"/>
        <v>72878.399999999994</v>
      </c>
    </row>
    <row r="473" spans="1:36" s="403" customFormat="1" ht="15" hidden="1" customHeight="1" x14ac:dyDescent="0.25">
      <c r="A473" s="967" t="s">
        <v>1031</v>
      </c>
      <c r="B473" s="438" t="s">
        <v>460</v>
      </c>
      <c r="C473" s="571" t="s">
        <v>32</v>
      </c>
      <c r="D473" s="596">
        <v>270</v>
      </c>
      <c r="E473" s="466">
        <v>162.44</v>
      </c>
      <c r="F473" s="466">
        <f t="shared" si="318"/>
        <v>43858.8</v>
      </c>
      <c r="G473" s="466">
        <v>166.92000000000002</v>
      </c>
      <c r="H473" s="466">
        <f t="shared" si="319"/>
        <v>45068.4</v>
      </c>
      <c r="I473" s="587">
        <f t="shared" si="320"/>
        <v>88927.200000000012</v>
      </c>
      <c r="J473" s="832"/>
      <c r="K473" s="803">
        <v>162.44</v>
      </c>
      <c r="L473" s="804">
        <f t="shared" si="321"/>
        <v>0</v>
      </c>
      <c r="M473" s="803">
        <v>166.92000000000002</v>
      </c>
      <c r="N473" s="804">
        <f t="shared" si="322"/>
        <v>0</v>
      </c>
      <c r="O473" s="808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162.44</v>
      </c>
      <c r="U473" s="519">
        <f t="shared" si="324"/>
        <v>0</v>
      </c>
      <c r="V473" s="519">
        <v>166.92000000000002</v>
      </c>
      <c r="W473" s="519">
        <f t="shared" si="325"/>
        <v>0</v>
      </c>
      <c r="X473" s="670">
        <f t="shared" si="326"/>
        <v>0</v>
      </c>
      <c r="Y473" s="649"/>
      <c r="Z473" s="512">
        <v>162.44</v>
      </c>
      <c r="AA473" s="512">
        <f t="shared" si="327"/>
        <v>0</v>
      </c>
      <c r="AB473" s="512">
        <v>166.92000000000002</v>
      </c>
      <c r="AC473" s="512">
        <f t="shared" si="328"/>
        <v>0</v>
      </c>
      <c r="AD473" s="668">
        <f t="shared" si="329"/>
        <v>0</v>
      </c>
      <c r="AE473" s="740">
        <f t="shared" si="300"/>
        <v>270</v>
      </c>
      <c r="AF473" s="747">
        <v>162.44</v>
      </c>
      <c r="AG473" s="747">
        <f t="shared" si="330"/>
        <v>43858.8</v>
      </c>
      <c r="AH473" s="747">
        <v>166.92000000000002</v>
      </c>
      <c r="AI473" s="747">
        <f t="shared" si="331"/>
        <v>45068.4</v>
      </c>
      <c r="AJ473" s="748">
        <f t="shared" si="332"/>
        <v>88927.200000000012</v>
      </c>
    </row>
    <row r="474" spans="1:36" s="403" customFormat="1" ht="15" hidden="1" customHeight="1" x14ac:dyDescent="0.25">
      <c r="A474" s="967" t="s">
        <v>1032</v>
      </c>
      <c r="B474" s="438" t="s">
        <v>400</v>
      </c>
      <c r="C474" s="571" t="s">
        <v>378</v>
      </c>
      <c r="D474" s="596">
        <v>300</v>
      </c>
      <c r="E474" s="466">
        <v>838.40000000000009</v>
      </c>
      <c r="F474" s="466">
        <f t="shared" si="318"/>
        <v>251520.00000000003</v>
      </c>
      <c r="G474" s="466">
        <v>1759</v>
      </c>
      <c r="H474" s="466">
        <f t="shared" si="319"/>
        <v>527700</v>
      </c>
      <c r="I474" s="587">
        <f t="shared" si="320"/>
        <v>779220</v>
      </c>
      <c r="J474" s="832"/>
      <c r="K474" s="803">
        <v>838.40000000000009</v>
      </c>
      <c r="L474" s="804">
        <f t="shared" si="321"/>
        <v>0</v>
      </c>
      <c r="M474" s="803">
        <v>1759</v>
      </c>
      <c r="N474" s="804">
        <f t="shared" si="322"/>
        <v>0</v>
      </c>
      <c r="O474" s="808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838.40000000000009</v>
      </c>
      <c r="U474" s="519">
        <f t="shared" si="324"/>
        <v>0</v>
      </c>
      <c r="V474" s="519">
        <v>1759</v>
      </c>
      <c r="W474" s="519">
        <f t="shared" si="325"/>
        <v>0</v>
      </c>
      <c r="X474" s="670">
        <f t="shared" si="326"/>
        <v>0</v>
      </c>
      <c r="Y474" s="649"/>
      <c r="Z474" s="512">
        <v>838.40000000000009</v>
      </c>
      <c r="AA474" s="512">
        <f t="shared" si="327"/>
        <v>0</v>
      </c>
      <c r="AB474" s="512">
        <v>1759</v>
      </c>
      <c r="AC474" s="512">
        <f t="shared" si="328"/>
        <v>0</v>
      </c>
      <c r="AD474" s="668">
        <f t="shared" si="329"/>
        <v>0</v>
      </c>
      <c r="AE474" s="740">
        <f t="shared" si="300"/>
        <v>300</v>
      </c>
      <c r="AF474" s="747">
        <v>838.40000000000009</v>
      </c>
      <c r="AG474" s="747">
        <f t="shared" si="330"/>
        <v>251520.00000000003</v>
      </c>
      <c r="AH474" s="747">
        <v>1759</v>
      </c>
      <c r="AI474" s="747">
        <f t="shared" si="331"/>
        <v>527700</v>
      </c>
      <c r="AJ474" s="748">
        <f t="shared" si="332"/>
        <v>779220</v>
      </c>
    </row>
    <row r="475" spans="1:36" s="403" customFormat="1" ht="15" hidden="1" customHeight="1" x14ac:dyDescent="0.25">
      <c r="A475" s="967" t="s">
        <v>1033</v>
      </c>
      <c r="B475" s="438" t="s">
        <v>463</v>
      </c>
      <c r="C475" s="571" t="s">
        <v>31</v>
      </c>
      <c r="D475" s="596">
        <v>110</v>
      </c>
      <c r="E475" s="466">
        <v>262</v>
      </c>
      <c r="F475" s="466">
        <f t="shared" si="318"/>
        <v>28820</v>
      </c>
      <c r="G475" s="466">
        <v>681.2</v>
      </c>
      <c r="H475" s="466">
        <f t="shared" si="319"/>
        <v>74932</v>
      </c>
      <c r="I475" s="587">
        <f t="shared" si="320"/>
        <v>103752</v>
      </c>
      <c r="J475" s="832"/>
      <c r="K475" s="803">
        <v>262</v>
      </c>
      <c r="L475" s="804">
        <f t="shared" si="321"/>
        <v>0</v>
      </c>
      <c r="M475" s="803">
        <v>681.2</v>
      </c>
      <c r="N475" s="804">
        <f t="shared" si="322"/>
        <v>0</v>
      </c>
      <c r="O475" s="808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262</v>
      </c>
      <c r="U475" s="519">
        <f t="shared" si="324"/>
        <v>0</v>
      </c>
      <c r="V475" s="519">
        <v>681.2</v>
      </c>
      <c r="W475" s="519">
        <f t="shared" si="325"/>
        <v>0</v>
      </c>
      <c r="X475" s="670">
        <f t="shared" si="326"/>
        <v>0</v>
      </c>
      <c r="Y475" s="649"/>
      <c r="Z475" s="512">
        <v>262</v>
      </c>
      <c r="AA475" s="512">
        <f t="shared" si="327"/>
        <v>0</v>
      </c>
      <c r="AB475" s="512">
        <v>681.2</v>
      </c>
      <c r="AC475" s="512">
        <f t="shared" si="328"/>
        <v>0</v>
      </c>
      <c r="AD475" s="668">
        <f t="shared" si="329"/>
        <v>0</v>
      </c>
      <c r="AE475" s="740">
        <f t="shared" si="300"/>
        <v>110</v>
      </c>
      <c r="AF475" s="747">
        <v>262</v>
      </c>
      <c r="AG475" s="747">
        <f t="shared" si="330"/>
        <v>28820</v>
      </c>
      <c r="AH475" s="747">
        <v>681.2</v>
      </c>
      <c r="AI475" s="747">
        <f t="shared" si="331"/>
        <v>74932</v>
      </c>
      <c r="AJ475" s="748">
        <f t="shared" si="332"/>
        <v>103752</v>
      </c>
    </row>
    <row r="476" spans="1:36" s="403" customFormat="1" ht="15" hidden="1" customHeight="1" x14ac:dyDescent="0.25">
      <c r="A476" s="967" t="s">
        <v>1034</v>
      </c>
      <c r="B476" s="438" t="s">
        <v>543</v>
      </c>
      <c r="C476" s="571" t="s">
        <v>378</v>
      </c>
      <c r="D476" s="596">
        <v>30</v>
      </c>
      <c r="E476" s="466">
        <v>52.400000000000006</v>
      </c>
      <c r="F476" s="466">
        <f t="shared" si="318"/>
        <v>1572.0000000000002</v>
      </c>
      <c r="G476" s="466">
        <v>130</v>
      </c>
      <c r="H476" s="466">
        <f t="shared" si="319"/>
        <v>3900</v>
      </c>
      <c r="I476" s="587">
        <f t="shared" si="320"/>
        <v>5472</v>
      </c>
      <c r="J476" s="832"/>
      <c r="K476" s="803">
        <v>52.400000000000006</v>
      </c>
      <c r="L476" s="804">
        <f t="shared" si="321"/>
        <v>0</v>
      </c>
      <c r="M476" s="803">
        <v>130</v>
      </c>
      <c r="N476" s="804">
        <f t="shared" si="322"/>
        <v>0</v>
      </c>
      <c r="O476" s="808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49"/>
      <c r="T476" s="519">
        <v>52.400000000000006</v>
      </c>
      <c r="U476" s="519">
        <f t="shared" si="324"/>
        <v>0</v>
      </c>
      <c r="V476" s="519">
        <v>130</v>
      </c>
      <c r="W476" s="519">
        <f t="shared" si="325"/>
        <v>0</v>
      </c>
      <c r="X476" s="670">
        <f t="shared" si="326"/>
        <v>0</v>
      </c>
      <c r="Y476" s="649"/>
      <c r="Z476" s="512">
        <v>52.400000000000006</v>
      </c>
      <c r="AA476" s="512">
        <f t="shared" si="327"/>
        <v>0</v>
      </c>
      <c r="AB476" s="512">
        <v>130</v>
      </c>
      <c r="AC476" s="512">
        <f t="shared" si="328"/>
        <v>0</v>
      </c>
      <c r="AD476" s="668">
        <f t="shared" si="329"/>
        <v>0</v>
      </c>
      <c r="AE476" s="740">
        <f t="shared" si="300"/>
        <v>30</v>
      </c>
      <c r="AF476" s="747">
        <v>52.400000000000006</v>
      </c>
      <c r="AG476" s="747">
        <f t="shared" si="330"/>
        <v>1572.0000000000002</v>
      </c>
      <c r="AH476" s="747">
        <v>130</v>
      </c>
      <c r="AI476" s="747">
        <f t="shared" si="331"/>
        <v>3900</v>
      </c>
      <c r="AJ476" s="748">
        <f t="shared" si="332"/>
        <v>5472</v>
      </c>
    </row>
    <row r="477" spans="1:36" s="403" customFormat="1" ht="15" hidden="1" customHeight="1" x14ac:dyDescent="0.25">
      <c r="A477" s="967" t="s">
        <v>1035</v>
      </c>
      <c r="B477" s="438" t="s">
        <v>464</v>
      </c>
      <c r="C477" s="576" t="s">
        <v>378</v>
      </c>
      <c r="D477" s="599">
        <v>320</v>
      </c>
      <c r="E477" s="466">
        <v>45.85</v>
      </c>
      <c r="F477" s="466">
        <f t="shared" si="318"/>
        <v>14672</v>
      </c>
      <c r="G477" s="466">
        <v>58.5</v>
      </c>
      <c r="H477" s="466">
        <f t="shared" si="319"/>
        <v>18720</v>
      </c>
      <c r="I477" s="587">
        <f t="shared" si="320"/>
        <v>33392</v>
      </c>
      <c r="J477" s="797"/>
      <c r="K477" s="803">
        <v>45.85</v>
      </c>
      <c r="L477" s="804">
        <f t="shared" si="321"/>
        <v>0</v>
      </c>
      <c r="M477" s="803">
        <v>58.5</v>
      </c>
      <c r="N477" s="804">
        <f t="shared" si="322"/>
        <v>0</v>
      </c>
      <c r="O477" s="808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45.85</v>
      </c>
      <c r="U477" s="519">
        <f t="shared" si="324"/>
        <v>0</v>
      </c>
      <c r="V477" s="519">
        <v>58.5</v>
      </c>
      <c r="W477" s="519">
        <f t="shared" si="325"/>
        <v>0</v>
      </c>
      <c r="X477" s="670">
        <f t="shared" si="326"/>
        <v>0</v>
      </c>
      <c r="Y477" s="638"/>
      <c r="Z477" s="512">
        <v>45.85</v>
      </c>
      <c r="AA477" s="512">
        <f t="shared" si="327"/>
        <v>0</v>
      </c>
      <c r="AB477" s="512">
        <v>58.5</v>
      </c>
      <c r="AC477" s="512">
        <f t="shared" si="328"/>
        <v>0</v>
      </c>
      <c r="AD477" s="668">
        <f t="shared" si="329"/>
        <v>0</v>
      </c>
      <c r="AE477" s="740">
        <f t="shared" si="300"/>
        <v>320</v>
      </c>
      <c r="AF477" s="747">
        <v>45.85</v>
      </c>
      <c r="AG477" s="747">
        <f t="shared" si="330"/>
        <v>14672</v>
      </c>
      <c r="AH477" s="747">
        <v>58.5</v>
      </c>
      <c r="AI477" s="747">
        <f t="shared" si="331"/>
        <v>18720</v>
      </c>
      <c r="AJ477" s="748">
        <f t="shared" si="332"/>
        <v>33392</v>
      </c>
    </row>
    <row r="478" spans="1:36" s="403" customFormat="1" ht="15" hidden="1" customHeight="1" x14ac:dyDescent="0.25">
      <c r="A478" s="967" t="s">
        <v>1036</v>
      </c>
      <c r="B478" s="438" t="s">
        <v>465</v>
      </c>
      <c r="C478" s="576" t="s">
        <v>32</v>
      </c>
      <c r="D478" s="599">
        <v>100</v>
      </c>
      <c r="E478" s="466">
        <v>65.5</v>
      </c>
      <c r="F478" s="466">
        <f t="shared" si="318"/>
        <v>6550</v>
      </c>
      <c r="G478" s="466">
        <v>166.71200000000002</v>
      </c>
      <c r="H478" s="466">
        <f t="shared" si="319"/>
        <v>16671.2</v>
      </c>
      <c r="I478" s="587">
        <f t="shared" si="320"/>
        <v>23221.200000000001</v>
      </c>
      <c r="J478" s="797"/>
      <c r="K478" s="803">
        <v>65.5</v>
      </c>
      <c r="L478" s="804">
        <f t="shared" si="321"/>
        <v>0</v>
      </c>
      <c r="M478" s="803">
        <v>166.71200000000002</v>
      </c>
      <c r="N478" s="804">
        <f t="shared" si="322"/>
        <v>0</v>
      </c>
      <c r="O478" s="808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65.5</v>
      </c>
      <c r="U478" s="519">
        <f t="shared" si="324"/>
        <v>0</v>
      </c>
      <c r="V478" s="519">
        <v>166.71200000000002</v>
      </c>
      <c r="W478" s="519">
        <f t="shared" si="325"/>
        <v>0</v>
      </c>
      <c r="X478" s="670">
        <f t="shared" si="326"/>
        <v>0</v>
      </c>
      <c r="Y478" s="638"/>
      <c r="Z478" s="512">
        <v>65.5</v>
      </c>
      <c r="AA478" s="512">
        <f t="shared" si="327"/>
        <v>0</v>
      </c>
      <c r="AB478" s="512">
        <v>166.71200000000002</v>
      </c>
      <c r="AC478" s="512">
        <f t="shared" si="328"/>
        <v>0</v>
      </c>
      <c r="AD478" s="668">
        <f t="shared" si="329"/>
        <v>0</v>
      </c>
      <c r="AE478" s="740">
        <f t="shared" si="300"/>
        <v>100</v>
      </c>
      <c r="AF478" s="747">
        <v>65.5</v>
      </c>
      <c r="AG478" s="747">
        <f t="shared" si="330"/>
        <v>6550</v>
      </c>
      <c r="AH478" s="747">
        <v>166.71200000000002</v>
      </c>
      <c r="AI478" s="747">
        <f t="shared" si="331"/>
        <v>16671.2</v>
      </c>
      <c r="AJ478" s="748">
        <f t="shared" si="332"/>
        <v>23221.200000000001</v>
      </c>
    </row>
    <row r="479" spans="1:36" s="403" customFormat="1" ht="15" hidden="1" customHeight="1" x14ac:dyDescent="0.25">
      <c r="A479" s="967" t="s">
        <v>1037</v>
      </c>
      <c r="B479" s="438" t="s">
        <v>544</v>
      </c>
      <c r="C479" s="576" t="s">
        <v>31</v>
      </c>
      <c r="D479" s="599">
        <v>30</v>
      </c>
      <c r="E479" s="466">
        <v>32.75</v>
      </c>
      <c r="F479" s="466">
        <f t="shared" si="318"/>
        <v>982.5</v>
      </c>
      <c r="G479" s="466">
        <v>43.42</v>
      </c>
      <c r="H479" s="466">
        <f t="shared" si="319"/>
        <v>1302.6000000000001</v>
      </c>
      <c r="I479" s="587">
        <f t="shared" si="320"/>
        <v>2285.1000000000004</v>
      </c>
      <c r="J479" s="797"/>
      <c r="K479" s="803">
        <v>32.75</v>
      </c>
      <c r="L479" s="804">
        <f t="shared" si="321"/>
        <v>0</v>
      </c>
      <c r="M479" s="803">
        <v>43.42</v>
      </c>
      <c r="N479" s="804">
        <f t="shared" si="322"/>
        <v>0</v>
      </c>
      <c r="O479" s="808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43.42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43.42</v>
      </c>
      <c r="AC479" s="512">
        <f t="shared" si="328"/>
        <v>0</v>
      </c>
      <c r="AD479" s="668">
        <f t="shared" si="329"/>
        <v>0</v>
      </c>
      <c r="AE479" s="740">
        <f t="shared" si="300"/>
        <v>30</v>
      </c>
      <c r="AF479" s="747">
        <v>32.75</v>
      </c>
      <c r="AG479" s="747">
        <f t="shared" si="330"/>
        <v>982.5</v>
      </c>
      <c r="AH479" s="747">
        <v>43.42</v>
      </c>
      <c r="AI479" s="747">
        <f t="shared" si="331"/>
        <v>1302.6000000000001</v>
      </c>
      <c r="AJ479" s="748">
        <f t="shared" si="332"/>
        <v>2285.1000000000004</v>
      </c>
    </row>
    <row r="480" spans="1:36" s="403" customFormat="1" ht="15" hidden="1" customHeight="1" x14ac:dyDescent="0.25">
      <c r="A480" s="967" t="s">
        <v>1038</v>
      </c>
      <c r="B480" s="438" t="s">
        <v>466</v>
      </c>
      <c r="C480" s="576" t="s">
        <v>31</v>
      </c>
      <c r="D480" s="599">
        <v>420</v>
      </c>
      <c r="E480" s="466">
        <v>32.75</v>
      </c>
      <c r="F480" s="466">
        <f t="shared" si="318"/>
        <v>13755</v>
      </c>
      <c r="G480" s="466">
        <v>36.816000000000003</v>
      </c>
      <c r="H480" s="466">
        <f t="shared" si="319"/>
        <v>15462.720000000001</v>
      </c>
      <c r="I480" s="587">
        <f t="shared" si="320"/>
        <v>29217.72</v>
      </c>
      <c r="J480" s="797"/>
      <c r="K480" s="803">
        <v>32.75</v>
      </c>
      <c r="L480" s="804">
        <f t="shared" si="321"/>
        <v>0</v>
      </c>
      <c r="M480" s="803">
        <v>36.816000000000003</v>
      </c>
      <c r="N480" s="804">
        <f t="shared" si="322"/>
        <v>0</v>
      </c>
      <c r="O480" s="808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38"/>
      <c r="T480" s="519">
        <v>32.75</v>
      </c>
      <c r="U480" s="519">
        <f t="shared" si="324"/>
        <v>0</v>
      </c>
      <c r="V480" s="519">
        <v>36.816000000000003</v>
      </c>
      <c r="W480" s="519">
        <f t="shared" si="325"/>
        <v>0</v>
      </c>
      <c r="X480" s="670">
        <f t="shared" si="326"/>
        <v>0</v>
      </c>
      <c r="Y480" s="638"/>
      <c r="Z480" s="512">
        <v>32.75</v>
      </c>
      <c r="AA480" s="512">
        <f t="shared" si="327"/>
        <v>0</v>
      </c>
      <c r="AB480" s="512">
        <v>36.816000000000003</v>
      </c>
      <c r="AC480" s="512">
        <f t="shared" si="328"/>
        <v>0</v>
      </c>
      <c r="AD480" s="668">
        <f t="shared" si="329"/>
        <v>0</v>
      </c>
      <c r="AE480" s="740">
        <f t="shared" si="300"/>
        <v>420</v>
      </c>
      <c r="AF480" s="747">
        <v>32.75</v>
      </c>
      <c r="AG480" s="747">
        <f t="shared" si="330"/>
        <v>13755</v>
      </c>
      <c r="AH480" s="747">
        <v>36.816000000000003</v>
      </c>
      <c r="AI480" s="747">
        <f t="shared" si="331"/>
        <v>15462.720000000001</v>
      </c>
      <c r="AJ480" s="748">
        <f t="shared" si="332"/>
        <v>29217.72</v>
      </c>
    </row>
    <row r="481" spans="1:36" s="403" customFormat="1" ht="15" hidden="1" customHeight="1" x14ac:dyDescent="0.25">
      <c r="A481" s="967" t="s">
        <v>1039</v>
      </c>
      <c r="B481" s="438" t="s">
        <v>465</v>
      </c>
      <c r="C481" s="571" t="s">
        <v>31</v>
      </c>
      <c r="D481" s="596">
        <v>1</v>
      </c>
      <c r="E481" s="466">
        <v>1965</v>
      </c>
      <c r="F481" s="466">
        <f t="shared" si="318"/>
        <v>1965</v>
      </c>
      <c r="G481" s="466">
        <v>20594.600000000002</v>
      </c>
      <c r="H481" s="466">
        <f t="shared" si="319"/>
        <v>20594.600000000002</v>
      </c>
      <c r="I481" s="587">
        <f t="shared" si="320"/>
        <v>22559.600000000002</v>
      </c>
      <c r="J481" s="832"/>
      <c r="K481" s="803">
        <v>1965</v>
      </c>
      <c r="L481" s="804">
        <f t="shared" si="321"/>
        <v>0</v>
      </c>
      <c r="M481" s="803">
        <v>20594.600000000002</v>
      </c>
      <c r="N481" s="804">
        <f t="shared" si="322"/>
        <v>0</v>
      </c>
      <c r="O481" s="808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1965</v>
      </c>
      <c r="U481" s="519">
        <f t="shared" si="324"/>
        <v>0</v>
      </c>
      <c r="V481" s="519">
        <v>20594.600000000002</v>
      </c>
      <c r="W481" s="519">
        <f t="shared" si="325"/>
        <v>0</v>
      </c>
      <c r="X481" s="670">
        <f t="shared" si="326"/>
        <v>0</v>
      </c>
      <c r="Y481" s="649"/>
      <c r="Z481" s="512">
        <v>1965</v>
      </c>
      <c r="AA481" s="512">
        <f t="shared" si="327"/>
        <v>0</v>
      </c>
      <c r="AB481" s="512">
        <v>20594.600000000002</v>
      </c>
      <c r="AC481" s="512">
        <f t="shared" si="328"/>
        <v>0</v>
      </c>
      <c r="AD481" s="668">
        <f t="shared" si="329"/>
        <v>0</v>
      </c>
      <c r="AE481" s="740">
        <f t="shared" si="300"/>
        <v>1</v>
      </c>
      <c r="AF481" s="747">
        <v>1965</v>
      </c>
      <c r="AG481" s="747">
        <f t="shared" si="330"/>
        <v>1965</v>
      </c>
      <c r="AH481" s="747">
        <v>20594.600000000002</v>
      </c>
      <c r="AI481" s="747">
        <f t="shared" si="331"/>
        <v>20594.600000000002</v>
      </c>
      <c r="AJ481" s="748">
        <f t="shared" si="332"/>
        <v>22559.600000000002</v>
      </c>
    </row>
    <row r="482" spans="1:36" s="403" customFormat="1" ht="15" hidden="1" customHeight="1" x14ac:dyDescent="0.25">
      <c r="A482" s="967" t="s">
        <v>1040</v>
      </c>
      <c r="B482" s="438" t="s">
        <v>466</v>
      </c>
      <c r="C482" s="571" t="s">
        <v>31</v>
      </c>
      <c r="D482" s="596">
        <v>15</v>
      </c>
      <c r="E482" s="466">
        <v>262</v>
      </c>
      <c r="F482" s="466">
        <f t="shared" si="318"/>
        <v>3930</v>
      </c>
      <c r="G482" s="466">
        <v>109.2</v>
      </c>
      <c r="H482" s="466">
        <f t="shared" si="319"/>
        <v>1638</v>
      </c>
      <c r="I482" s="587">
        <f t="shared" si="320"/>
        <v>5568</v>
      </c>
      <c r="J482" s="832"/>
      <c r="K482" s="803">
        <v>262</v>
      </c>
      <c r="L482" s="804">
        <f t="shared" si="321"/>
        <v>0</v>
      </c>
      <c r="M482" s="803">
        <v>109.2</v>
      </c>
      <c r="N482" s="804">
        <f t="shared" si="322"/>
        <v>0</v>
      </c>
      <c r="O482" s="808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262</v>
      </c>
      <c r="U482" s="519">
        <f t="shared" si="324"/>
        <v>0</v>
      </c>
      <c r="V482" s="519">
        <v>109.2</v>
      </c>
      <c r="W482" s="519">
        <f t="shared" si="325"/>
        <v>0</v>
      </c>
      <c r="X482" s="670">
        <f t="shared" si="326"/>
        <v>0</v>
      </c>
      <c r="Y482" s="649"/>
      <c r="Z482" s="512">
        <v>262</v>
      </c>
      <c r="AA482" s="512">
        <f t="shared" si="327"/>
        <v>0</v>
      </c>
      <c r="AB482" s="512">
        <v>109.2</v>
      </c>
      <c r="AC482" s="512">
        <f t="shared" si="328"/>
        <v>0</v>
      </c>
      <c r="AD482" s="668">
        <f t="shared" si="329"/>
        <v>0</v>
      </c>
      <c r="AE482" s="740">
        <f t="shared" ref="AE482:AE545" si="334">D482-S482-Y482</f>
        <v>15</v>
      </c>
      <c r="AF482" s="747">
        <v>262</v>
      </c>
      <c r="AG482" s="747">
        <f t="shared" si="330"/>
        <v>3930</v>
      </c>
      <c r="AH482" s="747">
        <v>109.2</v>
      </c>
      <c r="AI482" s="747">
        <f t="shared" si="331"/>
        <v>1638</v>
      </c>
      <c r="AJ482" s="748">
        <f t="shared" si="332"/>
        <v>5568</v>
      </c>
    </row>
    <row r="483" spans="1:36" s="403" customFormat="1" ht="15" hidden="1" customHeight="1" x14ac:dyDescent="0.25">
      <c r="A483" s="967" t="s">
        <v>1041</v>
      </c>
      <c r="B483" s="438" t="s">
        <v>467</v>
      </c>
      <c r="C483" s="571" t="s">
        <v>32</v>
      </c>
      <c r="D483" s="596">
        <v>20</v>
      </c>
      <c r="E483" s="466">
        <v>1048</v>
      </c>
      <c r="F483" s="466">
        <f t="shared" si="318"/>
        <v>20960</v>
      </c>
      <c r="G483" s="466">
        <v>1084.2</v>
      </c>
      <c r="H483" s="466">
        <f t="shared" si="319"/>
        <v>21684</v>
      </c>
      <c r="I483" s="587">
        <f t="shared" si="320"/>
        <v>42644</v>
      </c>
      <c r="J483" s="832"/>
      <c r="K483" s="803">
        <v>1048</v>
      </c>
      <c r="L483" s="804">
        <f t="shared" si="321"/>
        <v>0</v>
      </c>
      <c r="M483" s="803">
        <v>1084.2</v>
      </c>
      <c r="N483" s="804">
        <f t="shared" si="322"/>
        <v>0</v>
      </c>
      <c r="O483" s="808">
        <f t="shared" si="323"/>
        <v>0</v>
      </c>
      <c r="P483" s="638">
        <f t="shared" si="301"/>
        <v>0</v>
      </c>
      <c r="Q483" s="512">
        <f t="shared" si="302"/>
        <v>0</v>
      </c>
      <c r="R483" s="637">
        <f t="shared" si="333"/>
        <v>0</v>
      </c>
      <c r="S483" s="649"/>
      <c r="T483" s="519">
        <v>1048</v>
      </c>
      <c r="U483" s="519">
        <f t="shared" si="324"/>
        <v>0</v>
      </c>
      <c r="V483" s="519">
        <v>1084.2</v>
      </c>
      <c r="W483" s="519">
        <f t="shared" si="325"/>
        <v>0</v>
      </c>
      <c r="X483" s="670">
        <f t="shared" si="326"/>
        <v>0</v>
      </c>
      <c r="Y483" s="649"/>
      <c r="Z483" s="512">
        <v>1048</v>
      </c>
      <c r="AA483" s="512">
        <f t="shared" si="327"/>
        <v>0</v>
      </c>
      <c r="AB483" s="512">
        <v>1084.2</v>
      </c>
      <c r="AC483" s="512">
        <f t="shared" si="328"/>
        <v>0</v>
      </c>
      <c r="AD483" s="668">
        <f t="shared" si="329"/>
        <v>0</v>
      </c>
      <c r="AE483" s="740">
        <f t="shared" si="334"/>
        <v>20</v>
      </c>
      <c r="AF483" s="747">
        <v>1048</v>
      </c>
      <c r="AG483" s="747">
        <f t="shared" si="330"/>
        <v>20960</v>
      </c>
      <c r="AH483" s="747">
        <v>1084.2</v>
      </c>
      <c r="AI483" s="747">
        <f t="shared" si="331"/>
        <v>21684</v>
      </c>
      <c r="AJ483" s="748">
        <f t="shared" si="332"/>
        <v>42644</v>
      </c>
    </row>
    <row r="484" spans="1:36" s="403" customFormat="1" ht="15" hidden="1" customHeight="1" x14ac:dyDescent="0.25">
      <c r="A484" s="967" t="s">
        <v>1042</v>
      </c>
      <c r="B484" s="438" t="s">
        <v>268</v>
      </c>
      <c r="C484" s="571" t="s">
        <v>224</v>
      </c>
      <c r="D484" s="596">
        <v>1</v>
      </c>
      <c r="E484" s="466"/>
      <c r="F484" s="466"/>
      <c r="G484" s="466">
        <v>15600</v>
      </c>
      <c r="H484" s="466">
        <f t="shared" si="319"/>
        <v>15600</v>
      </c>
      <c r="I484" s="587">
        <f t="shared" si="320"/>
        <v>15600</v>
      </c>
      <c r="J484" s="832"/>
      <c r="K484" s="803"/>
      <c r="L484" s="804"/>
      <c r="M484" s="803">
        <v>15600</v>
      </c>
      <c r="N484" s="804">
        <f t="shared" si="322"/>
        <v>0</v>
      </c>
      <c r="O484" s="808">
        <f t="shared" si="323"/>
        <v>0</v>
      </c>
      <c r="P484" s="638">
        <f t="shared" ref="P484:P547" si="335">K484-T484</f>
        <v>0</v>
      </c>
      <c r="Q484" s="512">
        <f t="shared" ref="Q484:Q547" si="336">M484-V484</f>
        <v>0</v>
      </c>
      <c r="R484" s="637">
        <f t="shared" si="333"/>
        <v>0</v>
      </c>
      <c r="S484" s="649"/>
      <c r="T484" s="519"/>
      <c r="U484" s="519"/>
      <c r="V484" s="519">
        <v>15600</v>
      </c>
      <c r="W484" s="519">
        <f t="shared" si="325"/>
        <v>0</v>
      </c>
      <c r="X484" s="670">
        <f t="shared" si="326"/>
        <v>0</v>
      </c>
      <c r="Y484" s="649"/>
      <c r="Z484" s="512"/>
      <c r="AA484" s="512"/>
      <c r="AB484" s="512">
        <v>15600</v>
      </c>
      <c r="AC484" s="512">
        <f t="shared" si="328"/>
        <v>0</v>
      </c>
      <c r="AD484" s="668">
        <f t="shared" si="329"/>
        <v>0</v>
      </c>
      <c r="AE484" s="740">
        <f t="shared" si="334"/>
        <v>1</v>
      </c>
      <c r="AF484" s="747"/>
      <c r="AG484" s="747"/>
      <c r="AH484" s="747">
        <v>15600</v>
      </c>
      <c r="AI484" s="747">
        <f t="shared" si="331"/>
        <v>15600</v>
      </c>
      <c r="AJ484" s="748">
        <f t="shared" si="332"/>
        <v>15600</v>
      </c>
    </row>
    <row r="485" spans="1:36" s="403" customFormat="1" ht="15" hidden="1" customHeight="1" x14ac:dyDescent="0.25">
      <c r="A485" s="967" t="s">
        <v>1026</v>
      </c>
      <c r="B485" s="438" t="s">
        <v>358</v>
      </c>
      <c r="C485" s="571" t="s">
        <v>224</v>
      </c>
      <c r="D485" s="596">
        <v>1</v>
      </c>
      <c r="E485" s="466">
        <v>48000</v>
      </c>
      <c r="F485" s="466">
        <f>E485*D485</f>
        <v>48000</v>
      </c>
      <c r="G485" s="466"/>
      <c r="H485" s="466"/>
      <c r="I485" s="587">
        <f t="shared" si="320"/>
        <v>48000</v>
      </c>
      <c r="J485" s="832"/>
      <c r="K485" s="803">
        <v>48000</v>
      </c>
      <c r="L485" s="804">
        <f>K485*J485</f>
        <v>0</v>
      </c>
      <c r="M485" s="803"/>
      <c r="N485" s="804"/>
      <c r="O485" s="808">
        <f t="shared" si="323"/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49"/>
      <c r="T485" s="519">
        <v>48000</v>
      </c>
      <c r="U485" s="519">
        <f>T485*S485</f>
        <v>0</v>
      </c>
      <c r="V485" s="519"/>
      <c r="W485" s="519"/>
      <c r="X485" s="670">
        <f t="shared" si="326"/>
        <v>0</v>
      </c>
      <c r="Y485" s="649"/>
      <c r="Z485" s="512">
        <v>48000</v>
      </c>
      <c r="AA485" s="512">
        <f>Z485*Y485</f>
        <v>0</v>
      </c>
      <c r="AB485" s="512"/>
      <c r="AC485" s="512"/>
      <c r="AD485" s="668">
        <f t="shared" si="329"/>
        <v>0</v>
      </c>
      <c r="AE485" s="740">
        <f t="shared" si="334"/>
        <v>1</v>
      </c>
      <c r="AF485" s="747">
        <v>48000</v>
      </c>
      <c r="AG485" s="747">
        <f>AF485*AE485</f>
        <v>48000</v>
      </c>
      <c r="AH485" s="747"/>
      <c r="AI485" s="747"/>
      <c r="AJ485" s="748">
        <f t="shared" si="332"/>
        <v>48000</v>
      </c>
    </row>
    <row r="486" spans="1:36" s="404" customFormat="1" ht="15" hidden="1" customHeight="1" x14ac:dyDescent="0.25">
      <c r="A486" s="966" t="s">
        <v>545</v>
      </c>
      <c r="B486" s="695" t="s">
        <v>546</v>
      </c>
      <c r="C486" s="696"/>
      <c r="D486" s="697"/>
      <c r="E486" s="464"/>
      <c r="F486" s="464">
        <f>SUM(F487:F490)</f>
        <v>5968365.7944</v>
      </c>
      <c r="G486" s="464"/>
      <c r="H486" s="464">
        <f>SUM(H487:H490)</f>
        <v>11061320.059999999</v>
      </c>
      <c r="I486" s="588">
        <f>SUM(I487:I490)</f>
        <v>17029685.854400001</v>
      </c>
      <c r="J486" s="829"/>
      <c r="K486" s="798"/>
      <c r="L486" s="799">
        <f>SUM(L487:L490)</f>
        <v>0</v>
      </c>
      <c r="M486" s="798"/>
      <c r="N486" s="799">
        <f>SUM(N487:N490)</f>
        <v>0</v>
      </c>
      <c r="O486" s="809">
        <f>SUM(O487:O490)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3"/>
      <c r="T486" s="518"/>
      <c r="U486" s="518">
        <f>SUM(U487:U490)</f>
        <v>0</v>
      </c>
      <c r="V486" s="518"/>
      <c r="W486" s="518">
        <f>SUM(W487:W490)</f>
        <v>0</v>
      </c>
      <c r="X486" s="669">
        <f>SUM(X487:X490)</f>
        <v>0</v>
      </c>
      <c r="Y486" s="633"/>
      <c r="Z486" s="513"/>
      <c r="AA486" s="513">
        <f>SUM(AA487:AA490)</f>
        <v>0</v>
      </c>
      <c r="AB486" s="513"/>
      <c r="AC486" s="513">
        <f>SUM(AC487:AC490)</f>
        <v>0</v>
      </c>
      <c r="AD486" s="667">
        <f>SUM(AD487:AD490)</f>
        <v>0</v>
      </c>
      <c r="AE486" s="740">
        <f t="shared" si="334"/>
        <v>0</v>
      </c>
      <c r="AF486" s="745"/>
      <c r="AG486" s="745">
        <f>SUM(AG487:AG490)</f>
        <v>5968365.7944</v>
      </c>
      <c r="AH486" s="745"/>
      <c r="AI486" s="745">
        <f>SUM(AI487:AI490)</f>
        <v>11061320.059999999</v>
      </c>
      <c r="AJ486" s="746">
        <f>SUM(AJ487:AJ490)</f>
        <v>17029685.854400001</v>
      </c>
    </row>
    <row r="487" spans="1:36" s="494" customFormat="1" ht="15" hidden="1" customHeight="1" x14ac:dyDescent="0.25">
      <c r="A487" s="964" t="s">
        <v>841</v>
      </c>
      <c r="B487" s="431" t="s">
        <v>274</v>
      </c>
      <c r="C487" s="574" t="s">
        <v>224</v>
      </c>
      <c r="D487" s="597">
        <v>16</v>
      </c>
      <c r="E487" s="483">
        <v>29532.639999999999</v>
      </c>
      <c r="F487" s="483">
        <f>E487*D487</f>
        <v>472522.23999999999</v>
      </c>
      <c r="G487" s="483">
        <v>262311.77374999999</v>
      </c>
      <c r="H487" s="483">
        <f>G487*D487</f>
        <v>4196988.38</v>
      </c>
      <c r="I487" s="587">
        <f>H487+F487</f>
        <v>4669510.62</v>
      </c>
      <c r="J487" s="797"/>
      <c r="K487" s="833">
        <v>29532.639999999999</v>
      </c>
      <c r="L487" s="834">
        <f>K487*J487</f>
        <v>0</v>
      </c>
      <c r="M487" s="833">
        <v>262311.77374999999</v>
      </c>
      <c r="N487" s="834">
        <f>M487*J487</f>
        <v>0</v>
      </c>
      <c r="O487" s="808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29532.639999999999</v>
      </c>
      <c r="U487" s="526">
        <f>T487*S487</f>
        <v>0</v>
      </c>
      <c r="V487" s="526">
        <v>262311.77374999999</v>
      </c>
      <c r="W487" s="526">
        <f>V487*S487</f>
        <v>0</v>
      </c>
      <c r="X487" s="670">
        <f>W487+U487</f>
        <v>0</v>
      </c>
      <c r="Y487" s="638"/>
      <c r="Z487" s="525">
        <v>29532.639999999999</v>
      </c>
      <c r="AA487" s="525">
        <f>Z487*Y487</f>
        <v>0</v>
      </c>
      <c r="AB487" s="525">
        <v>262311.77374999999</v>
      </c>
      <c r="AC487" s="525">
        <f>AB487*Y487</f>
        <v>0</v>
      </c>
      <c r="AD487" s="668">
        <f>AC487+AA487</f>
        <v>0</v>
      </c>
      <c r="AE487" s="740">
        <f t="shared" si="334"/>
        <v>16</v>
      </c>
      <c r="AF487" s="763">
        <v>29532.639999999999</v>
      </c>
      <c r="AG487" s="763">
        <f>AF487*AE487</f>
        <v>472522.23999999999</v>
      </c>
      <c r="AH487" s="763">
        <v>262311.77374999999</v>
      </c>
      <c r="AI487" s="763">
        <f>AH487*AE487</f>
        <v>4196988.38</v>
      </c>
      <c r="AJ487" s="748">
        <f>AI487+AG487</f>
        <v>4669510.62</v>
      </c>
    </row>
    <row r="488" spans="1:36" s="494" customFormat="1" ht="15" hidden="1" customHeight="1" x14ac:dyDescent="0.25">
      <c r="A488" s="964" t="s">
        <v>1043</v>
      </c>
      <c r="B488" s="431" t="s">
        <v>285</v>
      </c>
      <c r="C488" s="574" t="s">
        <v>213</v>
      </c>
      <c r="D488" s="597">
        <v>14210</v>
      </c>
      <c r="E488" s="483">
        <v>305</v>
      </c>
      <c r="F488" s="483">
        <f>E488*D488</f>
        <v>4334050</v>
      </c>
      <c r="G488" s="483">
        <v>405</v>
      </c>
      <c r="H488" s="483">
        <f>G488*D488</f>
        <v>5755050</v>
      </c>
      <c r="I488" s="587">
        <f>H488+F488</f>
        <v>10089100</v>
      </c>
      <c r="J488" s="797"/>
      <c r="K488" s="833">
        <v>305</v>
      </c>
      <c r="L488" s="834">
        <f>K488*J488</f>
        <v>0</v>
      </c>
      <c r="M488" s="833">
        <v>405</v>
      </c>
      <c r="N488" s="834">
        <f>M488*J488</f>
        <v>0</v>
      </c>
      <c r="O488" s="808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305</v>
      </c>
      <c r="U488" s="526">
        <f>T488*S488</f>
        <v>0</v>
      </c>
      <c r="V488" s="526">
        <v>405</v>
      </c>
      <c r="W488" s="526">
        <f>V488*S488</f>
        <v>0</v>
      </c>
      <c r="X488" s="670">
        <f>W488+U488</f>
        <v>0</v>
      </c>
      <c r="Y488" s="638"/>
      <c r="Z488" s="525">
        <v>305</v>
      </c>
      <c r="AA488" s="525">
        <f>Z488*Y488</f>
        <v>0</v>
      </c>
      <c r="AB488" s="525">
        <v>405</v>
      </c>
      <c r="AC488" s="525">
        <f>AB488*Y488</f>
        <v>0</v>
      </c>
      <c r="AD488" s="668">
        <f>AC488+AA488</f>
        <v>0</v>
      </c>
      <c r="AE488" s="740">
        <f t="shared" si="334"/>
        <v>14210</v>
      </c>
      <c r="AF488" s="763">
        <v>305</v>
      </c>
      <c r="AG488" s="763">
        <f>AF488*AE488</f>
        <v>4334050</v>
      </c>
      <c r="AH488" s="763">
        <v>405</v>
      </c>
      <c r="AI488" s="763">
        <f>AH488*AE488</f>
        <v>5755050</v>
      </c>
      <c r="AJ488" s="748">
        <f>AI488+AG488</f>
        <v>10089100</v>
      </c>
    </row>
    <row r="489" spans="1:36" s="494" customFormat="1" ht="15" hidden="1" customHeight="1" x14ac:dyDescent="0.25">
      <c r="A489" s="964" t="s">
        <v>1044</v>
      </c>
      <c r="B489" s="431" t="s">
        <v>295</v>
      </c>
      <c r="C489" s="574" t="s">
        <v>31</v>
      </c>
      <c r="D489" s="597">
        <v>6</v>
      </c>
      <c r="E489" s="483">
        <v>55632.259066666666</v>
      </c>
      <c r="F489" s="483">
        <f>E489*D489</f>
        <v>333793.55440000002</v>
      </c>
      <c r="G489" s="483">
        <v>184880.27999999997</v>
      </c>
      <c r="H489" s="483">
        <f>G489*D489</f>
        <v>1109281.6799999997</v>
      </c>
      <c r="I489" s="587">
        <f>H489+F489</f>
        <v>1443075.2343999997</v>
      </c>
      <c r="J489" s="797"/>
      <c r="K489" s="833">
        <v>55632.259066666666</v>
      </c>
      <c r="L489" s="834">
        <f>K489*J489</f>
        <v>0</v>
      </c>
      <c r="M489" s="833">
        <v>184880.27999999997</v>
      </c>
      <c r="N489" s="834">
        <f>M489*J489</f>
        <v>0</v>
      </c>
      <c r="O489" s="808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55632.259066666666</v>
      </c>
      <c r="U489" s="526">
        <f>T489*S489</f>
        <v>0</v>
      </c>
      <c r="V489" s="526">
        <v>184880.27999999997</v>
      </c>
      <c r="W489" s="526">
        <f>V489*S489</f>
        <v>0</v>
      </c>
      <c r="X489" s="670">
        <f>W489+U489</f>
        <v>0</v>
      </c>
      <c r="Y489" s="638"/>
      <c r="Z489" s="525">
        <v>55632.259066666666</v>
      </c>
      <c r="AA489" s="525">
        <f>Z489*Y489</f>
        <v>0</v>
      </c>
      <c r="AB489" s="525">
        <v>184880.27999999997</v>
      </c>
      <c r="AC489" s="525">
        <f>AB489*Y489</f>
        <v>0</v>
      </c>
      <c r="AD489" s="668">
        <f>AC489+AA489</f>
        <v>0</v>
      </c>
      <c r="AE489" s="740">
        <f t="shared" si="334"/>
        <v>6</v>
      </c>
      <c r="AF489" s="763">
        <v>55632.259066666666</v>
      </c>
      <c r="AG489" s="763">
        <f>AF489*AE489</f>
        <v>333793.55440000002</v>
      </c>
      <c r="AH489" s="763">
        <v>184880.27999999997</v>
      </c>
      <c r="AI489" s="763">
        <f>AH489*AE489</f>
        <v>1109281.6799999997</v>
      </c>
      <c r="AJ489" s="748">
        <f>AI489+AG489</f>
        <v>1443075.2343999997</v>
      </c>
    </row>
    <row r="490" spans="1:36" s="494" customFormat="1" ht="15" hidden="1" customHeight="1" x14ac:dyDescent="0.25">
      <c r="A490" s="964" t="s">
        <v>1045</v>
      </c>
      <c r="B490" s="431" t="s">
        <v>286</v>
      </c>
      <c r="C490" s="574" t="s">
        <v>224</v>
      </c>
      <c r="D490" s="597">
        <v>1</v>
      </c>
      <c r="E490" s="483">
        <v>828000</v>
      </c>
      <c r="F490" s="483">
        <f>E490*D490</f>
        <v>828000</v>
      </c>
      <c r="G490" s="483"/>
      <c r="H490" s="483"/>
      <c r="I490" s="587">
        <f>H490+F490</f>
        <v>828000</v>
      </c>
      <c r="J490" s="797"/>
      <c r="K490" s="833">
        <v>828000</v>
      </c>
      <c r="L490" s="834">
        <f>K490*J490</f>
        <v>0</v>
      </c>
      <c r="M490" s="833"/>
      <c r="N490" s="834"/>
      <c r="O490" s="808">
        <f>N490+L490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8"/>
      <c r="T490" s="526">
        <v>828000</v>
      </c>
      <c r="U490" s="526">
        <f>T490*S490</f>
        <v>0</v>
      </c>
      <c r="V490" s="526"/>
      <c r="W490" s="526"/>
      <c r="X490" s="670">
        <f>W490+U490</f>
        <v>0</v>
      </c>
      <c r="Y490" s="638"/>
      <c r="Z490" s="525">
        <v>828000</v>
      </c>
      <c r="AA490" s="525">
        <f>Z490*Y490</f>
        <v>0</v>
      </c>
      <c r="AB490" s="525"/>
      <c r="AC490" s="525"/>
      <c r="AD490" s="668">
        <f>AC490+AA490</f>
        <v>0</v>
      </c>
      <c r="AE490" s="740">
        <f t="shared" si="334"/>
        <v>1</v>
      </c>
      <c r="AF490" s="763">
        <v>828000</v>
      </c>
      <c r="AG490" s="763">
        <f>AF490*AE490</f>
        <v>828000</v>
      </c>
      <c r="AH490" s="763"/>
      <c r="AI490" s="763"/>
      <c r="AJ490" s="748">
        <f>AI490+AG490</f>
        <v>828000</v>
      </c>
    </row>
    <row r="491" spans="1:36" s="404" customFormat="1" ht="15" hidden="1" customHeight="1" x14ac:dyDescent="0.25">
      <c r="A491" s="966" t="s">
        <v>547</v>
      </c>
      <c r="B491" s="695" t="s">
        <v>548</v>
      </c>
      <c r="C491" s="696"/>
      <c r="D491" s="697"/>
      <c r="E491" s="464"/>
      <c r="F491" s="464">
        <f>SUM(F492:F494)</f>
        <v>3391491.6189999999</v>
      </c>
      <c r="G491" s="464"/>
      <c r="H491" s="464">
        <f>SUM(H492:H494)</f>
        <v>4302790.3984000003</v>
      </c>
      <c r="I491" s="588">
        <f>SUM(I492:I494)</f>
        <v>7694282.0173999993</v>
      </c>
      <c r="J491" s="829"/>
      <c r="K491" s="798"/>
      <c r="L491" s="799">
        <f>SUM(L492:L494)</f>
        <v>0</v>
      </c>
      <c r="M491" s="798"/>
      <c r="N491" s="799">
        <f>SUM(N492:N494)</f>
        <v>0</v>
      </c>
      <c r="O491" s="809">
        <f>SUM(O492:O494)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3"/>
      <c r="T491" s="518"/>
      <c r="U491" s="518">
        <f>SUM(U492:U494)</f>
        <v>0</v>
      </c>
      <c r="V491" s="518"/>
      <c r="W491" s="518">
        <f>SUM(W492:W494)</f>
        <v>0</v>
      </c>
      <c r="X491" s="669">
        <f>SUM(X492:X494)</f>
        <v>0</v>
      </c>
      <c r="Y491" s="633"/>
      <c r="Z491" s="513"/>
      <c r="AA491" s="513">
        <f>SUM(AA492:AA494)</f>
        <v>0</v>
      </c>
      <c r="AB491" s="513"/>
      <c r="AC491" s="513">
        <f>SUM(AC492:AC494)</f>
        <v>0</v>
      </c>
      <c r="AD491" s="667">
        <f>SUM(AD492:AD494)</f>
        <v>0</v>
      </c>
      <c r="AE491" s="740">
        <f t="shared" si="334"/>
        <v>0</v>
      </c>
      <c r="AF491" s="745"/>
      <c r="AG491" s="745">
        <f>SUM(AG492:AG494)</f>
        <v>3391491.6189999999</v>
      </c>
      <c r="AH491" s="745"/>
      <c r="AI491" s="745">
        <f>SUM(AI492:AI494)</f>
        <v>4302790.3984000003</v>
      </c>
      <c r="AJ491" s="746">
        <f>SUM(AJ492:AJ494)</f>
        <v>7694282.0173999993</v>
      </c>
    </row>
    <row r="492" spans="1:36" s="494" customFormat="1" ht="15" hidden="1" customHeight="1" x14ac:dyDescent="0.25">
      <c r="A492" s="964" t="s">
        <v>1046</v>
      </c>
      <c r="B492" s="431" t="s">
        <v>274</v>
      </c>
      <c r="C492" s="574" t="s">
        <v>224</v>
      </c>
      <c r="D492" s="597">
        <v>3</v>
      </c>
      <c r="E492" s="483">
        <v>44520.961333333333</v>
      </c>
      <c r="F492" s="483">
        <f>E492*D492</f>
        <v>133562.88399999999</v>
      </c>
      <c r="G492" s="483">
        <v>127629.13279999999</v>
      </c>
      <c r="H492" s="483">
        <f>G492*D492</f>
        <v>382887.39839999995</v>
      </c>
      <c r="I492" s="587">
        <f>H492+F492</f>
        <v>516450.28239999991</v>
      </c>
      <c r="J492" s="797"/>
      <c r="K492" s="833">
        <v>44520.961333333333</v>
      </c>
      <c r="L492" s="834">
        <f>K492*J492</f>
        <v>0</v>
      </c>
      <c r="M492" s="833">
        <v>127629.13279999999</v>
      </c>
      <c r="N492" s="834">
        <f>M492*J492</f>
        <v>0</v>
      </c>
      <c r="O492" s="808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44520.961333333333</v>
      </c>
      <c r="U492" s="526">
        <f>T492*S492</f>
        <v>0</v>
      </c>
      <c r="V492" s="526">
        <v>127629.13279999999</v>
      </c>
      <c r="W492" s="526">
        <f>V492*S492</f>
        <v>0</v>
      </c>
      <c r="X492" s="670">
        <f>W492+U492</f>
        <v>0</v>
      </c>
      <c r="Y492" s="638"/>
      <c r="Z492" s="525">
        <v>44520.961333333333</v>
      </c>
      <c r="AA492" s="525">
        <f>Z492*Y492</f>
        <v>0</v>
      </c>
      <c r="AB492" s="525">
        <v>127629.13279999999</v>
      </c>
      <c r="AC492" s="525">
        <f>AB492*Y492</f>
        <v>0</v>
      </c>
      <c r="AD492" s="668">
        <f>AC492+AA492</f>
        <v>0</v>
      </c>
      <c r="AE492" s="740">
        <f t="shared" si="334"/>
        <v>3</v>
      </c>
      <c r="AF492" s="763">
        <v>44520.961333333333</v>
      </c>
      <c r="AG492" s="763">
        <f>AF492*AE492</f>
        <v>133562.88399999999</v>
      </c>
      <c r="AH492" s="763">
        <v>127629.13279999999</v>
      </c>
      <c r="AI492" s="763">
        <f>AH492*AE492</f>
        <v>382887.39839999995</v>
      </c>
      <c r="AJ492" s="748">
        <f>AI492+AG492</f>
        <v>516450.28239999991</v>
      </c>
    </row>
    <row r="493" spans="1:36" s="494" customFormat="1" ht="15" hidden="1" customHeight="1" x14ac:dyDescent="0.25">
      <c r="A493" s="964" t="s">
        <v>1047</v>
      </c>
      <c r="B493" s="431" t="s">
        <v>285</v>
      </c>
      <c r="C493" s="574" t="s">
        <v>213</v>
      </c>
      <c r="D493" s="597">
        <v>8450</v>
      </c>
      <c r="E493" s="483">
        <v>323.69689171597634</v>
      </c>
      <c r="F493" s="483">
        <f>E493*D493</f>
        <v>2735238.7349999999</v>
      </c>
      <c r="G493" s="483">
        <v>463.89384615384614</v>
      </c>
      <c r="H493" s="483">
        <f>G493*D493</f>
        <v>3919903</v>
      </c>
      <c r="I493" s="587">
        <f>H493+F493</f>
        <v>6655141.7349999994</v>
      </c>
      <c r="J493" s="797"/>
      <c r="K493" s="833">
        <v>323.69689171597634</v>
      </c>
      <c r="L493" s="834">
        <f>K493*J493</f>
        <v>0</v>
      </c>
      <c r="M493" s="833">
        <v>463.89384615384614</v>
      </c>
      <c r="N493" s="834">
        <f>M493*J493</f>
        <v>0</v>
      </c>
      <c r="O493" s="808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323.69689171597634</v>
      </c>
      <c r="U493" s="526">
        <f>T493*S493</f>
        <v>0</v>
      </c>
      <c r="V493" s="526">
        <v>463.89384615384614</v>
      </c>
      <c r="W493" s="526">
        <f>V493*S493</f>
        <v>0</v>
      </c>
      <c r="X493" s="670">
        <f>W493+U493</f>
        <v>0</v>
      </c>
      <c r="Y493" s="638"/>
      <c r="Z493" s="525">
        <v>323.69689171597634</v>
      </c>
      <c r="AA493" s="525">
        <f>Z493*Y493</f>
        <v>0</v>
      </c>
      <c r="AB493" s="525">
        <v>463.89384615384614</v>
      </c>
      <c r="AC493" s="525">
        <f>AB493*Y493</f>
        <v>0</v>
      </c>
      <c r="AD493" s="668">
        <f>AC493+AA493</f>
        <v>0</v>
      </c>
      <c r="AE493" s="740">
        <f t="shared" si="334"/>
        <v>8450</v>
      </c>
      <c r="AF493" s="763">
        <v>323.69689171597634</v>
      </c>
      <c r="AG493" s="763">
        <f>AF493*AE493</f>
        <v>2735238.7349999999</v>
      </c>
      <c r="AH493" s="763">
        <v>463.89384615384614</v>
      </c>
      <c r="AI493" s="763">
        <f>AH493*AE493</f>
        <v>3919903</v>
      </c>
      <c r="AJ493" s="748">
        <f>AI493+AG493</f>
        <v>6655141.7349999994</v>
      </c>
    </row>
    <row r="494" spans="1:36" s="494" customFormat="1" ht="15" hidden="1" customHeight="1" x14ac:dyDescent="0.25">
      <c r="A494" s="964" t="s">
        <v>1048</v>
      </c>
      <c r="B494" s="431" t="s">
        <v>286</v>
      </c>
      <c r="C494" s="574" t="s">
        <v>224</v>
      </c>
      <c r="D494" s="597">
        <v>1</v>
      </c>
      <c r="E494" s="483">
        <v>522690</v>
      </c>
      <c r="F494" s="483">
        <f>E494*D494</f>
        <v>522690</v>
      </c>
      <c r="G494" s="483"/>
      <c r="H494" s="483"/>
      <c r="I494" s="587">
        <f>H494+F494</f>
        <v>522690</v>
      </c>
      <c r="J494" s="797"/>
      <c r="K494" s="833">
        <v>522690</v>
      </c>
      <c r="L494" s="834">
        <f>K494*J494</f>
        <v>0</v>
      </c>
      <c r="M494" s="833"/>
      <c r="N494" s="834"/>
      <c r="O494" s="808">
        <f>N494+L494</f>
        <v>0</v>
      </c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8"/>
      <c r="T494" s="526">
        <v>522690</v>
      </c>
      <c r="U494" s="526">
        <f>T494*S494</f>
        <v>0</v>
      </c>
      <c r="V494" s="526"/>
      <c r="W494" s="526"/>
      <c r="X494" s="670">
        <f>W494+U494</f>
        <v>0</v>
      </c>
      <c r="Y494" s="638"/>
      <c r="Z494" s="525">
        <v>522690</v>
      </c>
      <c r="AA494" s="525">
        <f>Z494*Y494</f>
        <v>0</v>
      </c>
      <c r="AB494" s="525"/>
      <c r="AC494" s="525"/>
      <c r="AD494" s="668">
        <f>AC494+AA494</f>
        <v>0</v>
      </c>
      <c r="AE494" s="740">
        <f t="shared" si="334"/>
        <v>1</v>
      </c>
      <c r="AF494" s="763">
        <v>522690</v>
      </c>
      <c r="AG494" s="763">
        <f>AF494*AE494</f>
        <v>522690</v>
      </c>
      <c r="AH494" s="763"/>
      <c r="AI494" s="763"/>
      <c r="AJ494" s="748">
        <f>AI494+AG494</f>
        <v>522690</v>
      </c>
    </row>
    <row r="495" spans="1:36" s="403" customFormat="1" ht="15" hidden="1" customHeight="1" x14ac:dyDescent="0.25">
      <c r="A495" s="966">
        <v>2</v>
      </c>
      <c r="B495" s="695" t="s">
        <v>549</v>
      </c>
      <c r="C495" s="696"/>
      <c r="D495" s="700"/>
      <c r="E495" s="421"/>
      <c r="F495" s="421"/>
      <c r="G495" s="421"/>
      <c r="H495" s="421"/>
      <c r="I495" s="584"/>
      <c r="J495" s="829"/>
      <c r="K495" s="798"/>
      <c r="L495" s="807"/>
      <c r="M495" s="798"/>
      <c r="N495" s="807"/>
      <c r="O495" s="800"/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/>
      <c r="V495" s="518"/>
      <c r="W495" s="518"/>
      <c r="X495" s="669"/>
      <c r="Y495" s="633"/>
      <c r="Z495" s="513"/>
      <c r="AA495" s="513"/>
      <c r="AB495" s="513"/>
      <c r="AC495" s="513"/>
      <c r="AD495" s="667"/>
      <c r="AE495" s="740">
        <f t="shared" si="334"/>
        <v>0</v>
      </c>
      <c r="AF495" s="745"/>
      <c r="AG495" s="745"/>
      <c r="AH495" s="745"/>
      <c r="AI495" s="745"/>
      <c r="AJ495" s="746"/>
    </row>
    <row r="496" spans="1:36" s="404" customFormat="1" ht="15" hidden="1" customHeight="1" x14ac:dyDescent="0.25">
      <c r="A496" s="966" t="s">
        <v>550</v>
      </c>
      <c r="B496" s="695" t="s">
        <v>551</v>
      </c>
      <c r="C496" s="696"/>
      <c r="D496" s="697"/>
      <c r="E496" s="464"/>
      <c r="F496" s="464">
        <f>SUM(F497:F507)</f>
        <v>294619</v>
      </c>
      <c r="G496" s="464"/>
      <c r="H496" s="464">
        <f>SUM(H497:H507)</f>
        <v>708813.29999999981</v>
      </c>
      <c r="I496" s="588">
        <f>SUM(I497:I507)</f>
        <v>1003432.2999999998</v>
      </c>
      <c r="J496" s="829"/>
      <c r="K496" s="798"/>
      <c r="L496" s="799">
        <f>SUM(L497:L507)</f>
        <v>0</v>
      </c>
      <c r="M496" s="798"/>
      <c r="N496" s="799">
        <f>SUM(N497:N507)</f>
        <v>0</v>
      </c>
      <c r="O496" s="809">
        <f>SUM(O497:O507)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33"/>
      <c r="T496" s="518"/>
      <c r="U496" s="518">
        <f>SUM(U497:U507)</f>
        <v>0</v>
      </c>
      <c r="V496" s="518"/>
      <c r="W496" s="518">
        <f>SUM(W497:W507)</f>
        <v>0</v>
      </c>
      <c r="X496" s="669">
        <f>SUM(X497:X507)</f>
        <v>0</v>
      </c>
      <c r="Y496" s="633"/>
      <c r="Z496" s="513"/>
      <c r="AA496" s="513">
        <f>SUM(AA497:AA507)</f>
        <v>0</v>
      </c>
      <c r="AB496" s="513"/>
      <c r="AC496" s="513">
        <f>SUM(AC497:AC507)</f>
        <v>0</v>
      </c>
      <c r="AD496" s="667">
        <f>SUM(AD497:AD507)</f>
        <v>0</v>
      </c>
      <c r="AE496" s="740">
        <f t="shared" si="334"/>
        <v>0</v>
      </c>
      <c r="AF496" s="745"/>
      <c r="AG496" s="745">
        <f>SUM(AG497:AG507)</f>
        <v>294619</v>
      </c>
      <c r="AH496" s="745"/>
      <c r="AI496" s="745">
        <f>SUM(AI497:AI507)</f>
        <v>708813.29999999981</v>
      </c>
      <c r="AJ496" s="746">
        <f>SUM(AJ497:AJ507)</f>
        <v>1003432.2999999998</v>
      </c>
    </row>
    <row r="497" spans="1:36" s="403" customFormat="1" ht="17.45" hidden="1" customHeight="1" x14ac:dyDescent="0.25">
      <c r="A497" s="972" t="s">
        <v>1049</v>
      </c>
      <c r="B497" s="438" t="s">
        <v>552</v>
      </c>
      <c r="C497" s="571" t="s">
        <v>31</v>
      </c>
      <c r="D497" s="596">
        <v>2</v>
      </c>
      <c r="E497" s="466">
        <v>5502</v>
      </c>
      <c r="F497" s="466">
        <f t="shared" ref="F497:F505" si="337">E497*D497</f>
        <v>11004</v>
      </c>
      <c r="G497" s="466">
        <v>32487</v>
      </c>
      <c r="H497" s="466">
        <f t="shared" ref="H497:H506" si="338">G497*D497</f>
        <v>64974</v>
      </c>
      <c r="I497" s="587">
        <f t="shared" ref="I497:I507" si="339">H497+F497</f>
        <v>75978</v>
      </c>
      <c r="J497" s="832"/>
      <c r="K497" s="803">
        <v>5502</v>
      </c>
      <c r="L497" s="804">
        <f t="shared" ref="L497:L505" si="340">K497*J497</f>
        <v>0</v>
      </c>
      <c r="M497" s="803">
        <v>32487</v>
      </c>
      <c r="N497" s="804">
        <f t="shared" ref="N497:N506" si="341">M497*J497</f>
        <v>0</v>
      </c>
      <c r="O497" s="808">
        <f t="shared" ref="O497:O507" si="342">N497+L497</f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5502</v>
      </c>
      <c r="U497" s="519">
        <f t="shared" ref="U497:U505" si="343">T497*S497</f>
        <v>0</v>
      </c>
      <c r="V497" s="519">
        <v>32487</v>
      </c>
      <c r="W497" s="519">
        <f t="shared" ref="W497:W506" si="344">V497*S497</f>
        <v>0</v>
      </c>
      <c r="X497" s="670">
        <f t="shared" ref="X497:X507" si="345">W497+U497</f>
        <v>0</v>
      </c>
      <c r="Y497" s="649"/>
      <c r="Z497" s="512">
        <v>5502</v>
      </c>
      <c r="AA497" s="512">
        <f t="shared" ref="AA497:AA505" si="346">Z497*Y497</f>
        <v>0</v>
      </c>
      <c r="AB497" s="512">
        <v>32487</v>
      </c>
      <c r="AC497" s="512">
        <f t="shared" ref="AC497:AC506" si="347">AB497*Y497</f>
        <v>0</v>
      </c>
      <c r="AD497" s="668">
        <f t="shared" ref="AD497:AD507" si="348">AC497+AA497</f>
        <v>0</v>
      </c>
      <c r="AE497" s="740">
        <f t="shared" si="334"/>
        <v>2</v>
      </c>
      <c r="AF497" s="747">
        <v>5502</v>
      </c>
      <c r="AG497" s="747">
        <f t="shared" ref="AG497:AG505" si="349">AF497*AE497</f>
        <v>11004</v>
      </c>
      <c r="AH497" s="747">
        <v>32487</v>
      </c>
      <c r="AI497" s="747">
        <f t="shared" ref="AI497:AI506" si="350">AH497*AE497</f>
        <v>64974</v>
      </c>
      <c r="AJ497" s="748">
        <f t="shared" ref="AJ497:AJ507" si="351">AI497+AG497</f>
        <v>75978</v>
      </c>
    </row>
    <row r="498" spans="1:36" s="403" customFormat="1" ht="17.45" hidden="1" customHeight="1" x14ac:dyDescent="0.25">
      <c r="A498" s="972" t="s">
        <v>1050</v>
      </c>
      <c r="B498" s="438" t="s">
        <v>460</v>
      </c>
      <c r="C498" s="571" t="s">
        <v>378</v>
      </c>
      <c r="D498" s="596">
        <v>350</v>
      </c>
      <c r="E498" s="466">
        <v>214.84</v>
      </c>
      <c r="F498" s="466">
        <f t="shared" si="337"/>
        <v>75194</v>
      </c>
      <c r="G498" s="466">
        <v>184.6</v>
      </c>
      <c r="H498" s="466">
        <f t="shared" si="338"/>
        <v>64610</v>
      </c>
      <c r="I498" s="587">
        <f t="shared" si="339"/>
        <v>139804</v>
      </c>
      <c r="J498" s="832"/>
      <c r="K498" s="803">
        <v>214.84</v>
      </c>
      <c r="L498" s="804">
        <f t="shared" si="340"/>
        <v>0</v>
      </c>
      <c r="M498" s="803">
        <v>184.6</v>
      </c>
      <c r="N498" s="804">
        <f t="shared" si="341"/>
        <v>0</v>
      </c>
      <c r="O498" s="808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214.84</v>
      </c>
      <c r="U498" s="519">
        <f t="shared" si="343"/>
        <v>0</v>
      </c>
      <c r="V498" s="519">
        <v>184.6</v>
      </c>
      <c r="W498" s="519">
        <f t="shared" si="344"/>
        <v>0</v>
      </c>
      <c r="X498" s="670">
        <f t="shared" si="345"/>
        <v>0</v>
      </c>
      <c r="Y498" s="649"/>
      <c r="Z498" s="512">
        <v>214.84</v>
      </c>
      <c r="AA498" s="512">
        <f t="shared" si="346"/>
        <v>0</v>
      </c>
      <c r="AB498" s="512">
        <v>184.6</v>
      </c>
      <c r="AC498" s="512">
        <f t="shared" si="347"/>
        <v>0</v>
      </c>
      <c r="AD498" s="668">
        <f t="shared" si="348"/>
        <v>0</v>
      </c>
      <c r="AE498" s="740">
        <f t="shared" si="334"/>
        <v>350</v>
      </c>
      <c r="AF498" s="747">
        <v>214.84</v>
      </c>
      <c r="AG498" s="747">
        <f t="shared" si="349"/>
        <v>75194</v>
      </c>
      <c r="AH498" s="747">
        <v>184.6</v>
      </c>
      <c r="AI498" s="747">
        <f t="shared" si="350"/>
        <v>64610</v>
      </c>
      <c r="AJ498" s="748">
        <f t="shared" si="351"/>
        <v>139804</v>
      </c>
    </row>
    <row r="499" spans="1:36" s="403" customFormat="1" ht="30.75" hidden="1" customHeight="1" x14ac:dyDescent="0.25">
      <c r="A499" s="972" t="s">
        <v>1051</v>
      </c>
      <c r="B499" s="438" t="s">
        <v>553</v>
      </c>
      <c r="C499" s="571" t="s">
        <v>31</v>
      </c>
      <c r="D499" s="596">
        <v>23</v>
      </c>
      <c r="E499" s="466">
        <v>4585</v>
      </c>
      <c r="F499" s="466">
        <f t="shared" si="337"/>
        <v>105455</v>
      </c>
      <c r="G499" s="466">
        <v>21362.9</v>
      </c>
      <c r="H499" s="466">
        <f t="shared" si="338"/>
        <v>491346.7</v>
      </c>
      <c r="I499" s="587">
        <f t="shared" si="339"/>
        <v>596801.69999999995</v>
      </c>
      <c r="J499" s="832"/>
      <c r="K499" s="803">
        <v>4585</v>
      </c>
      <c r="L499" s="804">
        <f t="shared" si="340"/>
        <v>0</v>
      </c>
      <c r="M499" s="803">
        <v>21362.9</v>
      </c>
      <c r="N499" s="804">
        <f t="shared" si="341"/>
        <v>0</v>
      </c>
      <c r="O499" s="808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4585</v>
      </c>
      <c r="U499" s="519">
        <f t="shared" si="343"/>
        <v>0</v>
      </c>
      <c r="V499" s="519">
        <v>21362.9</v>
      </c>
      <c r="W499" s="519">
        <f t="shared" si="344"/>
        <v>0</v>
      </c>
      <c r="X499" s="670">
        <f t="shared" si="345"/>
        <v>0</v>
      </c>
      <c r="Y499" s="649"/>
      <c r="Z499" s="512">
        <v>4585</v>
      </c>
      <c r="AA499" s="512">
        <f t="shared" si="346"/>
        <v>0</v>
      </c>
      <c r="AB499" s="512">
        <v>21362.9</v>
      </c>
      <c r="AC499" s="512">
        <f t="shared" si="347"/>
        <v>0</v>
      </c>
      <c r="AD499" s="668">
        <f t="shared" si="348"/>
        <v>0</v>
      </c>
      <c r="AE499" s="740">
        <f t="shared" si="334"/>
        <v>23</v>
      </c>
      <c r="AF499" s="747">
        <v>4585</v>
      </c>
      <c r="AG499" s="747">
        <f t="shared" si="349"/>
        <v>105455</v>
      </c>
      <c r="AH499" s="747">
        <v>21362.9</v>
      </c>
      <c r="AI499" s="747">
        <f t="shared" si="350"/>
        <v>491346.7</v>
      </c>
      <c r="AJ499" s="748">
        <f t="shared" si="351"/>
        <v>596801.69999999995</v>
      </c>
    </row>
    <row r="500" spans="1:36" s="403" customFormat="1" ht="17.45" hidden="1" customHeight="1" x14ac:dyDescent="0.25">
      <c r="A500" s="972" t="s">
        <v>1052</v>
      </c>
      <c r="B500" s="438" t="s">
        <v>554</v>
      </c>
      <c r="C500" s="571" t="s">
        <v>32</v>
      </c>
      <c r="D500" s="596">
        <v>350</v>
      </c>
      <c r="E500" s="466">
        <v>104.80000000000001</v>
      </c>
      <c r="F500" s="466">
        <f t="shared" si="337"/>
        <v>36680.000000000007</v>
      </c>
      <c r="G500" s="466">
        <v>119.60000000000001</v>
      </c>
      <c r="H500" s="466">
        <f t="shared" si="338"/>
        <v>41860</v>
      </c>
      <c r="I500" s="587">
        <f t="shared" si="339"/>
        <v>78540</v>
      </c>
      <c r="J500" s="832"/>
      <c r="K500" s="803">
        <v>104.80000000000001</v>
      </c>
      <c r="L500" s="804">
        <f t="shared" si="340"/>
        <v>0</v>
      </c>
      <c r="M500" s="803">
        <v>119.60000000000001</v>
      </c>
      <c r="N500" s="804">
        <f t="shared" si="341"/>
        <v>0</v>
      </c>
      <c r="O500" s="808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104.80000000000001</v>
      </c>
      <c r="U500" s="519">
        <f t="shared" si="343"/>
        <v>0</v>
      </c>
      <c r="V500" s="519">
        <v>119.60000000000001</v>
      </c>
      <c r="W500" s="519">
        <f t="shared" si="344"/>
        <v>0</v>
      </c>
      <c r="X500" s="670">
        <f t="shared" si="345"/>
        <v>0</v>
      </c>
      <c r="Y500" s="649"/>
      <c r="Z500" s="512">
        <v>104.80000000000001</v>
      </c>
      <c r="AA500" s="512">
        <f t="shared" si="346"/>
        <v>0</v>
      </c>
      <c r="AB500" s="512">
        <v>119.60000000000001</v>
      </c>
      <c r="AC500" s="512">
        <f t="shared" si="347"/>
        <v>0</v>
      </c>
      <c r="AD500" s="668">
        <f t="shared" si="348"/>
        <v>0</v>
      </c>
      <c r="AE500" s="740">
        <f t="shared" si="334"/>
        <v>350</v>
      </c>
      <c r="AF500" s="747">
        <v>104.80000000000001</v>
      </c>
      <c r="AG500" s="747">
        <f t="shared" si="349"/>
        <v>36680.000000000007</v>
      </c>
      <c r="AH500" s="747">
        <v>119.60000000000001</v>
      </c>
      <c r="AI500" s="747">
        <f t="shared" si="350"/>
        <v>41860</v>
      </c>
      <c r="AJ500" s="748">
        <f t="shared" si="351"/>
        <v>78540</v>
      </c>
    </row>
    <row r="501" spans="1:36" s="403" customFormat="1" ht="17.45" hidden="1" customHeight="1" x14ac:dyDescent="0.25">
      <c r="A501" s="972" t="s">
        <v>1053</v>
      </c>
      <c r="B501" s="438" t="s">
        <v>265</v>
      </c>
      <c r="C501" s="571" t="s">
        <v>31</v>
      </c>
      <c r="D501" s="596">
        <v>350</v>
      </c>
      <c r="E501" s="466">
        <v>6.5500000000000007</v>
      </c>
      <c r="F501" s="466">
        <f t="shared" si="337"/>
        <v>2292.5000000000005</v>
      </c>
      <c r="G501" s="466">
        <v>26.52</v>
      </c>
      <c r="H501" s="466">
        <f t="shared" si="338"/>
        <v>9282</v>
      </c>
      <c r="I501" s="587">
        <f t="shared" si="339"/>
        <v>11574.5</v>
      </c>
      <c r="J501" s="832"/>
      <c r="K501" s="803">
        <v>6.5500000000000007</v>
      </c>
      <c r="L501" s="804">
        <f t="shared" si="340"/>
        <v>0</v>
      </c>
      <c r="M501" s="803">
        <v>26.52</v>
      </c>
      <c r="N501" s="804">
        <f t="shared" si="341"/>
        <v>0</v>
      </c>
      <c r="O501" s="808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6.5500000000000007</v>
      </c>
      <c r="U501" s="519">
        <f t="shared" si="343"/>
        <v>0</v>
      </c>
      <c r="V501" s="519">
        <v>26.52</v>
      </c>
      <c r="W501" s="519">
        <f t="shared" si="344"/>
        <v>0</v>
      </c>
      <c r="X501" s="670">
        <f t="shared" si="345"/>
        <v>0</v>
      </c>
      <c r="Y501" s="649"/>
      <c r="Z501" s="512">
        <v>6.5500000000000007</v>
      </c>
      <c r="AA501" s="512">
        <f t="shared" si="346"/>
        <v>0</v>
      </c>
      <c r="AB501" s="512">
        <v>26.52</v>
      </c>
      <c r="AC501" s="512">
        <f t="shared" si="347"/>
        <v>0</v>
      </c>
      <c r="AD501" s="668">
        <f t="shared" si="348"/>
        <v>0</v>
      </c>
      <c r="AE501" s="740">
        <f t="shared" si="334"/>
        <v>350</v>
      </c>
      <c r="AF501" s="747">
        <v>6.5500000000000007</v>
      </c>
      <c r="AG501" s="747">
        <f t="shared" si="349"/>
        <v>2292.5000000000005</v>
      </c>
      <c r="AH501" s="747">
        <v>26.52</v>
      </c>
      <c r="AI501" s="747">
        <f t="shared" si="350"/>
        <v>9282</v>
      </c>
      <c r="AJ501" s="748">
        <f t="shared" si="351"/>
        <v>11574.5</v>
      </c>
    </row>
    <row r="502" spans="1:36" s="403" customFormat="1" ht="17.45" hidden="1" customHeight="1" x14ac:dyDescent="0.25">
      <c r="A502" s="972" t="s">
        <v>1054</v>
      </c>
      <c r="B502" s="438" t="s">
        <v>555</v>
      </c>
      <c r="C502" s="571" t="s">
        <v>31</v>
      </c>
      <c r="D502" s="596">
        <v>23</v>
      </c>
      <c r="E502" s="466">
        <v>655</v>
      </c>
      <c r="F502" s="466">
        <f t="shared" si="337"/>
        <v>15065</v>
      </c>
      <c r="G502" s="466">
        <v>135.20000000000002</v>
      </c>
      <c r="H502" s="466">
        <f t="shared" si="338"/>
        <v>3109.6000000000004</v>
      </c>
      <c r="I502" s="587">
        <f t="shared" si="339"/>
        <v>18174.599999999999</v>
      </c>
      <c r="J502" s="832"/>
      <c r="K502" s="803">
        <v>655</v>
      </c>
      <c r="L502" s="804">
        <f t="shared" si="340"/>
        <v>0</v>
      </c>
      <c r="M502" s="803">
        <v>135.20000000000002</v>
      </c>
      <c r="N502" s="804">
        <f t="shared" si="341"/>
        <v>0</v>
      </c>
      <c r="O502" s="808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655</v>
      </c>
      <c r="U502" s="519">
        <f t="shared" si="343"/>
        <v>0</v>
      </c>
      <c r="V502" s="519">
        <v>135.20000000000002</v>
      </c>
      <c r="W502" s="519">
        <f t="shared" si="344"/>
        <v>0</v>
      </c>
      <c r="X502" s="670">
        <f t="shared" si="345"/>
        <v>0</v>
      </c>
      <c r="Y502" s="649"/>
      <c r="Z502" s="512">
        <v>655</v>
      </c>
      <c r="AA502" s="512">
        <f t="shared" si="346"/>
        <v>0</v>
      </c>
      <c r="AB502" s="512">
        <v>135.20000000000002</v>
      </c>
      <c r="AC502" s="512">
        <f t="shared" si="347"/>
        <v>0</v>
      </c>
      <c r="AD502" s="668">
        <f t="shared" si="348"/>
        <v>0</v>
      </c>
      <c r="AE502" s="740">
        <f t="shared" si="334"/>
        <v>23</v>
      </c>
      <c r="AF502" s="747">
        <v>655</v>
      </c>
      <c r="AG502" s="747">
        <f t="shared" si="349"/>
        <v>15065</v>
      </c>
      <c r="AH502" s="747">
        <v>135.20000000000002</v>
      </c>
      <c r="AI502" s="747">
        <f t="shared" si="350"/>
        <v>3109.6000000000004</v>
      </c>
      <c r="AJ502" s="748">
        <f t="shared" si="351"/>
        <v>18174.599999999999</v>
      </c>
    </row>
    <row r="503" spans="1:36" s="403" customFormat="1" ht="17.45" hidden="1" customHeight="1" x14ac:dyDescent="0.25">
      <c r="A503" s="972" t="s">
        <v>1055</v>
      </c>
      <c r="B503" s="438" t="s">
        <v>556</v>
      </c>
      <c r="C503" s="571" t="s">
        <v>31</v>
      </c>
      <c r="D503" s="596">
        <v>46</v>
      </c>
      <c r="E503" s="466">
        <v>65.5</v>
      </c>
      <c r="F503" s="466">
        <f t="shared" si="337"/>
        <v>3013</v>
      </c>
      <c r="G503" s="466">
        <v>109.2</v>
      </c>
      <c r="H503" s="466">
        <f t="shared" si="338"/>
        <v>5023.2</v>
      </c>
      <c r="I503" s="587">
        <f t="shared" si="339"/>
        <v>8036.2</v>
      </c>
      <c r="J503" s="832"/>
      <c r="K503" s="803">
        <v>65.5</v>
      </c>
      <c r="L503" s="804">
        <f t="shared" si="340"/>
        <v>0</v>
      </c>
      <c r="M503" s="803">
        <v>109.2</v>
      </c>
      <c r="N503" s="804">
        <f t="shared" si="341"/>
        <v>0</v>
      </c>
      <c r="O503" s="808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109.2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109.2</v>
      </c>
      <c r="AC503" s="512">
        <f t="shared" si="347"/>
        <v>0</v>
      </c>
      <c r="AD503" s="668">
        <f t="shared" si="348"/>
        <v>0</v>
      </c>
      <c r="AE503" s="740">
        <f t="shared" si="334"/>
        <v>46</v>
      </c>
      <c r="AF503" s="747">
        <v>65.5</v>
      </c>
      <c r="AG503" s="747">
        <f t="shared" si="349"/>
        <v>3013</v>
      </c>
      <c r="AH503" s="747">
        <v>109.2</v>
      </c>
      <c r="AI503" s="747">
        <f t="shared" si="350"/>
        <v>5023.2</v>
      </c>
      <c r="AJ503" s="748">
        <f t="shared" si="351"/>
        <v>8036.2</v>
      </c>
    </row>
    <row r="504" spans="1:36" s="403" customFormat="1" ht="17.45" hidden="1" customHeight="1" x14ac:dyDescent="0.25">
      <c r="A504" s="972" t="s">
        <v>1056</v>
      </c>
      <c r="B504" s="438" t="s">
        <v>556</v>
      </c>
      <c r="C504" s="571" t="s">
        <v>31</v>
      </c>
      <c r="D504" s="596">
        <v>23</v>
      </c>
      <c r="E504" s="466">
        <v>65.5</v>
      </c>
      <c r="F504" s="466">
        <f t="shared" si="337"/>
        <v>1506.5</v>
      </c>
      <c r="G504" s="466">
        <v>127.4</v>
      </c>
      <c r="H504" s="466">
        <f t="shared" si="338"/>
        <v>2930.2000000000003</v>
      </c>
      <c r="I504" s="587">
        <f t="shared" si="339"/>
        <v>4436.7000000000007</v>
      </c>
      <c r="J504" s="832"/>
      <c r="K504" s="803">
        <v>65.5</v>
      </c>
      <c r="L504" s="804">
        <f t="shared" si="340"/>
        <v>0</v>
      </c>
      <c r="M504" s="803">
        <v>127.4</v>
      </c>
      <c r="N504" s="804">
        <f t="shared" si="341"/>
        <v>0</v>
      </c>
      <c r="O504" s="808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65.5</v>
      </c>
      <c r="U504" s="519">
        <f t="shared" si="343"/>
        <v>0</v>
      </c>
      <c r="V504" s="519">
        <v>127.4</v>
      </c>
      <c r="W504" s="519">
        <f t="shared" si="344"/>
        <v>0</v>
      </c>
      <c r="X504" s="670">
        <f t="shared" si="345"/>
        <v>0</v>
      </c>
      <c r="Y504" s="649"/>
      <c r="Z504" s="512">
        <v>65.5</v>
      </c>
      <c r="AA504" s="512">
        <f t="shared" si="346"/>
        <v>0</v>
      </c>
      <c r="AB504" s="512">
        <v>127.4</v>
      </c>
      <c r="AC504" s="512">
        <f t="shared" si="347"/>
        <v>0</v>
      </c>
      <c r="AD504" s="668">
        <f t="shared" si="348"/>
        <v>0</v>
      </c>
      <c r="AE504" s="740">
        <f t="shared" si="334"/>
        <v>23</v>
      </c>
      <c r="AF504" s="747">
        <v>65.5</v>
      </c>
      <c r="AG504" s="747">
        <f t="shared" si="349"/>
        <v>1506.5</v>
      </c>
      <c r="AH504" s="747">
        <v>127.4</v>
      </c>
      <c r="AI504" s="747">
        <f t="shared" si="350"/>
        <v>2930.2000000000003</v>
      </c>
      <c r="AJ504" s="748">
        <f t="shared" si="351"/>
        <v>4436.7000000000007</v>
      </c>
    </row>
    <row r="505" spans="1:36" s="403" customFormat="1" ht="17.45" hidden="1" customHeight="1" x14ac:dyDescent="0.25">
      <c r="A505" s="972" t="s">
        <v>1057</v>
      </c>
      <c r="B505" s="438" t="s">
        <v>557</v>
      </c>
      <c r="C505" s="571" t="s">
        <v>31</v>
      </c>
      <c r="D505" s="596">
        <v>396</v>
      </c>
      <c r="E505" s="466">
        <v>32.75</v>
      </c>
      <c r="F505" s="466">
        <f t="shared" si="337"/>
        <v>12969</v>
      </c>
      <c r="G505" s="466">
        <v>15.600000000000001</v>
      </c>
      <c r="H505" s="466">
        <f t="shared" si="338"/>
        <v>6177.6</v>
      </c>
      <c r="I505" s="587">
        <f t="shared" si="339"/>
        <v>19146.599999999999</v>
      </c>
      <c r="J505" s="832"/>
      <c r="K505" s="803">
        <v>32.75</v>
      </c>
      <c r="L505" s="804">
        <f t="shared" si="340"/>
        <v>0</v>
      </c>
      <c r="M505" s="803">
        <v>15.600000000000001</v>
      </c>
      <c r="N505" s="804">
        <f t="shared" si="341"/>
        <v>0</v>
      </c>
      <c r="O505" s="808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>
        <v>32.75</v>
      </c>
      <c r="U505" s="519">
        <f t="shared" si="343"/>
        <v>0</v>
      </c>
      <c r="V505" s="519">
        <v>15.600000000000001</v>
      </c>
      <c r="W505" s="519">
        <f t="shared" si="344"/>
        <v>0</v>
      </c>
      <c r="X505" s="670">
        <f t="shared" si="345"/>
        <v>0</v>
      </c>
      <c r="Y505" s="649"/>
      <c r="Z505" s="512">
        <v>32.75</v>
      </c>
      <c r="AA505" s="512">
        <f t="shared" si="346"/>
        <v>0</v>
      </c>
      <c r="AB505" s="512">
        <v>15.600000000000001</v>
      </c>
      <c r="AC505" s="512">
        <f t="shared" si="347"/>
        <v>0</v>
      </c>
      <c r="AD505" s="668">
        <f t="shared" si="348"/>
        <v>0</v>
      </c>
      <c r="AE505" s="740">
        <f t="shared" si="334"/>
        <v>396</v>
      </c>
      <c r="AF505" s="747">
        <v>32.75</v>
      </c>
      <c r="AG505" s="747">
        <f t="shared" si="349"/>
        <v>12969</v>
      </c>
      <c r="AH505" s="747">
        <v>15.600000000000001</v>
      </c>
      <c r="AI505" s="747">
        <f t="shared" si="350"/>
        <v>6177.6</v>
      </c>
      <c r="AJ505" s="748">
        <f t="shared" si="351"/>
        <v>19146.599999999999</v>
      </c>
    </row>
    <row r="506" spans="1:36" s="403" customFormat="1" ht="17.45" hidden="1" customHeight="1" x14ac:dyDescent="0.25">
      <c r="A506" s="972" t="s">
        <v>1058</v>
      </c>
      <c r="B506" s="438" t="s">
        <v>268</v>
      </c>
      <c r="C506" s="571" t="s">
        <v>224</v>
      </c>
      <c r="D506" s="596">
        <v>1</v>
      </c>
      <c r="E506" s="466"/>
      <c r="F506" s="466"/>
      <c r="G506" s="466">
        <v>19500</v>
      </c>
      <c r="H506" s="466">
        <f t="shared" si="338"/>
        <v>19500</v>
      </c>
      <c r="I506" s="587">
        <f t="shared" si="339"/>
        <v>19500</v>
      </c>
      <c r="J506" s="832"/>
      <c r="K506" s="803"/>
      <c r="L506" s="804"/>
      <c r="M506" s="803">
        <v>19500</v>
      </c>
      <c r="N506" s="804">
        <f t="shared" si="341"/>
        <v>0</v>
      </c>
      <c r="O506" s="808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/>
      <c r="U506" s="519"/>
      <c r="V506" s="519">
        <v>19500</v>
      </c>
      <c r="W506" s="519">
        <f t="shared" si="344"/>
        <v>0</v>
      </c>
      <c r="X506" s="670">
        <f t="shared" si="345"/>
        <v>0</v>
      </c>
      <c r="Y506" s="649"/>
      <c r="Z506" s="512"/>
      <c r="AA506" s="512"/>
      <c r="AB506" s="512">
        <v>19500</v>
      </c>
      <c r="AC506" s="512">
        <f t="shared" si="347"/>
        <v>0</v>
      </c>
      <c r="AD506" s="668">
        <f t="shared" si="348"/>
        <v>0</v>
      </c>
      <c r="AE506" s="740">
        <f t="shared" si="334"/>
        <v>1</v>
      </c>
      <c r="AF506" s="747"/>
      <c r="AG506" s="747"/>
      <c r="AH506" s="747">
        <v>19500</v>
      </c>
      <c r="AI506" s="747">
        <f t="shared" si="350"/>
        <v>19500</v>
      </c>
      <c r="AJ506" s="748">
        <f t="shared" si="351"/>
        <v>19500</v>
      </c>
    </row>
    <row r="507" spans="1:36" s="403" customFormat="1" ht="17.45" hidden="1" customHeight="1" x14ac:dyDescent="0.25">
      <c r="A507" s="972" t="s">
        <v>1059</v>
      </c>
      <c r="B507" s="438" t="s">
        <v>358</v>
      </c>
      <c r="C507" s="571" t="s">
        <v>224</v>
      </c>
      <c r="D507" s="596">
        <v>1</v>
      </c>
      <c r="E507" s="466">
        <v>31440</v>
      </c>
      <c r="F507" s="466">
        <f>E507*D507</f>
        <v>31440</v>
      </c>
      <c r="G507" s="466"/>
      <c r="H507" s="466"/>
      <c r="I507" s="587">
        <f t="shared" si="339"/>
        <v>31440</v>
      </c>
      <c r="J507" s="832"/>
      <c r="K507" s="803">
        <v>31440</v>
      </c>
      <c r="L507" s="804">
        <f>K507*J507</f>
        <v>0</v>
      </c>
      <c r="M507" s="803"/>
      <c r="N507" s="804"/>
      <c r="O507" s="808">
        <f t="shared" si="342"/>
        <v>0</v>
      </c>
      <c r="P507" s="638">
        <f t="shared" si="335"/>
        <v>0</v>
      </c>
      <c r="Q507" s="512">
        <f t="shared" si="336"/>
        <v>0</v>
      </c>
      <c r="R507" s="637">
        <f t="shared" si="333"/>
        <v>0</v>
      </c>
      <c r="S507" s="649"/>
      <c r="T507" s="519">
        <v>31440</v>
      </c>
      <c r="U507" s="519">
        <f>T507*S507</f>
        <v>0</v>
      </c>
      <c r="V507" s="519"/>
      <c r="W507" s="519"/>
      <c r="X507" s="670">
        <f t="shared" si="345"/>
        <v>0</v>
      </c>
      <c r="Y507" s="649"/>
      <c r="Z507" s="512">
        <v>31440</v>
      </c>
      <c r="AA507" s="512">
        <f>Z507*Y507</f>
        <v>0</v>
      </c>
      <c r="AB507" s="512"/>
      <c r="AC507" s="512"/>
      <c r="AD507" s="668">
        <f t="shared" si="348"/>
        <v>0</v>
      </c>
      <c r="AE507" s="740">
        <f t="shared" si="334"/>
        <v>1</v>
      </c>
      <c r="AF507" s="747">
        <v>31440</v>
      </c>
      <c r="AG507" s="747">
        <f>AF507*AE507</f>
        <v>31440</v>
      </c>
      <c r="AH507" s="747"/>
      <c r="AI507" s="747"/>
      <c r="AJ507" s="748">
        <f t="shared" si="351"/>
        <v>31440</v>
      </c>
    </row>
    <row r="508" spans="1:36" s="403" customFormat="1" ht="17.45" hidden="1" customHeight="1" x14ac:dyDescent="0.25">
      <c r="A508" s="973" t="s">
        <v>28</v>
      </c>
      <c r="B508" s="695" t="s">
        <v>558</v>
      </c>
      <c r="C508" s="696"/>
      <c r="D508" s="634"/>
      <c r="E508" s="553"/>
      <c r="F508" s="553"/>
      <c r="G508" s="553"/>
      <c r="H508" s="553"/>
      <c r="I508" s="635"/>
      <c r="J508" s="829"/>
      <c r="K508" s="798"/>
      <c r="L508" s="807"/>
      <c r="M508" s="798"/>
      <c r="N508" s="807"/>
      <c r="O508" s="800"/>
      <c r="P508" s="634"/>
      <c r="Q508" s="553"/>
      <c r="R508" s="635"/>
      <c r="S508" s="633"/>
      <c r="T508" s="518"/>
      <c r="U508" s="518"/>
      <c r="V508" s="518"/>
      <c r="W508" s="518"/>
      <c r="X508" s="669"/>
      <c r="Y508" s="633"/>
      <c r="Z508" s="513"/>
      <c r="AA508" s="513"/>
      <c r="AB508" s="513"/>
      <c r="AC508" s="513"/>
      <c r="AD508" s="667"/>
      <c r="AE508" s="740">
        <f t="shared" si="334"/>
        <v>0</v>
      </c>
      <c r="AF508" s="745"/>
      <c r="AG508" s="745"/>
      <c r="AH508" s="745"/>
      <c r="AI508" s="745"/>
      <c r="AJ508" s="746"/>
    </row>
    <row r="509" spans="1:36" s="242" customFormat="1" ht="17.45" customHeight="1" x14ac:dyDescent="0.25">
      <c r="A509" s="973" t="s">
        <v>559</v>
      </c>
      <c r="B509" s="695" t="s">
        <v>560</v>
      </c>
      <c r="C509" s="696"/>
      <c r="D509" s="700"/>
      <c r="E509" s="421"/>
      <c r="F509" s="421">
        <f>F510+F524+F538+F552</f>
        <v>37448849.832400009</v>
      </c>
      <c r="G509" s="421"/>
      <c r="H509" s="421">
        <f>H510+H524+H538+H552</f>
        <v>47516454.300021</v>
      </c>
      <c r="I509" s="584">
        <f>I510+I524+I538+I552</f>
        <v>84965304.132421002</v>
      </c>
      <c r="J509" s="829"/>
      <c r="K509" s="798"/>
      <c r="L509" s="807">
        <f>L510+L524+L538+L552</f>
        <v>10159815.572400002</v>
      </c>
      <c r="M509" s="798"/>
      <c r="N509" s="807">
        <f>N510+N524+N538+N552</f>
        <v>15392630.228541</v>
      </c>
      <c r="O509" s="800">
        <f>O510+O524+O538+O552</f>
        <v>25552445.800941002</v>
      </c>
      <c r="P509" s="639"/>
      <c r="Q509" s="455"/>
      <c r="R509" s="607"/>
      <c r="S509" s="633"/>
      <c r="T509" s="518"/>
      <c r="U509" s="513">
        <f>U510+U524+U538+U552</f>
        <v>10159584.6</v>
      </c>
      <c r="V509" s="513"/>
      <c r="W509" s="513">
        <f>W510+W524+W538+W552</f>
        <v>15391716.924999999</v>
      </c>
      <c r="X509" s="667">
        <f>X510+X524+X538+X552</f>
        <v>25551301.525000006</v>
      </c>
      <c r="Y509" s="633"/>
      <c r="Z509" s="513"/>
      <c r="AA509" s="513">
        <f>AA510+AA524+AA538+AA552</f>
        <v>3447027.3499999996</v>
      </c>
      <c r="AB509" s="513"/>
      <c r="AC509" s="513">
        <f>AC510+AC524+AC538+AC552</f>
        <v>0</v>
      </c>
      <c r="AD509" s="667">
        <f>AD510+AD524+AD538+AD552</f>
        <v>3447027.3499999996</v>
      </c>
      <c r="AE509" s="740">
        <f t="shared" si="334"/>
        <v>0</v>
      </c>
      <c r="AF509" s="745"/>
      <c r="AG509" s="741">
        <f>AG510+AG524+AG538+AG552</f>
        <v>23842192.499600001</v>
      </c>
      <c r="AH509" s="741"/>
      <c r="AI509" s="741">
        <f>AI510+AI524+AI538+AI552</f>
        <v>32124621.338344</v>
      </c>
      <c r="AJ509" s="742">
        <f>AJ510+AJ524+AJ538+AJ552</f>
        <v>55966813.837944008</v>
      </c>
    </row>
    <row r="510" spans="1:36" s="403" customFormat="1" ht="17.45" customHeight="1" x14ac:dyDescent="0.25">
      <c r="A510" s="969" t="s">
        <v>1060</v>
      </c>
      <c r="B510" s="433" t="s">
        <v>561</v>
      </c>
      <c r="C510" s="567"/>
      <c r="D510" s="594"/>
      <c r="E510" s="422"/>
      <c r="F510" s="422">
        <f>SUM(F512:F523)</f>
        <v>11963784.964800002</v>
      </c>
      <c r="G510" s="422"/>
      <c r="H510" s="422">
        <f>SUM(H512:H523)</f>
        <v>15123475.401672</v>
      </c>
      <c r="I510" s="595">
        <f>SUM(I512:I523)</f>
        <v>27087260.366472002</v>
      </c>
      <c r="J510" s="819"/>
      <c r="K510" s="812"/>
      <c r="L510" s="830">
        <f>SUM(L512:L523)</f>
        <v>0</v>
      </c>
      <c r="M510" s="812"/>
      <c r="N510" s="830">
        <f>SUM(N512:N523)</f>
        <v>0</v>
      </c>
      <c r="O510" s="831">
        <f>SUM(O512:O523)</f>
        <v>0</v>
      </c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47"/>
      <c r="T510" s="521"/>
      <c r="U510" s="521">
        <f>SUM(U512:U523)</f>
        <v>0</v>
      </c>
      <c r="V510" s="521"/>
      <c r="W510" s="521">
        <f>SUM(W512:W523)</f>
        <v>0</v>
      </c>
      <c r="X510" s="671">
        <f>SUM(X512:X523)</f>
        <v>0</v>
      </c>
      <c r="Y510" s="647"/>
      <c r="Z510" s="520"/>
      <c r="AA510" s="520">
        <f>SUM(AA512:AA523)</f>
        <v>1280647.9400000002</v>
      </c>
      <c r="AB510" s="520"/>
      <c r="AC510" s="520">
        <f>SUM(AC512:AC523)</f>
        <v>0</v>
      </c>
      <c r="AD510" s="673">
        <f>SUM(AD512:AD523)</f>
        <v>1280647.9400000002</v>
      </c>
      <c r="AE510" s="740">
        <f t="shared" si="334"/>
        <v>0</v>
      </c>
      <c r="AF510" s="749"/>
      <c r="AG510" s="749">
        <f>SUM(AG512:AG523)</f>
        <v>10683137.024800001</v>
      </c>
      <c r="AH510" s="749"/>
      <c r="AI510" s="749">
        <f>SUM(AI512:AI523)</f>
        <v>15123475.401672</v>
      </c>
      <c r="AJ510" s="750">
        <f>SUM(AJ512:AJ523)</f>
        <v>25806612.426472001</v>
      </c>
    </row>
    <row r="511" spans="1:36" s="403" customFormat="1" ht="17.45" customHeight="1" x14ac:dyDescent="0.25">
      <c r="A511" s="967" t="s">
        <v>1062</v>
      </c>
      <c r="B511" s="448" t="s">
        <v>562</v>
      </c>
      <c r="C511" s="576"/>
      <c r="D511" s="598"/>
      <c r="E511" s="466"/>
      <c r="F511" s="466"/>
      <c r="G511" s="466"/>
      <c r="H511" s="466"/>
      <c r="I511" s="587"/>
      <c r="J511" s="797"/>
      <c r="K511" s="803"/>
      <c r="L511" s="804"/>
      <c r="M511" s="803"/>
      <c r="N511" s="804"/>
      <c r="O511" s="808"/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/>
      <c r="U511" s="519"/>
      <c r="V511" s="519"/>
      <c r="W511" s="519"/>
      <c r="X511" s="670"/>
      <c r="Y511" s="638"/>
      <c r="Z511" s="512"/>
      <c r="AA511" s="512"/>
      <c r="AB511" s="512"/>
      <c r="AC511" s="512"/>
      <c r="AD511" s="668"/>
      <c r="AE511" s="740">
        <f t="shared" si="334"/>
        <v>0</v>
      </c>
      <c r="AF511" s="747"/>
      <c r="AG511" s="747"/>
      <c r="AH511" s="747"/>
      <c r="AI511" s="747"/>
      <c r="AJ511" s="748"/>
    </row>
    <row r="512" spans="1:36" s="403" customFormat="1" ht="17.45" hidden="1" customHeight="1" x14ac:dyDescent="0.25">
      <c r="A512" s="967" t="s">
        <v>1064</v>
      </c>
      <c r="B512" s="438" t="s">
        <v>563</v>
      </c>
      <c r="C512" s="571" t="s">
        <v>171</v>
      </c>
      <c r="D512" s="598">
        <f>79.62</f>
        <v>79.62</v>
      </c>
      <c r="E512" s="466">
        <v>13494</v>
      </c>
      <c r="F512" s="466">
        <f>E512*D512</f>
        <v>1074392.28</v>
      </c>
      <c r="G512" s="466"/>
      <c r="H512" s="466"/>
      <c r="I512" s="587">
        <f>F512+H512</f>
        <v>1074392.28</v>
      </c>
      <c r="J512" s="797"/>
      <c r="K512" s="803">
        <v>13494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13494</v>
      </c>
      <c r="U512" s="519">
        <f>T512*S512</f>
        <v>0</v>
      </c>
      <c r="V512" s="519"/>
      <c r="W512" s="519"/>
      <c r="X512" s="670">
        <f>U512+W512</f>
        <v>0</v>
      </c>
      <c r="Y512" s="638"/>
      <c r="Z512" s="512">
        <v>13494</v>
      </c>
      <c r="AA512" s="512">
        <f>Z512*Y512</f>
        <v>0</v>
      </c>
      <c r="AB512" s="512"/>
      <c r="AC512" s="512"/>
      <c r="AD512" s="668">
        <f>AA512+AC512</f>
        <v>0</v>
      </c>
      <c r="AE512" s="740">
        <f t="shared" si="334"/>
        <v>79.62</v>
      </c>
      <c r="AF512" s="747">
        <v>13494</v>
      </c>
      <c r="AG512" s="747">
        <f>AF512*AE512</f>
        <v>1074392.28</v>
      </c>
      <c r="AH512" s="747"/>
      <c r="AI512" s="747"/>
      <c r="AJ512" s="748">
        <f>AG512+AI512</f>
        <v>1074392.28</v>
      </c>
    </row>
    <row r="513" spans="1:61" s="403" customFormat="1" ht="17.45" customHeight="1" x14ac:dyDescent="0.25">
      <c r="A513" s="967" t="s">
        <v>1065</v>
      </c>
      <c r="B513" s="438" t="s">
        <v>564</v>
      </c>
      <c r="C513" s="571" t="s">
        <v>171</v>
      </c>
      <c r="D513" s="598">
        <v>308.73</v>
      </c>
      <c r="E513" s="466">
        <v>19422</v>
      </c>
      <c r="F513" s="466">
        <f>E513*D513</f>
        <v>5996154.0600000005</v>
      </c>
      <c r="G513" s="466"/>
      <c r="H513" s="466"/>
      <c r="I513" s="587">
        <f>F513+H513</f>
        <v>5996154.0600000005</v>
      </c>
      <c r="J513" s="797"/>
      <c r="K513" s="803">
        <v>19422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19422</v>
      </c>
      <c r="U513" s="519">
        <f>T513*S513</f>
        <v>0</v>
      </c>
      <c r="V513" s="519"/>
      <c r="W513" s="519"/>
      <c r="X513" s="670">
        <f>U513+W513</f>
        <v>0</v>
      </c>
      <c r="Y513" s="638">
        <v>57.27</v>
      </c>
      <c r="Z513" s="512">
        <v>19422</v>
      </c>
      <c r="AA513" s="512">
        <f>Z513*Y513</f>
        <v>1112297.9400000002</v>
      </c>
      <c r="AB513" s="512"/>
      <c r="AC513" s="512"/>
      <c r="AD513" s="668">
        <f>AA513+AC513</f>
        <v>1112297.9400000002</v>
      </c>
      <c r="AE513" s="740">
        <f t="shared" si="334"/>
        <v>251.46</v>
      </c>
      <c r="AF513" s="747">
        <v>19422</v>
      </c>
      <c r="AG513" s="747">
        <f>AF513*AE513</f>
        <v>4883856.12</v>
      </c>
      <c r="AH513" s="747"/>
      <c r="AI513" s="747"/>
      <c r="AJ513" s="748">
        <f>AG513+AI513</f>
        <v>4883856.12</v>
      </c>
    </row>
    <row r="514" spans="1:61" s="403" customFormat="1" ht="17.45" customHeight="1" x14ac:dyDescent="0.25">
      <c r="A514" s="967" t="s">
        <v>1066</v>
      </c>
      <c r="B514" s="438" t="s">
        <v>565</v>
      </c>
      <c r="C514" s="571" t="s">
        <v>171</v>
      </c>
      <c r="D514" s="598">
        <f>196.74</f>
        <v>196.74</v>
      </c>
      <c r="E514" s="466">
        <v>2405</v>
      </c>
      <c r="F514" s="466">
        <f>E514*D514</f>
        <v>473159.7</v>
      </c>
      <c r="G514" s="466"/>
      <c r="H514" s="466"/>
      <c r="I514" s="587">
        <f>F514+H514</f>
        <v>473159.7</v>
      </c>
      <c r="J514" s="797"/>
      <c r="K514" s="803">
        <v>2405</v>
      </c>
      <c r="L514" s="804">
        <f>K514*J514</f>
        <v>0</v>
      </c>
      <c r="M514" s="803"/>
      <c r="N514" s="804"/>
      <c r="O514" s="808">
        <f>L514+N514</f>
        <v>0</v>
      </c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>
        <v>2405</v>
      </c>
      <c r="U514" s="519">
        <f>T514*S514</f>
        <v>0</v>
      </c>
      <c r="V514" s="519"/>
      <c r="W514" s="519"/>
      <c r="X514" s="670">
        <f>U514+W514</f>
        <v>0</v>
      </c>
      <c r="Y514" s="638">
        <v>70</v>
      </c>
      <c r="Z514" s="512">
        <v>2405</v>
      </c>
      <c r="AA514" s="512">
        <f>Z514*Y514</f>
        <v>168350</v>
      </c>
      <c r="AB514" s="512"/>
      <c r="AC514" s="512"/>
      <c r="AD514" s="668">
        <f>AA514+AC514</f>
        <v>168350</v>
      </c>
      <c r="AE514" s="740">
        <f t="shared" si="334"/>
        <v>126.74000000000001</v>
      </c>
      <c r="AF514" s="747">
        <v>2405</v>
      </c>
      <c r="AG514" s="747">
        <f>AF514*AE514</f>
        <v>304809.7</v>
      </c>
      <c r="AH514" s="747"/>
      <c r="AI514" s="747"/>
      <c r="AJ514" s="748">
        <f>AG514+AI514</f>
        <v>304809.7</v>
      </c>
    </row>
    <row r="515" spans="1:61" s="403" customFormat="1" ht="24" hidden="1" customHeight="1" x14ac:dyDescent="0.25">
      <c r="A515" s="967" t="s">
        <v>1067</v>
      </c>
      <c r="B515" s="448" t="s">
        <v>566</v>
      </c>
      <c r="C515" s="571"/>
      <c r="D515" s="598"/>
      <c r="E515" s="466"/>
      <c r="F515" s="466"/>
      <c r="G515" s="466"/>
      <c r="H515" s="466"/>
      <c r="I515" s="587"/>
      <c r="J515" s="797"/>
      <c r="K515" s="803"/>
      <c r="L515" s="804"/>
      <c r="M515" s="803"/>
      <c r="N515" s="804"/>
      <c r="O515" s="808"/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/>
      <c r="U515" s="519"/>
      <c r="V515" s="519"/>
      <c r="W515" s="519"/>
      <c r="X515" s="670"/>
      <c r="Y515" s="638"/>
      <c r="Z515" s="512"/>
      <c r="AA515" s="512"/>
      <c r="AB515" s="512"/>
      <c r="AC515" s="512"/>
      <c r="AD515" s="668"/>
      <c r="AE515" s="740">
        <f t="shared" si="334"/>
        <v>0</v>
      </c>
      <c r="AF515" s="747"/>
      <c r="AG515" s="747"/>
      <c r="AH515" s="747"/>
      <c r="AI515" s="747"/>
      <c r="AJ515" s="748"/>
    </row>
    <row r="516" spans="1:61" s="403" customFormat="1" ht="24" hidden="1" customHeight="1" x14ac:dyDescent="0.25">
      <c r="A516" s="967" t="s">
        <v>1068</v>
      </c>
      <c r="B516" s="438" t="s">
        <v>567</v>
      </c>
      <c r="C516" s="571" t="s">
        <v>171</v>
      </c>
      <c r="D516" s="598">
        <v>151</v>
      </c>
      <c r="E516" s="466">
        <v>2513.1600000000003</v>
      </c>
      <c r="F516" s="466">
        <f>E516*D516</f>
        <v>379487.16000000003</v>
      </c>
      <c r="G516" s="466">
        <v>6681</v>
      </c>
      <c r="H516" s="466">
        <f>G516*D516</f>
        <v>1008831</v>
      </c>
      <c r="I516" s="587">
        <f>F516+H516</f>
        <v>1388318.1600000001</v>
      </c>
      <c r="J516" s="797"/>
      <c r="K516" s="803">
        <v>2513.1600000000003</v>
      </c>
      <c r="L516" s="804">
        <f>K516*J516</f>
        <v>0</v>
      </c>
      <c r="M516" s="803">
        <v>6681</v>
      </c>
      <c r="N516" s="804">
        <f>M516*J516</f>
        <v>0</v>
      </c>
      <c r="O516" s="808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2513.1600000000003</v>
      </c>
      <c r="U516" s="519">
        <f>T516*S516</f>
        <v>0</v>
      </c>
      <c r="V516" s="519">
        <v>6681</v>
      </c>
      <c r="W516" s="519">
        <f>V516*S516</f>
        <v>0</v>
      </c>
      <c r="X516" s="670">
        <f>U516+W516</f>
        <v>0</v>
      </c>
      <c r="Y516" s="638"/>
      <c r="Z516" s="512">
        <v>2513.1600000000003</v>
      </c>
      <c r="AA516" s="512">
        <f>Z516*Y516</f>
        <v>0</v>
      </c>
      <c r="AB516" s="512">
        <v>6681</v>
      </c>
      <c r="AC516" s="512">
        <f>AB516*Y516</f>
        <v>0</v>
      </c>
      <c r="AD516" s="668">
        <f>AA516+AC516</f>
        <v>0</v>
      </c>
      <c r="AE516" s="740">
        <f t="shared" si="334"/>
        <v>151</v>
      </c>
      <c r="AF516" s="747">
        <v>2513.1600000000003</v>
      </c>
      <c r="AG516" s="747">
        <f>AF516*AE516</f>
        <v>379487.16000000003</v>
      </c>
      <c r="AH516" s="747">
        <v>6681</v>
      </c>
      <c r="AI516" s="747">
        <f>AH516*AE516</f>
        <v>1008831</v>
      </c>
      <c r="AJ516" s="748">
        <f>AG516+AI516</f>
        <v>1388318.1600000001</v>
      </c>
    </row>
    <row r="517" spans="1:61" s="403" customFormat="1" ht="24" hidden="1" customHeight="1" x14ac:dyDescent="0.25">
      <c r="A517" s="967" t="s">
        <v>1069</v>
      </c>
      <c r="B517" s="438" t="s">
        <v>568</v>
      </c>
      <c r="C517" s="571" t="s">
        <v>171</v>
      </c>
      <c r="D517" s="598">
        <v>163</v>
      </c>
      <c r="E517" s="466">
        <v>2333.7600000000002</v>
      </c>
      <c r="F517" s="466">
        <f>E517*D517</f>
        <v>380402.88000000006</v>
      </c>
      <c r="G517" s="466">
        <v>2161.5</v>
      </c>
      <c r="H517" s="466">
        <f>G517*D517</f>
        <v>352324.5</v>
      </c>
      <c r="I517" s="587">
        <f>F517+H517</f>
        <v>732727.38000000012</v>
      </c>
      <c r="J517" s="797"/>
      <c r="K517" s="803">
        <v>2333.7600000000002</v>
      </c>
      <c r="L517" s="804">
        <f>K517*J517</f>
        <v>0</v>
      </c>
      <c r="M517" s="803">
        <v>2161.5</v>
      </c>
      <c r="N517" s="804">
        <f>M517*J517</f>
        <v>0</v>
      </c>
      <c r="O517" s="808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2333.7600000000002</v>
      </c>
      <c r="U517" s="519">
        <f>T517*S517</f>
        <v>0</v>
      </c>
      <c r="V517" s="519">
        <v>2161.5</v>
      </c>
      <c r="W517" s="519">
        <f>V517*S517</f>
        <v>0</v>
      </c>
      <c r="X517" s="670">
        <f>U517+W517</f>
        <v>0</v>
      </c>
      <c r="Y517" s="638"/>
      <c r="Z517" s="512">
        <v>2333.7600000000002</v>
      </c>
      <c r="AA517" s="512">
        <f>Z517*Y517</f>
        <v>0</v>
      </c>
      <c r="AB517" s="512">
        <v>2161.5</v>
      </c>
      <c r="AC517" s="512">
        <f>AB517*Y517</f>
        <v>0</v>
      </c>
      <c r="AD517" s="668">
        <f>AA517+AC517</f>
        <v>0</v>
      </c>
      <c r="AE517" s="740">
        <f t="shared" si="334"/>
        <v>163</v>
      </c>
      <c r="AF517" s="747">
        <v>2333.7600000000002</v>
      </c>
      <c r="AG517" s="747">
        <f>AF517*AE517</f>
        <v>380402.88000000006</v>
      </c>
      <c r="AH517" s="747">
        <v>2161.5</v>
      </c>
      <c r="AI517" s="747">
        <f>AH517*AE517</f>
        <v>352324.5</v>
      </c>
      <c r="AJ517" s="748">
        <f>AG517+AI517</f>
        <v>732727.38000000012</v>
      </c>
    </row>
    <row r="518" spans="1:61" s="403" customFormat="1" ht="24" hidden="1" customHeight="1" x14ac:dyDescent="0.25">
      <c r="A518" s="967" t="s">
        <v>1070</v>
      </c>
      <c r="B518" s="438" t="s">
        <v>569</v>
      </c>
      <c r="C518" s="571" t="s">
        <v>32</v>
      </c>
      <c r="D518" s="598">
        <v>226.24</v>
      </c>
      <c r="E518" s="466">
        <v>46.800000000000004</v>
      </c>
      <c r="F518" s="466">
        <f>E518*D518</f>
        <v>10588.032000000001</v>
      </c>
      <c r="G518" s="466">
        <v>264.096</v>
      </c>
      <c r="H518" s="466">
        <f>G518*D518</f>
        <v>59749.079040000004</v>
      </c>
      <c r="I518" s="587">
        <f>F518+H518</f>
        <v>70337.111040000003</v>
      </c>
      <c r="J518" s="797"/>
      <c r="K518" s="803">
        <v>46.800000000000004</v>
      </c>
      <c r="L518" s="804">
        <f>K518*J518</f>
        <v>0</v>
      </c>
      <c r="M518" s="803">
        <v>264.096</v>
      </c>
      <c r="N518" s="804">
        <f>M518*J518</f>
        <v>0</v>
      </c>
      <c r="O518" s="808">
        <f>L518+N518</f>
        <v>0</v>
      </c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>
        <v>46.800000000000004</v>
      </c>
      <c r="U518" s="519">
        <f>T518*S518</f>
        <v>0</v>
      </c>
      <c r="V518" s="519">
        <v>264.096</v>
      </c>
      <c r="W518" s="519">
        <f>V518*S518</f>
        <v>0</v>
      </c>
      <c r="X518" s="670">
        <f>U518+W518</f>
        <v>0</v>
      </c>
      <c r="Y518" s="638"/>
      <c r="Z518" s="512">
        <v>46.800000000000004</v>
      </c>
      <c r="AA518" s="512">
        <f>Z518*Y518</f>
        <v>0</v>
      </c>
      <c r="AB518" s="512">
        <v>264.096</v>
      </c>
      <c r="AC518" s="512">
        <f>AB518*Y518</f>
        <v>0</v>
      </c>
      <c r="AD518" s="668">
        <f>AA518+AC518</f>
        <v>0</v>
      </c>
      <c r="AE518" s="740">
        <f t="shared" si="334"/>
        <v>226.24</v>
      </c>
      <c r="AF518" s="747">
        <v>46.800000000000004</v>
      </c>
      <c r="AG518" s="747">
        <f>AF518*AE518</f>
        <v>10588.032000000001</v>
      </c>
      <c r="AH518" s="747">
        <v>264.096</v>
      </c>
      <c r="AI518" s="747">
        <f>AH518*AE518</f>
        <v>59749.079040000004</v>
      </c>
      <c r="AJ518" s="748">
        <f>AG518+AI518</f>
        <v>70337.111040000003</v>
      </c>
    </row>
    <row r="519" spans="1:61" s="403" customFormat="1" ht="24" hidden="1" customHeight="1" x14ac:dyDescent="0.25">
      <c r="A519" s="967" t="s">
        <v>1063</v>
      </c>
      <c r="B519" s="448" t="s">
        <v>570</v>
      </c>
      <c r="C519" s="576"/>
      <c r="D519" s="598"/>
      <c r="E519" s="466"/>
      <c r="F519" s="466"/>
      <c r="G519" s="466"/>
      <c r="H519" s="466"/>
      <c r="I519" s="587"/>
      <c r="J519" s="797"/>
      <c r="K519" s="803"/>
      <c r="L519" s="804"/>
      <c r="M519" s="803"/>
      <c r="N519" s="804"/>
      <c r="O519" s="808"/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/>
      <c r="U519" s="519"/>
      <c r="V519" s="519"/>
      <c r="W519" s="519"/>
      <c r="X519" s="670"/>
      <c r="Y519" s="638"/>
      <c r="Z519" s="512"/>
      <c r="AA519" s="512"/>
      <c r="AB519" s="512"/>
      <c r="AC519" s="512"/>
      <c r="AD519" s="668"/>
      <c r="AE519" s="740">
        <f t="shared" si="334"/>
        <v>0</v>
      </c>
      <c r="AF519" s="747"/>
      <c r="AG519" s="747"/>
      <c r="AH519" s="747"/>
      <c r="AI519" s="747"/>
      <c r="AJ519" s="748"/>
    </row>
    <row r="520" spans="1:61" s="403" customFormat="1" ht="24" hidden="1" customHeight="1" x14ac:dyDescent="0.25">
      <c r="A520" s="967" t="s">
        <v>1071</v>
      </c>
      <c r="B520" s="438" t="s">
        <v>571</v>
      </c>
      <c r="C520" s="571" t="s">
        <v>32</v>
      </c>
      <c r="D520" s="598">
        <v>226.24</v>
      </c>
      <c r="E520" s="466">
        <v>2475.7200000000003</v>
      </c>
      <c r="F520" s="466">
        <f>E520*D520</f>
        <v>560106.89280000003</v>
      </c>
      <c r="G520" s="466">
        <v>60348.1368</v>
      </c>
      <c r="H520" s="466">
        <f>G520*D520</f>
        <v>13653162.469632</v>
      </c>
      <c r="I520" s="587">
        <f>F520+H520</f>
        <v>14213269.362431999</v>
      </c>
      <c r="J520" s="797"/>
      <c r="K520" s="803">
        <v>2475.7200000000003</v>
      </c>
      <c r="L520" s="804">
        <f>K520*J520</f>
        <v>0</v>
      </c>
      <c r="M520" s="803">
        <v>60348.1368</v>
      </c>
      <c r="N520" s="804">
        <f>M520*J520</f>
        <v>0</v>
      </c>
      <c r="O520" s="808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2475.7200000000003</v>
      </c>
      <c r="U520" s="519">
        <f>T520*S520</f>
        <v>0</v>
      </c>
      <c r="V520" s="519">
        <v>60348.1368</v>
      </c>
      <c r="W520" s="519">
        <f>V520*S520</f>
        <v>0</v>
      </c>
      <c r="X520" s="670">
        <f>U520+W520</f>
        <v>0</v>
      </c>
      <c r="Y520" s="638"/>
      <c r="Z520" s="512">
        <v>2475.7200000000003</v>
      </c>
      <c r="AA520" s="512">
        <f>Z520*Y520</f>
        <v>0</v>
      </c>
      <c r="AB520" s="512">
        <v>60348.1368</v>
      </c>
      <c r="AC520" s="512">
        <f>AB520*Y520</f>
        <v>0</v>
      </c>
      <c r="AD520" s="668">
        <f>AA520+AC520</f>
        <v>0</v>
      </c>
      <c r="AE520" s="740">
        <f t="shared" si="334"/>
        <v>226.24</v>
      </c>
      <c r="AF520" s="747">
        <v>2475.7200000000003</v>
      </c>
      <c r="AG520" s="747">
        <f>AF520*AE520</f>
        <v>560106.89280000003</v>
      </c>
      <c r="AH520" s="747">
        <v>60348.1368</v>
      </c>
      <c r="AI520" s="747">
        <f>AH520*AE520</f>
        <v>13653162.469632</v>
      </c>
      <c r="AJ520" s="748">
        <f>AG520+AI520</f>
        <v>14213269.362431999</v>
      </c>
    </row>
    <row r="521" spans="1:61" s="403" customFormat="1" ht="24" hidden="1" customHeight="1" x14ac:dyDescent="0.25">
      <c r="A521" s="967" t="s">
        <v>1072</v>
      </c>
      <c r="B521" s="438" t="s">
        <v>572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4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61" s="406" customFormat="1" ht="24" hidden="1" customHeight="1" x14ac:dyDescent="0.25">
      <c r="A522" s="967" t="s">
        <v>1073</v>
      </c>
      <c r="B522" s="438" t="s">
        <v>573</v>
      </c>
      <c r="C522" s="571" t="s">
        <v>32</v>
      </c>
      <c r="D522" s="598">
        <v>226.24</v>
      </c>
      <c r="E522" s="466">
        <v>6552</v>
      </c>
      <c r="F522" s="466">
        <f>E522*D522</f>
        <v>1482324.48</v>
      </c>
      <c r="G522" s="466"/>
      <c r="H522" s="466"/>
      <c r="I522" s="587">
        <f>F522+H522</f>
        <v>1482324.48</v>
      </c>
      <c r="J522" s="797"/>
      <c r="K522" s="803">
        <v>6552</v>
      </c>
      <c r="L522" s="804">
        <f>K522*J522</f>
        <v>0</v>
      </c>
      <c r="M522" s="803"/>
      <c r="N522" s="804"/>
      <c r="O522" s="808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6552</v>
      </c>
      <c r="U522" s="519">
        <f>T522*S522</f>
        <v>0</v>
      </c>
      <c r="V522" s="519"/>
      <c r="W522" s="519"/>
      <c r="X522" s="670">
        <f>U522+W522</f>
        <v>0</v>
      </c>
      <c r="Y522" s="638"/>
      <c r="Z522" s="512">
        <v>6552</v>
      </c>
      <c r="AA522" s="512">
        <f>Z522*Y522</f>
        <v>0</v>
      </c>
      <c r="AB522" s="512"/>
      <c r="AC522" s="512"/>
      <c r="AD522" s="668">
        <f>AA522+AC522</f>
        <v>0</v>
      </c>
      <c r="AE522" s="740">
        <f t="shared" si="334"/>
        <v>226.24</v>
      </c>
      <c r="AF522" s="747">
        <v>6552</v>
      </c>
      <c r="AG522" s="747">
        <f>AF522*AE522</f>
        <v>1482324.48</v>
      </c>
      <c r="AH522" s="747"/>
      <c r="AI522" s="747"/>
      <c r="AJ522" s="748">
        <f>AG522+AI522</f>
        <v>1482324.48</v>
      </c>
    </row>
    <row r="523" spans="1:61" s="403" customFormat="1" ht="24" hidden="1" customHeight="1" x14ac:dyDescent="0.25">
      <c r="A523" s="967" t="s">
        <v>1074</v>
      </c>
      <c r="B523" s="438" t="s">
        <v>574</v>
      </c>
      <c r="C523" s="571" t="s">
        <v>31</v>
      </c>
      <c r="D523" s="598">
        <v>1</v>
      </c>
      <c r="E523" s="466">
        <v>124845</v>
      </c>
      <c r="F523" s="466">
        <f>E523*D523</f>
        <v>124845</v>
      </c>
      <c r="G523" s="466">
        <v>49408.353000000003</v>
      </c>
      <c r="H523" s="466">
        <f>G523*D523</f>
        <v>49408.353000000003</v>
      </c>
      <c r="I523" s="587">
        <f>F523+H523</f>
        <v>174253.353</v>
      </c>
      <c r="J523" s="797"/>
      <c r="K523" s="803">
        <v>124845</v>
      </c>
      <c r="L523" s="804">
        <f>K523*J523</f>
        <v>0</v>
      </c>
      <c r="M523" s="803">
        <v>49408.353000000003</v>
      </c>
      <c r="N523" s="804">
        <f>M523*J523</f>
        <v>0</v>
      </c>
      <c r="O523" s="808">
        <f>L523+N523</f>
        <v>0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38"/>
      <c r="T523" s="519">
        <v>124845</v>
      </c>
      <c r="U523" s="519">
        <f>T523*S523</f>
        <v>0</v>
      </c>
      <c r="V523" s="519">
        <v>49408.353000000003</v>
      </c>
      <c r="W523" s="519">
        <f>V523*S523</f>
        <v>0</v>
      </c>
      <c r="X523" s="670">
        <f>U523+W523</f>
        <v>0</v>
      </c>
      <c r="Y523" s="638"/>
      <c r="Z523" s="512">
        <v>124845</v>
      </c>
      <c r="AA523" s="512">
        <f>Z523*Y523</f>
        <v>0</v>
      </c>
      <c r="AB523" s="512">
        <v>49408.353000000003</v>
      </c>
      <c r="AC523" s="512">
        <f>AB523*Y523</f>
        <v>0</v>
      </c>
      <c r="AD523" s="668">
        <f>AA523+AC523</f>
        <v>0</v>
      </c>
      <c r="AE523" s="740">
        <f t="shared" si="334"/>
        <v>1</v>
      </c>
      <c r="AF523" s="747">
        <v>124845</v>
      </c>
      <c r="AG523" s="747">
        <f>AF523*AE523</f>
        <v>124845</v>
      </c>
      <c r="AH523" s="747">
        <v>49408.353000000003</v>
      </c>
      <c r="AI523" s="747">
        <f>AH523*AE523</f>
        <v>49408.353000000003</v>
      </c>
      <c r="AJ523" s="748">
        <f>AG523+AI523</f>
        <v>174253.353</v>
      </c>
    </row>
    <row r="524" spans="1:61" s="403" customFormat="1" ht="17.45" customHeight="1" x14ac:dyDescent="0.25">
      <c r="A524" s="969" t="s">
        <v>1061</v>
      </c>
      <c r="B524" s="433" t="s">
        <v>575</v>
      </c>
      <c r="C524" s="567"/>
      <c r="D524" s="594"/>
      <c r="E524" s="422"/>
      <c r="F524" s="422">
        <f>SUM(F526:F537)</f>
        <v>11963739.964800002</v>
      </c>
      <c r="G524" s="422"/>
      <c r="H524" s="422">
        <f>SUM(H526:H537)</f>
        <v>15123475.401672</v>
      </c>
      <c r="I524" s="595">
        <f>SUM(I526:I537)</f>
        <v>27087215.366472002</v>
      </c>
      <c r="J524" s="819"/>
      <c r="K524" s="812"/>
      <c r="L524" s="830">
        <f>SUM(L526:L537)</f>
        <v>2134754.44</v>
      </c>
      <c r="M524" s="812"/>
      <c r="N524" s="830">
        <f>SUM(N526:N537)</f>
        <v>0</v>
      </c>
      <c r="O524" s="831">
        <f>SUM(O526:O537)</f>
        <v>2134754.44</v>
      </c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47"/>
      <c r="T524" s="520"/>
      <c r="U524" s="520">
        <f>SUM(U526:U537)</f>
        <v>2134754.44</v>
      </c>
      <c r="V524" s="520"/>
      <c r="W524" s="520">
        <f>SUM(W526:W537)</f>
        <v>0</v>
      </c>
      <c r="X524" s="673">
        <f>SUM(X526:X537)</f>
        <v>2134754.44</v>
      </c>
      <c r="Y524" s="647"/>
      <c r="Z524" s="520"/>
      <c r="AA524" s="520">
        <f>SUM(AA526:AA537)</f>
        <v>2166379.4099999997</v>
      </c>
      <c r="AB524" s="520"/>
      <c r="AC524" s="520">
        <f>SUM(AC526:AC537)</f>
        <v>0</v>
      </c>
      <c r="AD524" s="673">
        <f>SUM(AD526:AD537)</f>
        <v>2166379.4099999997</v>
      </c>
      <c r="AE524" s="740">
        <f t="shared" si="334"/>
        <v>0</v>
      </c>
      <c r="AF524" s="766"/>
      <c r="AG524" s="766">
        <f>SUM(AG526:AG537)</f>
        <v>7662606.1148000024</v>
      </c>
      <c r="AH524" s="766"/>
      <c r="AI524" s="766">
        <f>SUM(AI526:AI537)</f>
        <v>15123475.401672</v>
      </c>
      <c r="AJ524" s="756">
        <f>SUM(AJ526:AJ537)</f>
        <v>22786081.516472001</v>
      </c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</row>
    <row r="525" spans="1:61" s="403" customFormat="1" ht="17.45" customHeight="1" x14ac:dyDescent="0.25">
      <c r="A525" s="967" t="s">
        <v>1075</v>
      </c>
      <c r="B525" s="448" t="s">
        <v>562</v>
      </c>
      <c r="C525" s="576"/>
      <c r="D525" s="598"/>
      <c r="E525" s="466"/>
      <c r="F525" s="466"/>
      <c r="G525" s="466"/>
      <c r="H525" s="466"/>
      <c r="I525" s="587"/>
      <c r="J525" s="797"/>
      <c r="K525" s="803"/>
      <c r="L525" s="804"/>
      <c r="M525" s="803"/>
      <c r="N525" s="804"/>
      <c r="O525" s="808"/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/>
      <c r="U525" s="519"/>
      <c r="V525" s="519"/>
      <c r="W525" s="519"/>
      <c r="X525" s="670"/>
      <c r="Y525" s="638"/>
      <c r="Z525" s="512"/>
      <c r="AA525" s="512"/>
      <c r="AB525" s="512"/>
      <c r="AC525" s="512"/>
      <c r="AD525" s="668"/>
      <c r="AE525" s="740">
        <f t="shared" si="334"/>
        <v>0</v>
      </c>
      <c r="AF525" s="747"/>
      <c r="AG525" s="747"/>
      <c r="AH525" s="747"/>
      <c r="AI525" s="747"/>
      <c r="AJ525" s="748"/>
    </row>
    <row r="526" spans="1:61" s="403" customFormat="1" ht="24" hidden="1" customHeight="1" x14ac:dyDescent="0.25">
      <c r="A526" s="967" t="s">
        <v>1076</v>
      </c>
      <c r="B526" s="438" t="s">
        <v>563</v>
      </c>
      <c r="C526" s="571" t="s">
        <v>171</v>
      </c>
      <c r="D526" s="598">
        <f>79.62</f>
        <v>79.62</v>
      </c>
      <c r="E526" s="466">
        <v>13494</v>
      </c>
      <c r="F526" s="466">
        <f>E526*D526</f>
        <v>1074392.28</v>
      </c>
      <c r="G526" s="466"/>
      <c r="H526" s="466"/>
      <c r="I526" s="587">
        <f>F526+H526</f>
        <v>1074392.28</v>
      </c>
      <c r="J526" s="797"/>
      <c r="K526" s="803">
        <v>13494</v>
      </c>
      <c r="L526" s="804">
        <f>K526*J526</f>
        <v>0</v>
      </c>
      <c r="M526" s="803"/>
      <c r="N526" s="804"/>
      <c r="O526" s="808">
        <f>L526+N526</f>
        <v>0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/>
      <c r="T526" s="519">
        <v>13494</v>
      </c>
      <c r="U526" s="519">
        <f>T526*S526</f>
        <v>0</v>
      </c>
      <c r="V526" s="519"/>
      <c r="W526" s="519"/>
      <c r="X526" s="670">
        <f>U526+W526</f>
        <v>0</v>
      </c>
      <c r="Y526" s="638"/>
      <c r="Z526" s="512">
        <v>13494</v>
      </c>
      <c r="AA526" s="512">
        <f>Z526*Y526</f>
        <v>0</v>
      </c>
      <c r="AB526" s="512"/>
      <c r="AC526" s="512"/>
      <c r="AD526" s="668">
        <f>AA526+AC526</f>
        <v>0</v>
      </c>
      <c r="AE526" s="740">
        <f t="shared" si="334"/>
        <v>79.62</v>
      </c>
      <c r="AF526" s="747">
        <v>13494</v>
      </c>
      <c r="AG526" s="747">
        <f>AF526*AE526</f>
        <v>1074392.28</v>
      </c>
      <c r="AH526" s="747"/>
      <c r="AI526" s="747"/>
      <c r="AJ526" s="748">
        <f>AG526+AI526</f>
        <v>1074392.28</v>
      </c>
    </row>
    <row r="527" spans="1:61" s="403" customFormat="1" ht="17.45" customHeight="1" x14ac:dyDescent="0.25">
      <c r="A527" s="967" t="s">
        <v>1077</v>
      </c>
      <c r="B527" s="438" t="s">
        <v>564</v>
      </c>
      <c r="C527" s="571" t="s">
        <v>171</v>
      </c>
      <c r="D527" s="598">
        <v>308.73</v>
      </c>
      <c r="E527" s="466">
        <v>19422</v>
      </c>
      <c r="F527" s="466">
        <f>E527*D527</f>
        <v>5996154.0600000005</v>
      </c>
      <c r="G527" s="466"/>
      <c r="H527" s="466"/>
      <c r="I527" s="587">
        <f>F527+H527</f>
        <v>5996154.0600000005</v>
      </c>
      <c r="J527" s="797">
        <v>96.62</v>
      </c>
      <c r="K527" s="803">
        <v>19422</v>
      </c>
      <c r="L527" s="804">
        <f>K527*J527</f>
        <v>1876553.6400000001</v>
      </c>
      <c r="M527" s="803"/>
      <c r="N527" s="804"/>
      <c r="O527" s="808">
        <f>L527+N527</f>
        <v>1876553.6400000001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96.62</v>
      </c>
      <c r="T527" s="512">
        <v>19422</v>
      </c>
      <c r="U527" s="512">
        <f>T527*S527</f>
        <v>1876553.6400000001</v>
      </c>
      <c r="V527" s="512"/>
      <c r="W527" s="512"/>
      <c r="X527" s="668">
        <f>U527+W527</f>
        <v>1876553.6400000001</v>
      </c>
      <c r="Y527" s="638">
        <v>96.88</v>
      </c>
      <c r="Z527" s="512">
        <v>19422</v>
      </c>
      <c r="AA527" s="512">
        <f>Z527*Y527</f>
        <v>1881603.3599999999</v>
      </c>
      <c r="AB527" s="512"/>
      <c r="AC527" s="512"/>
      <c r="AD527" s="668">
        <f>AA527+AC527</f>
        <v>1881603.3599999999</v>
      </c>
      <c r="AE527" s="740">
        <f t="shared" si="334"/>
        <v>115.23000000000002</v>
      </c>
      <c r="AF527" s="743">
        <v>19422</v>
      </c>
      <c r="AG527" s="743">
        <f>AF527*AE527</f>
        <v>2237997.0600000005</v>
      </c>
      <c r="AH527" s="743"/>
      <c r="AI527" s="743"/>
      <c r="AJ527" s="744">
        <f>AG527+AI527</f>
        <v>2237997.0600000005</v>
      </c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</row>
    <row r="528" spans="1:61" s="403" customFormat="1" ht="16.5" thickBot="1" x14ac:dyDescent="0.3">
      <c r="A528" s="974" t="s">
        <v>1078</v>
      </c>
      <c r="B528" s="482" t="s">
        <v>565</v>
      </c>
      <c r="C528" s="578" t="s">
        <v>171</v>
      </c>
      <c r="D528" s="729">
        <f>196.74</f>
        <v>196.74</v>
      </c>
      <c r="E528" s="730">
        <v>2405</v>
      </c>
      <c r="F528" s="730">
        <f>E528*D528</f>
        <v>473159.7</v>
      </c>
      <c r="G528" s="730"/>
      <c r="H528" s="730"/>
      <c r="I528" s="731">
        <f>F528+H528</f>
        <v>473159.7</v>
      </c>
      <c r="J528" s="838">
        <v>107.36</v>
      </c>
      <c r="K528" s="839">
        <v>2405</v>
      </c>
      <c r="L528" s="840">
        <f>K528*J528</f>
        <v>258200.8</v>
      </c>
      <c r="M528" s="839"/>
      <c r="N528" s="840"/>
      <c r="O528" s="841">
        <f>L528+N528</f>
        <v>258200.8</v>
      </c>
      <c r="P528" s="650">
        <f t="shared" si="335"/>
        <v>0</v>
      </c>
      <c r="Q528" s="527">
        <f t="shared" si="336"/>
        <v>0</v>
      </c>
      <c r="R528" s="732">
        <f t="shared" si="333"/>
        <v>0</v>
      </c>
      <c r="S528" s="650">
        <v>107.36</v>
      </c>
      <c r="T528" s="527">
        <v>2405</v>
      </c>
      <c r="U528" s="527">
        <f>T528*S528</f>
        <v>258200.8</v>
      </c>
      <c r="V528" s="527"/>
      <c r="W528" s="527"/>
      <c r="X528" s="678">
        <f>U528+W528</f>
        <v>258200.8</v>
      </c>
      <c r="Y528" s="650">
        <v>118.41</v>
      </c>
      <c r="Z528" s="527">
        <v>2405</v>
      </c>
      <c r="AA528" s="527">
        <f>Z528*Y528</f>
        <v>284776.05</v>
      </c>
      <c r="AB528" s="527"/>
      <c r="AC528" s="527"/>
      <c r="AD528" s="678">
        <f>AA528+AC528</f>
        <v>284776.05</v>
      </c>
      <c r="AE528" s="740">
        <f t="shared" si="334"/>
        <v>-29.029999999999987</v>
      </c>
      <c r="AF528" s="743">
        <v>2405</v>
      </c>
      <c r="AG528" s="743">
        <f>AF528*AE528</f>
        <v>-69817.149999999965</v>
      </c>
      <c r="AH528" s="743"/>
      <c r="AI528" s="743"/>
      <c r="AJ528" s="744">
        <f>AG528+AI528</f>
        <v>-69817.149999999965</v>
      </c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</row>
    <row r="529" spans="1:61" s="403" customFormat="1" ht="24" hidden="1" customHeight="1" x14ac:dyDescent="0.25">
      <c r="A529" s="1138" t="s">
        <v>1079</v>
      </c>
      <c r="B529" s="1139" t="s">
        <v>566</v>
      </c>
      <c r="C529" s="1140"/>
      <c r="D529" s="1141"/>
      <c r="E529" s="1142"/>
      <c r="F529" s="1142"/>
      <c r="G529" s="1142"/>
      <c r="H529" s="1142"/>
      <c r="I529" s="1143"/>
      <c r="J529" s="1144"/>
      <c r="K529" s="1145"/>
      <c r="L529" s="1146"/>
      <c r="M529" s="1145"/>
      <c r="N529" s="1146"/>
      <c r="O529" s="1147"/>
      <c r="P529" s="1148">
        <f t="shared" si="335"/>
        <v>0</v>
      </c>
      <c r="Q529" s="1149">
        <f t="shared" si="336"/>
        <v>0</v>
      </c>
      <c r="R529" s="728">
        <f t="shared" si="333"/>
        <v>0</v>
      </c>
      <c r="S529" s="1148"/>
      <c r="T529" s="1150"/>
      <c r="U529" s="1150"/>
      <c r="V529" s="1150"/>
      <c r="W529" s="1150"/>
      <c r="X529" s="1151"/>
      <c r="Y529" s="1148"/>
      <c r="Z529" s="1149"/>
      <c r="AA529" s="1149"/>
      <c r="AB529" s="1149"/>
      <c r="AC529" s="1149"/>
      <c r="AD529" s="1152"/>
      <c r="AE529" s="740">
        <f t="shared" si="334"/>
        <v>0</v>
      </c>
      <c r="AF529" s="747"/>
      <c r="AG529" s="747"/>
      <c r="AH529" s="747"/>
      <c r="AI529" s="747"/>
      <c r="AJ529" s="748"/>
    </row>
    <row r="530" spans="1:61" s="403" customFormat="1" ht="24" hidden="1" customHeight="1" x14ac:dyDescent="0.25">
      <c r="A530" s="967" t="s">
        <v>1080</v>
      </c>
      <c r="B530" s="438" t="s">
        <v>567</v>
      </c>
      <c r="C530" s="571" t="s">
        <v>171</v>
      </c>
      <c r="D530" s="598">
        <v>151</v>
      </c>
      <c r="E530" s="466">
        <v>2513.1600000000003</v>
      </c>
      <c r="F530" s="466">
        <f>E530*D530</f>
        <v>379487.16000000003</v>
      </c>
      <c r="G530" s="466">
        <v>6681</v>
      </c>
      <c r="H530" s="466">
        <f>G530*D530</f>
        <v>1008831</v>
      </c>
      <c r="I530" s="587">
        <f>F530+H530</f>
        <v>1388318.1600000001</v>
      </c>
      <c r="J530" s="797"/>
      <c r="K530" s="803">
        <v>2513.1600000000003</v>
      </c>
      <c r="L530" s="804">
        <f>K530*J530</f>
        <v>0</v>
      </c>
      <c r="M530" s="803">
        <v>6681</v>
      </c>
      <c r="N530" s="804">
        <f>M530*J530</f>
        <v>0</v>
      </c>
      <c r="O530" s="808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2513.1600000000003</v>
      </c>
      <c r="U530" s="519">
        <f>T530*S530</f>
        <v>0</v>
      </c>
      <c r="V530" s="519">
        <v>6681</v>
      </c>
      <c r="W530" s="519">
        <f>V530*S530</f>
        <v>0</v>
      </c>
      <c r="X530" s="670">
        <f>U530+W530</f>
        <v>0</v>
      </c>
      <c r="Y530" s="638"/>
      <c r="Z530" s="512">
        <v>2513.1600000000003</v>
      </c>
      <c r="AA530" s="512">
        <f>Z530*Y530</f>
        <v>0</v>
      </c>
      <c r="AB530" s="512">
        <v>6681</v>
      </c>
      <c r="AC530" s="512">
        <f>AB530*Y530</f>
        <v>0</v>
      </c>
      <c r="AD530" s="668">
        <f>AA530+AC530</f>
        <v>0</v>
      </c>
      <c r="AE530" s="740">
        <f t="shared" si="334"/>
        <v>151</v>
      </c>
      <c r="AF530" s="747">
        <v>2513.1600000000003</v>
      </c>
      <c r="AG530" s="747">
        <f>AF530*AE530</f>
        <v>379487.16000000003</v>
      </c>
      <c r="AH530" s="747">
        <v>6681</v>
      </c>
      <c r="AI530" s="747">
        <f>AH530*AE530</f>
        <v>1008831</v>
      </c>
      <c r="AJ530" s="748">
        <f>AG530+AI530</f>
        <v>1388318.1600000001</v>
      </c>
    </row>
    <row r="531" spans="1:61" s="403" customFormat="1" ht="24" hidden="1" customHeight="1" x14ac:dyDescent="0.25">
      <c r="A531" s="967" t="s">
        <v>1082</v>
      </c>
      <c r="B531" s="438" t="s">
        <v>568</v>
      </c>
      <c r="C531" s="571" t="s">
        <v>171</v>
      </c>
      <c r="D531" s="598">
        <v>163</v>
      </c>
      <c r="E531" s="466">
        <v>2333.7600000000002</v>
      </c>
      <c r="F531" s="466">
        <f>E531*D531</f>
        <v>380402.88000000006</v>
      </c>
      <c r="G531" s="466">
        <v>2161.5</v>
      </c>
      <c r="H531" s="466">
        <f>G531*D531</f>
        <v>352324.5</v>
      </c>
      <c r="I531" s="587">
        <f>F531+H531</f>
        <v>732727.38000000012</v>
      </c>
      <c r="J531" s="797"/>
      <c r="K531" s="803">
        <v>2333.7600000000002</v>
      </c>
      <c r="L531" s="804">
        <f>K531*J531</f>
        <v>0</v>
      </c>
      <c r="M531" s="803">
        <v>2161.5</v>
      </c>
      <c r="N531" s="804">
        <f>M531*J531</f>
        <v>0</v>
      </c>
      <c r="O531" s="808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2333.7600000000002</v>
      </c>
      <c r="U531" s="519">
        <f>T531*S531</f>
        <v>0</v>
      </c>
      <c r="V531" s="519">
        <v>2161.5</v>
      </c>
      <c r="W531" s="519">
        <f>V531*S531</f>
        <v>0</v>
      </c>
      <c r="X531" s="670">
        <f>U531+W531</f>
        <v>0</v>
      </c>
      <c r="Y531" s="638"/>
      <c r="Z531" s="512">
        <v>2333.7600000000002</v>
      </c>
      <c r="AA531" s="512">
        <f>Z531*Y531</f>
        <v>0</v>
      </c>
      <c r="AB531" s="512">
        <v>2161.5</v>
      </c>
      <c r="AC531" s="512">
        <f>AB531*Y531</f>
        <v>0</v>
      </c>
      <c r="AD531" s="668">
        <f>AA531+AC531</f>
        <v>0</v>
      </c>
      <c r="AE531" s="740">
        <f t="shared" si="334"/>
        <v>163</v>
      </c>
      <c r="AF531" s="747">
        <v>2333.7600000000002</v>
      </c>
      <c r="AG531" s="747">
        <f>AF531*AE531</f>
        <v>380402.88000000006</v>
      </c>
      <c r="AH531" s="747">
        <v>2161.5</v>
      </c>
      <c r="AI531" s="747">
        <f>AH531*AE531</f>
        <v>352324.5</v>
      </c>
      <c r="AJ531" s="748">
        <f>AG531+AI531</f>
        <v>732727.38000000012</v>
      </c>
    </row>
    <row r="532" spans="1:61" s="403" customFormat="1" ht="24" hidden="1" customHeight="1" x14ac:dyDescent="0.25">
      <c r="A532" s="967" t="s">
        <v>1083</v>
      </c>
      <c r="B532" s="438" t="s">
        <v>569</v>
      </c>
      <c r="C532" s="571" t="s">
        <v>32</v>
      </c>
      <c r="D532" s="598">
        <v>226.24</v>
      </c>
      <c r="E532" s="466">
        <v>46.800000000000004</v>
      </c>
      <c r="F532" s="466">
        <f>E532*D532</f>
        <v>10588.032000000001</v>
      </c>
      <c r="G532" s="466">
        <v>264.096</v>
      </c>
      <c r="H532" s="466">
        <f>G532*D532</f>
        <v>59749.079040000004</v>
      </c>
      <c r="I532" s="587">
        <f>F532+H532</f>
        <v>70337.111040000003</v>
      </c>
      <c r="J532" s="797"/>
      <c r="K532" s="803">
        <v>46.800000000000004</v>
      </c>
      <c r="L532" s="804">
        <f>K532*J532</f>
        <v>0</v>
      </c>
      <c r="M532" s="803">
        <v>264.096</v>
      </c>
      <c r="N532" s="804">
        <f>M532*J532</f>
        <v>0</v>
      </c>
      <c r="O532" s="808">
        <f>L532+N532</f>
        <v>0</v>
      </c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>
        <v>46.800000000000004</v>
      </c>
      <c r="U532" s="519">
        <f>T532*S532</f>
        <v>0</v>
      </c>
      <c r="V532" s="519">
        <v>264.096</v>
      </c>
      <c r="W532" s="519">
        <f>V532*S532</f>
        <v>0</v>
      </c>
      <c r="X532" s="670">
        <f>U532+W532</f>
        <v>0</v>
      </c>
      <c r="Y532" s="638"/>
      <c r="Z532" s="512">
        <v>46.800000000000004</v>
      </c>
      <c r="AA532" s="512">
        <f>Z532*Y532</f>
        <v>0</v>
      </c>
      <c r="AB532" s="512">
        <v>264.096</v>
      </c>
      <c r="AC532" s="512">
        <f>AB532*Y532</f>
        <v>0</v>
      </c>
      <c r="AD532" s="668">
        <f>AA532+AC532</f>
        <v>0</v>
      </c>
      <c r="AE532" s="740">
        <f t="shared" si="334"/>
        <v>226.24</v>
      </c>
      <c r="AF532" s="747">
        <v>46.800000000000004</v>
      </c>
      <c r="AG532" s="747">
        <f>AF532*AE532</f>
        <v>10588.032000000001</v>
      </c>
      <c r="AH532" s="747">
        <v>264.096</v>
      </c>
      <c r="AI532" s="747">
        <f>AH532*AE532</f>
        <v>59749.079040000004</v>
      </c>
      <c r="AJ532" s="748">
        <f>AG532+AI532</f>
        <v>70337.111040000003</v>
      </c>
    </row>
    <row r="533" spans="1:61" s="403" customFormat="1" ht="24" hidden="1" customHeight="1" x14ac:dyDescent="0.25">
      <c r="A533" s="967" t="s">
        <v>1084</v>
      </c>
      <c r="B533" s="448" t="s">
        <v>576</v>
      </c>
      <c r="C533" s="576"/>
      <c r="D533" s="598"/>
      <c r="E533" s="466"/>
      <c r="F533" s="466"/>
      <c r="G533" s="466"/>
      <c r="H533" s="466"/>
      <c r="I533" s="587"/>
      <c r="J533" s="797"/>
      <c r="K533" s="803"/>
      <c r="L533" s="804"/>
      <c r="M533" s="803"/>
      <c r="N533" s="804"/>
      <c r="O533" s="808"/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/>
      <c r="U533" s="519"/>
      <c r="V533" s="519"/>
      <c r="W533" s="519"/>
      <c r="X533" s="670"/>
      <c r="Y533" s="638"/>
      <c r="Z533" s="512"/>
      <c r="AA533" s="512"/>
      <c r="AB533" s="512"/>
      <c r="AC533" s="512"/>
      <c r="AD533" s="668"/>
      <c r="AE533" s="740">
        <f t="shared" si="334"/>
        <v>0</v>
      </c>
      <c r="AF533" s="747"/>
      <c r="AG533" s="747"/>
      <c r="AH533" s="747"/>
      <c r="AI533" s="747"/>
      <c r="AJ533" s="748"/>
    </row>
    <row r="534" spans="1:61" s="403" customFormat="1" ht="24" hidden="1" customHeight="1" x14ac:dyDescent="0.25">
      <c r="A534" s="967" t="s">
        <v>1085</v>
      </c>
      <c r="B534" s="438" t="s">
        <v>571</v>
      </c>
      <c r="C534" s="571" t="s">
        <v>32</v>
      </c>
      <c r="D534" s="598">
        <v>226.24</v>
      </c>
      <c r="E534" s="466">
        <v>2475.7200000000003</v>
      </c>
      <c r="F534" s="466">
        <f>E534*D534</f>
        <v>560106.89280000003</v>
      </c>
      <c r="G534" s="466">
        <v>60348.1368</v>
      </c>
      <c r="H534" s="466">
        <f>G534*D534</f>
        <v>13653162.469632</v>
      </c>
      <c r="I534" s="587">
        <f>F534+H534</f>
        <v>14213269.362431999</v>
      </c>
      <c r="J534" s="797"/>
      <c r="K534" s="803">
        <v>2475.7200000000003</v>
      </c>
      <c r="L534" s="804">
        <f>K534*J534</f>
        <v>0</v>
      </c>
      <c r="M534" s="803">
        <v>60348.1368</v>
      </c>
      <c r="N534" s="804">
        <f>M534*J534</f>
        <v>0</v>
      </c>
      <c r="O534" s="808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2475.7200000000003</v>
      </c>
      <c r="U534" s="519">
        <f>T534*S534</f>
        <v>0</v>
      </c>
      <c r="V534" s="519">
        <v>60348.1368</v>
      </c>
      <c r="W534" s="519">
        <f>V534*S534</f>
        <v>0</v>
      </c>
      <c r="X534" s="670">
        <f>U534+W534</f>
        <v>0</v>
      </c>
      <c r="Y534" s="638"/>
      <c r="Z534" s="512">
        <v>2475.7200000000003</v>
      </c>
      <c r="AA534" s="512">
        <f>Z534*Y534</f>
        <v>0</v>
      </c>
      <c r="AB534" s="512">
        <v>60348.1368</v>
      </c>
      <c r="AC534" s="512">
        <f>AB534*Y534</f>
        <v>0</v>
      </c>
      <c r="AD534" s="668">
        <f>AA534+AC534</f>
        <v>0</v>
      </c>
      <c r="AE534" s="740">
        <f t="shared" si="334"/>
        <v>226.24</v>
      </c>
      <c r="AF534" s="747">
        <v>2475.7200000000003</v>
      </c>
      <c r="AG534" s="747">
        <f>AF534*AE534</f>
        <v>560106.89280000003</v>
      </c>
      <c r="AH534" s="747">
        <v>60348.1368</v>
      </c>
      <c r="AI534" s="747">
        <f>AH534*AE534</f>
        <v>13653162.469632</v>
      </c>
      <c r="AJ534" s="748">
        <f>AG534+AI534</f>
        <v>14213269.362431999</v>
      </c>
    </row>
    <row r="535" spans="1:61" s="403" customFormat="1" ht="24" hidden="1" customHeight="1" x14ac:dyDescent="0.25">
      <c r="A535" s="967" t="s">
        <v>1086</v>
      </c>
      <c r="B535" s="438" t="s">
        <v>572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si="333"/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4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61" s="403" customFormat="1" ht="24" hidden="1" customHeight="1" x14ac:dyDescent="0.25">
      <c r="A536" s="967" t="s">
        <v>1087</v>
      </c>
      <c r="B536" s="438" t="s">
        <v>573</v>
      </c>
      <c r="C536" s="571" t="s">
        <v>32</v>
      </c>
      <c r="D536" s="598">
        <v>226.24</v>
      </c>
      <c r="E536" s="466">
        <v>6552</v>
      </c>
      <c r="F536" s="466">
        <f>E536*D536</f>
        <v>1482324.48</v>
      </c>
      <c r="G536" s="466">
        <v>0</v>
      </c>
      <c r="H536" s="466">
        <f>G536*D536</f>
        <v>0</v>
      </c>
      <c r="I536" s="587">
        <f>F536+H536</f>
        <v>1482324.48</v>
      </c>
      <c r="J536" s="797"/>
      <c r="K536" s="803">
        <v>6552</v>
      </c>
      <c r="L536" s="804">
        <f>K536*J536</f>
        <v>0</v>
      </c>
      <c r="M536" s="803">
        <v>0</v>
      </c>
      <c r="N536" s="804">
        <f>M536*J536</f>
        <v>0</v>
      </c>
      <c r="O536" s="808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ref="R536:R581" si="352">(D536*K536)-(D536*T536)</f>
        <v>0</v>
      </c>
      <c r="S536" s="638"/>
      <c r="T536" s="519">
        <v>6552</v>
      </c>
      <c r="U536" s="519">
        <f>T536*S536</f>
        <v>0</v>
      </c>
      <c r="V536" s="519">
        <v>0</v>
      </c>
      <c r="W536" s="519">
        <f>V536*S536</f>
        <v>0</v>
      </c>
      <c r="X536" s="670">
        <f>U536+W536</f>
        <v>0</v>
      </c>
      <c r="Y536" s="638"/>
      <c r="Z536" s="512">
        <v>6552</v>
      </c>
      <c r="AA536" s="512">
        <f>Z536*Y536</f>
        <v>0</v>
      </c>
      <c r="AB536" s="512">
        <v>0</v>
      </c>
      <c r="AC536" s="512">
        <f>AB536*Y536</f>
        <v>0</v>
      </c>
      <c r="AD536" s="668">
        <f>AA536+AC536</f>
        <v>0</v>
      </c>
      <c r="AE536" s="740">
        <f t="shared" si="334"/>
        <v>226.24</v>
      </c>
      <c r="AF536" s="747">
        <v>6552</v>
      </c>
      <c r="AG536" s="747">
        <f>AF536*AE536</f>
        <v>1482324.48</v>
      </c>
      <c r="AH536" s="747">
        <v>0</v>
      </c>
      <c r="AI536" s="747">
        <f>AH536*AE536</f>
        <v>0</v>
      </c>
      <c r="AJ536" s="748">
        <f>AG536+AI536</f>
        <v>1482324.48</v>
      </c>
    </row>
    <row r="537" spans="1:61" s="403" customFormat="1" ht="24" hidden="1" customHeight="1" x14ac:dyDescent="0.25">
      <c r="A537" s="967" t="s">
        <v>1088</v>
      </c>
      <c r="B537" s="438" t="s">
        <v>577</v>
      </c>
      <c r="C537" s="571" t="s">
        <v>31</v>
      </c>
      <c r="D537" s="598">
        <v>1</v>
      </c>
      <c r="E537" s="466">
        <v>124800</v>
      </c>
      <c r="F537" s="466">
        <f>E537*D537</f>
        <v>124800</v>
      </c>
      <c r="G537" s="466">
        <v>49408.353000000003</v>
      </c>
      <c r="H537" s="466">
        <f>G537*D537</f>
        <v>49408.353000000003</v>
      </c>
      <c r="I537" s="587">
        <f>F537+H537</f>
        <v>174208.353</v>
      </c>
      <c r="J537" s="797"/>
      <c r="K537" s="803">
        <v>124800</v>
      </c>
      <c r="L537" s="804">
        <f>K537*J537</f>
        <v>0</v>
      </c>
      <c r="M537" s="803">
        <v>49408.353000000003</v>
      </c>
      <c r="N537" s="804">
        <f>M537*J537</f>
        <v>0</v>
      </c>
      <c r="O537" s="808">
        <f>L537+N537</f>
        <v>0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38"/>
      <c r="T537" s="519">
        <v>124800</v>
      </c>
      <c r="U537" s="519">
        <f>T537*S537</f>
        <v>0</v>
      </c>
      <c r="V537" s="519">
        <v>49408.353000000003</v>
      </c>
      <c r="W537" s="519">
        <f>V537*S537</f>
        <v>0</v>
      </c>
      <c r="X537" s="670">
        <f>U537+W537</f>
        <v>0</v>
      </c>
      <c r="Y537" s="638"/>
      <c r="Z537" s="512">
        <v>124800</v>
      </c>
      <c r="AA537" s="512">
        <f>Z537*Y537</f>
        <v>0</v>
      </c>
      <c r="AB537" s="512">
        <v>49408.353000000003</v>
      </c>
      <c r="AC537" s="512">
        <f>AB537*Y537</f>
        <v>0</v>
      </c>
      <c r="AD537" s="668">
        <f>AA537+AC537</f>
        <v>0</v>
      </c>
      <c r="AE537" s="740">
        <f t="shared" si="334"/>
        <v>1</v>
      </c>
      <c r="AF537" s="747">
        <v>124800</v>
      </c>
      <c r="AG537" s="747">
        <f>AF537*AE537</f>
        <v>124800</v>
      </c>
      <c r="AH537" s="747">
        <v>49408.353000000003</v>
      </c>
      <c r="AI537" s="747">
        <f>AH537*AE537</f>
        <v>49408.353000000003</v>
      </c>
      <c r="AJ537" s="748">
        <f>AG537+AI537</f>
        <v>174208.353</v>
      </c>
    </row>
    <row r="538" spans="1:61" s="403" customFormat="1" ht="24" hidden="1" customHeight="1" x14ac:dyDescent="0.25">
      <c r="A538" s="969" t="s">
        <v>724</v>
      </c>
      <c r="B538" s="433" t="s">
        <v>578</v>
      </c>
      <c r="C538" s="567"/>
      <c r="D538" s="591"/>
      <c r="E538" s="469"/>
      <c r="F538" s="469">
        <f>SUM(F540:F551)</f>
        <v>8309933.418800001</v>
      </c>
      <c r="G538" s="469"/>
      <c r="H538" s="469">
        <f>SUM(H540:H551)</f>
        <v>10553560.106036998</v>
      </c>
      <c r="I538" s="590">
        <f>SUM(I540:I551)</f>
        <v>18863493.524837002</v>
      </c>
      <c r="J538" s="819"/>
      <c r="K538" s="820"/>
      <c r="L538" s="821">
        <f>SUM(L540:L551)</f>
        <v>5344636.2788000004</v>
      </c>
      <c r="M538" s="820"/>
      <c r="N538" s="821">
        <f>SUM(N540:N551)</f>
        <v>9404464.354784999</v>
      </c>
      <c r="O538" s="814">
        <f>SUM(O540:O551)</f>
        <v>14749100.633585</v>
      </c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47"/>
      <c r="T538" s="523"/>
      <c r="U538" s="523">
        <f>ROUND((SUM(U540:U551)),2)</f>
        <v>5344571.0199999996</v>
      </c>
      <c r="V538" s="523"/>
      <c r="W538" s="523">
        <f>SUM(W540:W551)</f>
        <v>9404321.6899999995</v>
      </c>
      <c r="X538" s="673">
        <f>ROUND((SUM(X540:X551)),2)</f>
        <v>14748892.710000001</v>
      </c>
      <c r="Y538" s="647"/>
      <c r="Z538" s="523"/>
      <c r="AA538" s="523">
        <f>ROUND((SUM(AA540:AA551)),2)</f>
        <v>0</v>
      </c>
      <c r="AB538" s="523"/>
      <c r="AC538" s="523">
        <f>SUM(AC540:AC551)</f>
        <v>0</v>
      </c>
      <c r="AD538" s="673">
        <f>ROUND((SUM(AD540:AD551)),2)</f>
        <v>0</v>
      </c>
      <c r="AE538" s="740">
        <f t="shared" si="334"/>
        <v>0</v>
      </c>
      <c r="AF538" s="755"/>
      <c r="AG538" s="755">
        <f>ROUND((SUM(AG540:AG551)),2)</f>
        <v>2965345.6</v>
      </c>
      <c r="AH538" s="755"/>
      <c r="AI538" s="755">
        <f>SUM(AI540:AI551)</f>
        <v>1149158.5699999991</v>
      </c>
      <c r="AJ538" s="756">
        <f>ROUND((SUM(AJ540:AJ551)),2)</f>
        <v>4114504.17</v>
      </c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24" hidden="1" customHeight="1" x14ac:dyDescent="0.25">
      <c r="A539" s="967" t="s">
        <v>1089</v>
      </c>
      <c r="B539" s="448" t="s">
        <v>562</v>
      </c>
      <c r="C539" s="576"/>
      <c r="D539" s="598"/>
      <c r="E539" s="466"/>
      <c r="F539" s="466"/>
      <c r="G539" s="466"/>
      <c r="H539" s="466"/>
      <c r="I539" s="587"/>
      <c r="J539" s="797"/>
      <c r="K539" s="803"/>
      <c r="L539" s="804"/>
      <c r="M539" s="803"/>
      <c r="N539" s="804"/>
      <c r="O539" s="808"/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/>
      <c r="U539" s="519"/>
      <c r="V539" s="519"/>
      <c r="W539" s="519"/>
      <c r="X539" s="670"/>
      <c r="Y539" s="638"/>
      <c r="Z539" s="512"/>
      <c r="AA539" s="512"/>
      <c r="AB539" s="512"/>
      <c r="AC539" s="512"/>
      <c r="AD539" s="668"/>
      <c r="AE539" s="740">
        <f t="shared" si="334"/>
        <v>0</v>
      </c>
      <c r="AF539" s="747"/>
      <c r="AG539" s="747"/>
      <c r="AH539" s="747"/>
      <c r="AI539" s="747"/>
      <c r="AJ539" s="748"/>
    </row>
    <row r="540" spans="1:61" s="403" customFormat="1" ht="24" hidden="1" customHeight="1" x14ac:dyDescent="0.25">
      <c r="A540" s="967" t="s">
        <v>1091</v>
      </c>
      <c r="B540" s="438" t="s">
        <v>563</v>
      </c>
      <c r="C540" s="571" t="s">
        <v>171</v>
      </c>
      <c r="D540" s="598">
        <v>55.04</v>
      </c>
      <c r="E540" s="466">
        <v>13494</v>
      </c>
      <c r="F540" s="466">
        <f>E540*D540</f>
        <v>742709.76000000001</v>
      </c>
      <c r="G540" s="466"/>
      <c r="H540" s="466"/>
      <c r="I540" s="587">
        <f>F540+H540</f>
        <v>742709.76000000001</v>
      </c>
      <c r="J540" s="797"/>
      <c r="K540" s="803">
        <v>13494</v>
      </c>
      <c r="L540" s="804">
        <f>K540*J540</f>
        <v>0</v>
      </c>
      <c r="M540" s="803"/>
      <c r="N540" s="804"/>
      <c r="O540" s="808">
        <f>L540+N540</f>
        <v>0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/>
      <c r="T540" s="519">
        <v>13494</v>
      </c>
      <c r="U540" s="519">
        <f>T540*S540</f>
        <v>0</v>
      </c>
      <c r="V540" s="519"/>
      <c r="W540" s="519"/>
      <c r="X540" s="670">
        <f>U540+W540</f>
        <v>0</v>
      </c>
      <c r="Y540" s="638"/>
      <c r="Z540" s="512">
        <v>13494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4"/>
        <v>55.04</v>
      </c>
      <c r="AF540" s="747">
        <v>13494</v>
      </c>
      <c r="AG540" s="747">
        <f>AF540*AE540</f>
        <v>742709.76000000001</v>
      </c>
      <c r="AH540" s="747"/>
      <c r="AI540" s="747"/>
      <c r="AJ540" s="748">
        <f>AG540+AI540</f>
        <v>742709.76000000001</v>
      </c>
    </row>
    <row r="541" spans="1:61" s="403" customFormat="1" ht="24" hidden="1" customHeight="1" x14ac:dyDescent="0.25">
      <c r="A541" s="967" t="s">
        <v>1092</v>
      </c>
      <c r="B541" s="438" t="s">
        <v>564</v>
      </c>
      <c r="C541" s="571" t="s">
        <v>171</v>
      </c>
      <c r="D541" s="598">
        <v>213.41</v>
      </c>
      <c r="E541" s="466">
        <v>19422</v>
      </c>
      <c r="F541" s="466">
        <f>E541*D541</f>
        <v>4144849.02</v>
      </c>
      <c r="G541" s="466"/>
      <c r="H541" s="466"/>
      <c r="I541" s="587">
        <f>F541+H541</f>
        <v>4144849.02</v>
      </c>
      <c r="J541" s="797">
        <v>164.5</v>
      </c>
      <c r="K541" s="803">
        <v>19422</v>
      </c>
      <c r="L541" s="804">
        <f>K541*J541</f>
        <v>3194919</v>
      </c>
      <c r="M541" s="803"/>
      <c r="N541" s="804"/>
      <c r="O541" s="808">
        <f>L541+N541</f>
        <v>3194919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164.5</v>
      </c>
      <c r="T541" s="512">
        <v>19422</v>
      </c>
      <c r="U541" s="512">
        <f>T541*S541</f>
        <v>3194919</v>
      </c>
      <c r="V541" s="512"/>
      <c r="W541" s="512"/>
      <c r="X541" s="668">
        <f>U541+W541</f>
        <v>3194919</v>
      </c>
      <c r="Y541" s="638"/>
      <c r="Z541" s="512">
        <v>19422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4"/>
        <v>48.91</v>
      </c>
      <c r="AF541" s="743">
        <v>19422</v>
      </c>
      <c r="AG541" s="743">
        <f>AF541*AE541</f>
        <v>949930.0199999999</v>
      </c>
      <c r="AH541" s="743"/>
      <c r="AI541" s="743"/>
      <c r="AJ541" s="744">
        <f>AG541+AI541</f>
        <v>949930.0199999999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15.75" hidden="1" x14ac:dyDescent="0.25">
      <c r="A542" s="967" t="s">
        <v>1093</v>
      </c>
      <c r="B542" s="438" t="s">
        <v>565</v>
      </c>
      <c r="C542" s="571" t="s">
        <v>171</v>
      </c>
      <c r="D542" s="598">
        <f>136</f>
        <v>136</v>
      </c>
      <c r="E542" s="466">
        <v>2405</v>
      </c>
      <c r="F542" s="466">
        <f>E542*D542</f>
        <v>327080</v>
      </c>
      <c r="G542" s="466"/>
      <c r="H542" s="466"/>
      <c r="I542" s="587">
        <f>F542+H542</f>
        <v>327080</v>
      </c>
      <c r="J542" s="797">
        <v>136</v>
      </c>
      <c r="K542" s="803">
        <v>2405</v>
      </c>
      <c r="L542" s="804">
        <f>K542*J542</f>
        <v>327080</v>
      </c>
      <c r="M542" s="803"/>
      <c r="N542" s="804"/>
      <c r="O542" s="808">
        <f>L542+N542</f>
        <v>327080</v>
      </c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>
        <v>136</v>
      </c>
      <c r="T542" s="512">
        <v>2405</v>
      </c>
      <c r="U542" s="512">
        <f>T542*S542</f>
        <v>327080</v>
      </c>
      <c r="V542" s="512"/>
      <c r="W542" s="512"/>
      <c r="X542" s="668">
        <f>U542+W542</f>
        <v>327080</v>
      </c>
      <c r="Y542" s="638"/>
      <c r="Z542" s="512">
        <v>2405</v>
      </c>
      <c r="AA542" s="512">
        <f>Z542*Y542</f>
        <v>0</v>
      </c>
      <c r="AB542" s="512"/>
      <c r="AC542" s="512"/>
      <c r="AD542" s="668">
        <f>AA542+AC542</f>
        <v>0</v>
      </c>
      <c r="AE542" s="740">
        <f t="shared" si="334"/>
        <v>0</v>
      </c>
      <c r="AF542" s="743">
        <v>2405</v>
      </c>
      <c r="AG542" s="743">
        <f>AF542*AE542</f>
        <v>0</v>
      </c>
      <c r="AH542" s="743"/>
      <c r="AI542" s="743"/>
      <c r="AJ542" s="744">
        <f>AG542+AI542</f>
        <v>0</v>
      </c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24" hidden="1" customHeight="1" x14ac:dyDescent="0.25">
      <c r="A543" s="967" t="s">
        <v>1094</v>
      </c>
      <c r="B543" s="448" t="s">
        <v>566</v>
      </c>
      <c r="C543" s="571"/>
      <c r="D543" s="598"/>
      <c r="E543" s="466"/>
      <c r="F543" s="466"/>
      <c r="G543" s="466"/>
      <c r="H543" s="466"/>
      <c r="I543" s="587"/>
      <c r="J543" s="797"/>
      <c r="K543" s="803"/>
      <c r="L543" s="804"/>
      <c r="M543" s="803"/>
      <c r="N543" s="804"/>
      <c r="O543" s="808"/>
      <c r="P543" s="638">
        <f t="shared" si="335"/>
        <v>0</v>
      </c>
      <c r="Q543" s="512">
        <f t="shared" si="336"/>
        <v>0</v>
      </c>
      <c r="R543" s="637">
        <f t="shared" si="352"/>
        <v>0</v>
      </c>
      <c r="S543" s="638"/>
      <c r="T543" s="512"/>
      <c r="U543" s="512"/>
      <c r="V543" s="512"/>
      <c r="W543" s="512"/>
      <c r="X543" s="668"/>
      <c r="Y543" s="638"/>
      <c r="Z543" s="512"/>
      <c r="AA543" s="512"/>
      <c r="AB543" s="512"/>
      <c r="AC543" s="512"/>
      <c r="AD543" s="668"/>
      <c r="AE543" s="740">
        <f t="shared" si="334"/>
        <v>0</v>
      </c>
      <c r="AF543" s="743"/>
      <c r="AG543" s="743"/>
      <c r="AH543" s="743"/>
      <c r="AI543" s="743"/>
      <c r="AJ543" s="744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24" hidden="1" customHeight="1" x14ac:dyDescent="0.25">
      <c r="A544" s="967" t="s">
        <v>1081</v>
      </c>
      <c r="B544" s="438" t="s">
        <v>567</v>
      </c>
      <c r="C544" s="571" t="s">
        <v>171</v>
      </c>
      <c r="D544" s="598">
        <v>105</v>
      </c>
      <c r="E544" s="466">
        <v>2513.1600000000003</v>
      </c>
      <c r="F544" s="466">
        <f>E544*D544</f>
        <v>263881.80000000005</v>
      </c>
      <c r="G544" s="466">
        <v>6681</v>
      </c>
      <c r="H544" s="466">
        <f>G544*D544</f>
        <v>701505</v>
      </c>
      <c r="I544" s="587">
        <f>F544+H544</f>
        <v>965386.8</v>
      </c>
      <c r="J544" s="797">
        <v>84</v>
      </c>
      <c r="K544" s="803">
        <v>2513.1600000000003</v>
      </c>
      <c r="L544" s="804">
        <f>K544*J544</f>
        <v>211105.44000000003</v>
      </c>
      <c r="M544" s="803">
        <v>6681</v>
      </c>
      <c r="N544" s="804">
        <f>M544*J544</f>
        <v>561204</v>
      </c>
      <c r="O544" s="808">
        <f>L544+N544</f>
        <v>772309.44000000006</v>
      </c>
      <c r="P544" s="638">
        <f t="shared" si="335"/>
        <v>0.16000000000030923</v>
      </c>
      <c r="Q544" s="512">
        <f t="shared" si="336"/>
        <v>0</v>
      </c>
      <c r="R544" s="637">
        <f t="shared" si="352"/>
        <v>16.800000000046566</v>
      </c>
      <c r="S544" s="638">
        <v>84</v>
      </c>
      <c r="T544" s="512">
        <v>2513</v>
      </c>
      <c r="U544" s="512">
        <f>T544*S544</f>
        <v>211092</v>
      </c>
      <c r="V544" s="512">
        <v>6681</v>
      </c>
      <c r="W544" s="512">
        <f>V544*S544</f>
        <v>561204</v>
      </c>
      <c r="X544" s="668">
        <f>U544+W544</f>
        <v>772296</v>
      </c>
      <c r="Y544" s="638"/>
      <c r="Z544" s="512">
        <v>2513</v>
      </c>
      <c r="AA544" s="512">
        <f>Z544*Y544</f>
        <v>0</v>
      </c>
      <c r="AB544" s="512">
        <v>6681</v>
      </c>
      <c r="AC544" s="512">
        <f>AB544*Y544</f>
        <v>0</v>
      </c>
      <c r="AD544" s="668">
        <f>AA544+AC544</f>
        <v>0</v>
      </c>
      <c r="AE544" s="740">
        <f t="shared" si="334"/>
        <v>21</v>
      </c>
      <c r="AF544" s="743">
        <v>2513</v>
      </c>
      <c r="AG544" s="743">
        <f>AF544*AE544</f>
        <v>52773</v>
      </c>
      <c r="AH544" s="743">
        <v>6681</v>
      </c>
      <c r="AI544" s="743">
        <f>AH544*AE544</f>
        <v>140301</v>
      </c>
      <c r="AJ544" s="744">
        <f>AG544+AI544</f>
        <v>193074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24" hidden="1" customHeight="1" x14ac:dyDescent="0.25">
      <c r="A545" s="967" t="s">
        <v>1095</v>
      </c>
      <c r="B545" s="438" t="s">
        <v>568</v>
      </c>
      <c r="C545" s="571" t="s">
        <v>171</v>
      </c>
      <c r="D545" s="598">
        <v>112.6</v>
      </c>
      <c r="E545" s="466">
        <v>2333.7600000000002</v>
      </c>
      <c r="F545" s="466">
        <f>E545*D545</f>
        <v>262781.37599999999</v>
      </c>
      <c r="G545" s="466">
        <v>2161.5</v>
      </c>
      <c r="H545" s="466">
        <f>G545*D545</f>
        <v>243384.9</v>
      </c>
      <c r="I545" s="587">
        <f>F545+H545</f>
        <v>506166.27599999995</v>
      </c>
      <c r="J545" s="797">
        <v>90.08</v>
      </c>
      <c r="K545" s="803">
        <v>2333.7600000000002</v>
      </c>
      <c r="L545" s="804">
        <f>K545*J545</f>
        <v>210225.10080000001</v>
      </c>
      <c r="M545" s="803">
        <v>2161.5</v>
      </c>
      <c r="N545" s="804">
        <f>M545*J545</f>
        <v>194707.91999999998</v>
      </c>
      <c r="O545" s="808">
        <f>L545+N545</f>
        <v>404933.0208</v>
      </c>
      <c r="P545" s="638">
        <f t="shared" si="335"/>
        <v>0</v>
      </c>
      <c r="Q545" s="512">
        <f t="shared" si="336"/>
        <v>0</v>
      </c>
      <c r="R545" s="637">
        <f t="shared" si="352"/>
        <v>0</v>
      </c>
      <c r="S545" s="638">
        <v>90.06</v>
      </c>
      <c r="T545" s="512">
        <v>2333.7600000000002</v>
      </c>
      <c r="U545" s="512">
        <f>ROUND((T545*S545),2)</f>
        <v>210178.43</v>
      </c>
      <c r="V545" s="512">
        <v>2161.5</v>
      </c>
      <c r="W545" s="512">
        <f>V545*S545</f>
        <v>194664.69</v>
      </c>
      <c r="X545" s="668">
        <f>U545+W545</f>
        <v>404843.12</v>
      </c>
      <c r="Y545" s="638"/>
      <c r="Z545" s="512">
        <v>2333.7600000000002</v>
      </c>
      <c r="AA545" s="512">
        <f>ROUND((Z545*Y545),2)</f>
        <v>0</v>
      </c>
      <c r="AB545" s="512">
        <v>2161.5</v>
      </c>
      <c r="AC545" s="512">
        <f>AB545*Y545</f>
        <v>0</v>
      </c>
      <c r="AD545" s="668">
        <f>AA545+AC545</f>
        <v>0</v>
      </c>
      <c r="AE545" s="740">
        <f t="shared" si="334"/>
        <v>22.539999999999992</v>
      </c>
      <c r="AF545" s="743">
        <v>2333.7600000000002</v>
      </c>
      <c r="AG545" s="743">
        <f>ROUND((AF545*AE545),2)</f>
        <v>52602.95</v>
      </c>
      <c r="AH545" s="743">
        <v>2161.5</v>
      </c>
      <c r="AI545" s="743">
        <f>AH545*AE545</f>
        <v>48720.209999999985</v>
      </c>
      <c r="AJ545" s="744">
        <f>AG545+AI545</f>
        <v>101323.15999999997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24" hidden="1" customHeight="1" x14ac:dyDescent="0.25">
      <c r="A546" s="967" t="s">
        <v>1096</v>
      </c>
      <c r="B546" s="438" t="s">
        <v>569</v>
      </c>
      <c r="C546" s="571" t="s">
        <v>32</v>
      </c>
      <c r="D546" s="598">
        <v>156.38999999999999</v>
      </c>
      <c r="E546" s="466">
        <v>46.800000000000004</v>
      </c>
      <c r="F546" s="466">
        <f>E546*D546</f>
        <v>7319.0519999999997</v>
      </c>
      <c r="G546" s="466">
        <v>264.096</v>
      </c>
      <c r="H546" s="466">
        <f>G546*D546</f>
        <v>41301.973439999994</v>
      </c>
      <c r="I546" s="587">
        <f>F546+H546</f>
        <v>48621.025439999998</v>
      </c>
      <c r="J546" s="797">
        <v>125.11</v>
      </c>
      <c r="K546" s="803">
        <v>46.800000000000004</v>
      </c>
      <c r="L546" s="804">
        <f>K546*J546</f>
        <v>5855.1480000000001</v>
      </c>
      <c r="M546" s="803">
        <v>264.096</v>
      </c>
      <c r="N546" s="804">
        <f>M546*J546</f>
        <v>33041.050560000003</v>
      </c>
      <c r="O546" s="808">
        <f>L546+N546</f>
        <v>38896.198560000004</v>
      </c>
      <c r="P546" s="638">
        <f t="shared" si="335"/>
        <v>0</v>
      </c>
      <c r="Q546" s="512">
        <f t="shared" si="336"/>
        <v>9.6000000000003638E-2</v>
      </c>
      <c r="R546" s="637">
        <f t="shared" si="352"/>
        <v>0</v>
      </c>
      <c r="S546" s="638">
        <v>125</v>
      </c>
      <c r="T546" s="512">
        <v>46.8</v>
      </c>
      <c r="U546" s="512">
        <f>T546*S546</f>
        <v>5850</v>
      </c>
      <c r="V546" s="512">
        <v>264</v>
      </c>
      <c r="W546" s="512">
        <f>V546*S546</f>
        <v>33000</v>
      </c>
      <c r="X546" s="668">
        <f>U546+W546</f>
        <v>38850</v>
      </c>
      <c r="Y546" s="638"/>
      <c r="Z546" s="512">
        <v>46.8</v>
      </c>
      <c r="AA546" s="512">
        <f>Z546*Y546</f>
        <v>0</v>
      </c>
      <c r="AB546" s="512">
        <v>264</v>
      </c>
      <c r="AC546" s="512">
        <f>AB546*Y546</f>
        <v>0</v>
      </c>
      <c r="AD546" s="668">
        <f>AA546+AC546</f>
        <v>0</v>
      </c>
      <c r="AE546" s="740">
        <f t="shared" ref="AE546:AE565" si="353">D546-S546-Y546</f>
        <v>31.389999999999986</v>
      </c>
      <c r="AF546" s="743">
        <v>46.8</v>
      </c>
      <c r="AG546" s="743">
        <f>AF546*AE546</f>
        <v>1469.0519999999992</v>
      </c>
      <c r="AH546" s="743">
        <v>264</v>
      </c>
      <c r="AI546" s="743">
        <f>AH546*AE546</f>
        <v>8286.9599999999955</v>
      </c>
      <c r="AJ546" s="744">
        <f>AG546+AI546</f>
        <v>9756.0119999999952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24" hidden="1" customHeight="1" x14ac:dyDescent="0.25">
      <c r="A547" s="967" t="s">
        <v>1090</v>
      </c>
      <c r="B547" s="448" t="s">
        <v>579</v>
      </c>
      <c r="C547" s="576"/>
      <c r="D547" s="598"/>
      <c r="E547" s="466"/>
      <c r="F547" s="466"/>
      <c r="G547" s="466"/>
      <c r="H547" s="466"/>
      <c r="I547" s="587"/>
      <c r="J547" s="797"/>
      <c r="K547" s="803"/>
      <c r="L547" s="804"/>
      <c r="M547" s="803"/>
      <c r="N547" s="804"/>
      <c r="O547" s="808"/>
      <c r="P547" s="638">
        <f t="shared" si="335"/>
        <v>0</v>
      </c>
      <c r="Q547" s="512">
        <f t="shared" si="336"/>
        <v>0</v>
      </c>
      <c r="R547" s="637">
        <f t="shared" si="352"/>
        <v>0</v>
      </c>
      <c r="S547" s="638"/>
      <c r="T547" s="512"/>
      <c r="U547" s="512"/>
      <c r="V547" s="512"/>
      <c r="W547" s="512"/>
      <c r="X547" s="668"/>
      <c r="Y547" s="638"/>
      <c r="Z547" s="512"/>
      <c r="AA547" s="512"/>
      <c r="AB547" s="512"/>
      <c r="AC547" s="512"/>
      <c r="AD547" s="668"/>
      <c r="AE547" s="740">
        <f t="shared" si="353"/>
        <v>0</v>
      </c>
      <c r="AF547" s="743"/>
      <c r="AG547" s="743"/>
      <c r="AH547" s="743"/>
      <c r="AI547" s="743"/>
      <c r="AJ547" s="744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8.25" hidden="1" x14ac:dyDescent="0.25">
      <c r="A548" s="967" t="s">
        <v>1097</v>
      </c>
      <c r="B548" s="438" t="s">
        <v>571</v>
      </c>
      <c r="C548" s="571" t="s">
        <v>32</v>
      </c>
      <c r="D548" s="598">
        <v>156.38999999999999</v>
      </c>
      <c r="E548" s="466">
        <v>2475.7200000000003</v>
      </c>
      <c r="F548" s="466">
        <f>E548*D548</f>
        <v>387177.85080000001</v>
      </c>
      <c r="G548" s="466">
        <v>60860.412300000004</v>
      </c>
      <c r="H548" s="466">
        <f>G548*D548</f>
        <v>9517959.8795969989</v>
      </c>
      <c r="I548" s="587">
        <f>F548+H548</f>
        <v>9905137.730396999</v>
      </c>
      <c r="J548" s="797">
        <v>140.75</v>
      </c>
      <c r="K548" s="803">
        <v>2475.7200000000003</v>
      </c>
      <c r="L548" s="804">
        <f>K548*J548</f>
        <v>348457.59</v>
      </c>
      <c r="M548" s="803">
        <v>60860.412300000004</v>
      </c>
      <c r="N548" s="804">
        <f>M548*J548</f>
        <v>8566103.0312249996</v>
      </c>
      <c r="O548" s="808">
        <f>L548+N548</f>
        <v>8914560.6212249994</v>
      </c>
      <c r="P548" s="638">
        <f t="shared" ref="P548:P565" si="354">K548-T548</f>
        <v>0</v>
      </c>
      <c r="Q548" s="512">
        <f t="shared" ref="Q548:Q565" si="355">M548-V548</f>
        <v>0.41230000000359723</v>
      </c>
      <c r="R548" s="637">
        <f t="shared" si="352"/>
        <v>0</v>
      </c>
      <c r="S548" s="638">
        <v>140.75</v>
      </c>
      <c r="T548" s="512">
        <v>2475.7199999999998</v>
      </c>
      <c r="U548" s="512">
        <f>T548*S548</f>
        <v>348457.58999999997</v>
      </c>
      <c r="V548" s="512">
        <v>60860</v>
      </c>
      <c r="W548" s="512">
        <f>V548*S548</f>
        <v>8566045</v>
      </c>
      <c r="X548" s="668">
        <f>U548+W548</f>
        <v>8914502.5899999999</v>
      </c>
      <c r="Y548" s="638"/>
      <c r="Z548" s="512">
        <v>2475.7199999999998</v>
      </c>
      <c r="AA548" s="512">
        <f>Z548*Y548</f>
        <v>0</v>
      </c>
      <c r="AB548" s="512">
        <v>60860</v>
      </c>
      <c r="AC548" s="512">
        <f>AB548*Y548</f>
        <v>0</v>
      </c>
      <c r="AD548" s="668">
        <f>AA548+AC548</f>
        <v>0</v>
      </c>
      <c r="AE548" s="740">
        <f t="shared" si="353"/>
        <v>15.639999999999986</v>
      </c>
      <c r="AF548" s="743">
        <v>2475.7199999999998</v>
      </c>
      <c r="AG548" s="743">
        <f>AF548*AE548</f>
        <v>38720.26079999996</v>
      </c>
      <c r="AH548" s="743">
        <v>60860</v>
      </c>
      <c r="AI548" s="743">
        <f>AH548*AE548</f>
        <v>951850.39999999921</v>
      </c>
      <c r="AJ548" s="744">
        <f>AG548+AI548</f>
        <v>990570.66079999914</v>
      </c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15.75" hidden="1" x14ac:dyDescent="0.25">
      <c r="A549" s="967" t="s">
        <v>1098</v>
      </c>
      <c r="B549" s="438" t="s">
        <v>572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>
        <v>140.75</v>
      </c>
      <c r="K549" s="803">
        <v>6552</v>
      </c>
      <c r="L549" s="804">
        <f>K549*J549</f>
        <v>922194</v>
      </c>
      <c r="M549" s="803"/>
      <c r="N549" s="804"/>
      <c r="O549" s="808">
        <f>L549+N549</f>
        <v>922194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>
        <v>140.75</v>
      </c>
      <c r="T549" s="512">
        <v>6552</v>
      </c>
      <c r="U549" s="512">
        <f>T549*S549</f>
        <v>922194</v>
      </c>
      <c r="V549" s="512"/>
      <c r="W549" s="512"/>
      <c r="X549" s="668">
        <f>U549+W549</f>
        <v>922194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3"/>
        <v>15.639999999999986</v>
      </c>
      <c r="AF549" s="743">
        <v>6552</v>
      </c>
      <c r="AG549" s="743">
        <f>AF549*AE549</f>
        <v>102473.27999999991</v>
      </c>
      <c r="AH549" s="743"/>
      <c r="AI549" s="743"/>
      <c r="AJ549" s="744">
        <f>AG549+AI549</f>
        <v>102473.27999999991</v>
      </c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</row>
    <row r="550" spans="1:61" s="403" customFormat="1" ht="24" hidden="1" customHeight="1" x14ac:dyDescent="0.25">
      <c r="A550" s="967" t="s">
        <v>1099</v>
      </c>
      <c r="B550" s="438" t="s">
        <v>573</v>
      </c>
      <c r="C550" s="571" t="s">
        <v>32</v>
      </c>
      <c r="D550" s="598">
        <v>156.38999999999999</v>
      </c>
      <c r="E550" s="466">
        <v>6552</v>
      </c>
      <c r="F550" s="466">
        <f>E550*D550</f>
        <v>1024667.2799999999</v>
      </c>
      <c r="G550" s="466"/>
      <c r="H550" s="466"/>
      <c r="I550" s="587">
        <f>F550+H550</f>
        <v>1024667.2799999999</v>
      </c>
      <c r="J550" s="797"/>
      <c r="K550" s="803">
        <v>6552</v>
      </c>
      <c r="L550" s="804">
        <f>K550*J550</f>
        <v>0</v>
      </c>
      <c r="M550" s="803"/>
      <c r="N550" s="804"/>
      <c r="O550" s="808">
        <f>L550+N550</f>
        <v>0</v>
      </c>
      <c r="P550" s="638">
        <f t="shared" si="354"/>
        <v>0</v>
      </c>
      <c r="Q550" s="512">
        <f t="shared" si="355"/>
        <v>0</v>
      </c>
      <c r="R550" s="637">
        <f t="shared" si="352"/>
        <v>0</v>
      </c>
      <c r="S550" s="638"/>
      <c r="T550" s="519">
        <v>6552</v>
      </c>
      <c r="U550" s="519">
        <f>T550*S550</f>
        <v>0</v>
      </c>
      <c r="V550" s="519"/>
      <c r="W550" s="519"/>
      <c r="X550" s="670">
        <f>U550+W550</f>
        <v>0</v>
      </c>
      <c r="Y550" s="638"/>
      <c r="Z550" s="512">
        <v>6552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3"/>
        <v>156.38999999999999</v>
      </c>
      <c r="AF550" s="747">
        <v>6552</v>
      </c>
      <c r="AG550" s="747">
        <f>AF550*AE550</f>
        <v>1024667.2799999999</v>
      </c>
      <c r="AH550" s="747"/>
      <c r="AI550" s="747"/>
      <c r="AJ550" s="748">
        <f>AG550+AI550</f>
        <v>1024667.2799999999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15.75" hidden="1" x14ac:dyDescent="0.25">
      <c r="A551" s="967" t="s">
        <v>1100</v>
      </c>
      <c r="B551" s="438" t="s">
        <v>577</v>
      </c>
      <c r="C551" s="571" t="s">
        <v>31</v>
      </c>
      <c r="D551" s="598">
        <v>1</v>
      </c>
      <c r="E551" s="466">
        <v>124800</v>
      </c>
      <c r="F551" s="466">
        <f>E551*D551</f>
        <v>124800</v>
      </c>
      <c r="G551" s="466">
        <v>49408.353000000003</v>
      </c>
      <c r="H551" s="466">
        <f>G551*D551</f>
        <v>49408.353000000003</v>
      </c>
      <c r="I551" s="587">
        <f>F551+H551</f>
        <v>174208.353</v>
      </c>
      <c r="J551" s="797">
        <v>1</v>
      </c>
      <c r="K551" s="803">
        <v>124800</v>
      </c>
      <c r="L551" s="804">
        <f>K551*J551</f>
        <v>124800</v>
      </c>
      <c r="M551" s="803">
        <v>49408.353000000003</v>
      </c>
      <c r="N551" s="804">
        <f>M551*J551</f>
        <v>49408.353000000003</v>
      </c>
      <c r="O551" s="808">
        <f>L551+N551</f>
        <v>174208.353</v>
      </c>
      <c r="P551" s="638">
        <f t="shared" si="354"/>
        <v>0</v>
      </c>
      <c r="Q551" s="512">
        <f t="shared" si="355"/>
        <v>0.35300000000279397</v>
      </c>
      <c r="R551" s="637">
        <f t="shared" si="352"/>
        <v>0</v>
      </c>
      <c r="S551" s="638">
        <v>1</v>
      </c>
      <c r="T551" s="512">
        <v>124800</v>
      </c>
      <c r="U551" s="512">
        <f>T551*S551</f>
        <v>124800</v>
      </c>
      <c r="V551" s="512">
        <v>49408</v>
      </c>
      <c r="W551" s="512">
        <f>V551*S551</f>
        <v>49408</v>
      </c>
      <c r="X551" s="668">
        <f>U551+W551</f>
        <v>174208</v>
      </c>
      <c r="Y551" s="638"/>
      <c r="Z551" s="512">
        <v>124800</v>
      </c>
      <c r="AA551" s="512">
        <f>Z551*Y551</f>
        <v>0</v>
      </c>
      <c r="AB551" s="512">
        <v>49408</v>
      </c>
      <c r="AC551" s="512">
        <f>AB551*Y551</f>
        <v>0</v>
      </c>
      <c r="AD551" s="668">
        <f>AA551+AC551</f>
        <v>0</v>
      </c>
      <c r="AE551" s="740">
        <f t="shared" si="353"/>
        <v>0</v>
      </c>
      <c r="AF551" s="743">
        <v>124800</v>
      </c>
      <c r="AG551" s="743">
        <f>AF551*AE551</f>
        <v>0</v>
      </c>
      <c r="AH551" s="743">
        <v>49408</v>
      </c>
      <c r="AI551" s="743">
        <f>AH551*AE551</f>
        <v>0</v>
      </c>
      <c r="AJ551" s="744">
        <f>AG551+AI551</f>
        <v>0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24" hidden="1" customHeight="1" x14ac:dyDescent="0.25">
      <c r="A552" s="969" t="s">
        <v>1101</v>
      </c>
      <c r="B552" s="433" t="s">
        <v>580</v>
      </c>
      <c r="C552" s="567"/>
      <c r="D552" s="594"/>
      <c r="E552" s="422"/>
      <c r="F552" s="422">
        <f>SUM(F554:F565)</f>
        <v>5211391.4840000011</v>
      </c>
      <c r="G552" s="422"/>
      <c r="H552" s="422">
        <f>SUM(H554:H565)</f>
        <v>6715943.3906399999</v>
      </c>
      <c r="I552" s="595">
        <f>SUM(I554:I565)</f>
        <v>11927334.874640001</v>
      </c>
      <c r="J552" s="819"/>
      <c r="K552" s="812"/>
      <c r="L552" s="830">
        <f>SUM(L554:L565)</f>
        <v>2680424.8536000005</v>
      </c>
      <c r="M552" s="812"/>
      <c r="N552" s="830">
        <f>SUM(N554:N565)</f>
        <v>5988165.8737560008</v>
      </c>
      <c r="O552" s="831">
        <f>SUM(O554:O565)</f>
        <v>8668590.7273560017</v>
      </c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47"/>
      <c r="T552" s="520"/>
      <c r="U552" s="520">
        <f>SUM(U554:U565)</f>
        <v>2680259.1400000006</v>
      </c>
      <c r="V552" s="520"/>
      <c r="W552" s="520">
        <f>SUM(W554:W565)</f>
        <v>5987395.2349999994</v>
      </c>
      <c r="X552" s="673">
        <f>SUM(X554:X565)</f>
        <v>8667654.3750000019</v>
      </c>
      <c r="Y552" s="647"/>
      <c r="Z552" s="520"/>
      <c r="AA552" s="520">
        <f>SUM(AA554:AA565)</f>
        <v>0</v>
      </c>
      <c r="AB552" s="520"/>
      <c r="AC552" s="520">
        <f>SUM(AC554:AC565)</f>
        <v>0</v>
      </c>
      <c r="AD552" s="673">
        <f>SUM(AD554:AD565)</f>
        <v>0</v>
      </c>
      <c r="AE552" s="740">
        <f t="shared" si="353"/>
        <v>0</v>
      </c>
      <c r="AF552" s="766"/>
      <c r="AG552" s="766">
        <f>SUM(AG554:AG565)</f>
        <v>2531103.7599999993</v>
      </c>
      <c r="AH552" s="766"/>
      <c r="AI552" s="766">
        <f>SUM(AI554:AI565)</f>
        <v>728511.96500000032</v>
      </c>
      <c r="AJ552" s="756">
        <f>SUM(AJ554:AJ565)</f>
        <v>3259615.7249999996</v>
      </c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24" hidden="1" customHeight="1" x14ac:dyDescent="0.25">
      <c r="A553" s="967" t="s">
        <v>1102</v>
      </c>
      <c r="B553" s="448" t="s">
        <v>562</v>
      </c>
      <c r="C553" s="576"/>
      <c r="D553" s="598"/>
      <c r="E553" s="466"/>
      <c r="F553" s="466"/>
      <c r="G553" s="466"/>
      <c r="H553" s="466"/>
      <c r="I553" s="587"/>
      <c r="J553" s="797"/>
      <c r="K553" s="803"/>
      <c r="L553" s="804"/>
      <c r="M553" s="803"/>
      <c r="N553" s="804"/>
      <c r="O553" s="808"/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2"/>
      <c r="U553" s="512"/>
      <c r="V553" s="512"/>
      <c r="W553" s="512"/>
      <c r="X553" s="668"/>
      <c r="Y553" s="638"/>
      <c r="Z553" s="512"/>
      <c r="AA553" s="512"/>
      <c r="AB553" s="512"/>
      <c r="AC553" s="512"/>
      <c r="AD553" s="668"/>
      <c r="AE553" s="740">
        <f t="shared" si="353"/>
        <v>0</v>
      </c>
      <c r="AF553" s="743"/>
      <c r="AG553" s="743"/>
      <c r="AH553" s="743"/>
      <c r="AI553" s="743"/>
      <c r="AJ553" s="744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24" hidden="1" customHeight="1" x14ac:dyDescent="0.25">
      <c r="A554" s="967" t="s">
        <v>1103</v>
      </c>
      <c r="B554" s="438" t="s">
        <v>563</v>
      </c>
      <c r="C554" s="571" t="s">
        <v>171</v>
      </c>
      <c r="D554" s="598">
        <v>34.22</v>
      </c>
      <c r="E554" s="466">
        <v>13494</v>
      </c>
      <c r="F554" s="466">
        <f>E554*D554</f>
        <v>461764.68</v>
      </c>
      <c r="G554" s="466"/>
      <c r="H554" s="466"/>
      <c r="I554" s="587">
        <f>F554+H554</f>
        <v>461764.68</v>
      </c>
      <c r="J554" s="797"/>
      <c r="K554" s="803">
        <v>13494</v>
      </c>
      <c r="L554" s="804">
        <f>K554*J554</f>
        <v>0</v>
      </c>
      <c r="M554" s="803"/>
      <c r="N554" s="804"/>
      <c r="O554" s="808">
        <f>L554+N554</f>
        <v>0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/>
      <c r="T554" s="519">
        <v>13494</v>
      </c>
      <c r="U554" s="519">
        <f>T554*S554</f>
        <v>0</v>
      </c>
      <c r="V554" s="519"/>
      <c r="W554" s="519"/>
      <c r="X554" s="670">
        <f>U554+W554</f>
        <v>0</v>
      </c>
      <c r="Y554" s="638"/>
      <c r="Z554" s="512">
        <v>13494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3"/>
        <v>34.22</v>
      </c>
      <c r="AF554" s="747">
        <v>13494</v>
      </c>
      <c r="AG554" s="747">
        <f>AF554*AE554</f>
        <v>461764.68</v>
      </c>
      <c r="AH554" s="747"/>
      <c r="AI554" s="747"/>
      <c r="AJ554" s="748">
        <f>AG554+AI554</f>
        <v>461764.68</v>
      </c>
    </row>
    <row r="555" spans="1:61" s="403" customFormat="1" ht="24" hidden="1" customHeight="1" x14ac:dyDescent="0.25">
      <c r="A555" s="967" t="s">
        <v>1104</v>
      </c>
      <c r="B555" s="438" t="s">
        <v>564</v>
      </c>
      <c r="C555" s="571" t="s">
        <v>171</v>
      </c>
      <c r="D555" s="598">
        <v>132.63</v>
      </c>
      <c r="E555" s="466">
        <v>19422</v>
      </c>
      <c r="F555" s="466">
        <f>E555*D555</f>
        <v>2575939.86</v>
      </c>
      <c r="G555" s="466"/>
      <c r="H555" s="466"/>
      <c r="I555" s="587">
        <f>F555+H555</f>
        <v>2575939.86</v>
      </c>
      <c r="J555" s="797">
        <v>67.930000000000007</v>
      </c>
      <c r="K555" s="803">
        <v>19422</v>
      </c>
      <c r="L555" s="804">
        <f>K555*J555</f>
        <v>1319336.4600000002</v>
      </c>
      <c r="M555" s="803"/>
      <c r="N555" s="804"/>
      <c r="O555" s="808">
        <f>L555+N555</f>
        <v>1319336.4600000002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67.930000000000007</v>
      </c>
      <c r="T555" s="512">
        <v>19422</v>
      </c>
      <c r="U555" s="512">
        <f>T555*S555</f>
        <v>1319336.4600000002</v>
      </c>
      <c r="V555" s="512"/>
      <c r="W555" s="512"/>
      <c r="X555" s="668">
        <f>U555+W555</f>
        <v>1319336.4600000002</v>
      </c>
      <c r="Y555" s="638"/>
      <c r="Z555" s="512">
        <v>19422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3"/>
        <v>64.699999999999989</v>
      </c>
      <c r="AF555" s="743">
        <v>19422</v>
      </c>
      <c r="AG555" s="743">
        <f>AF555*AE555</f>
        <v>1256603.3999999997</v>
      </c>
      <c r="AH555" s="743"/>
      <c r="AI555" s="743"/>
      <c r="AJ555" s="744">
        <f>AG555+AI555</f>
        <v>1256603.3999999997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15.75" hidden="1" x14ac:dyDescent="0.25">
      <c r="A556" s="967" t="s">
        <v>1105</v>
      </c>
      <c r="B556" s="438" t="s">
        <v>565</v>
      </c>
      <c r="C556" s="571" t="s">
        <v>171</v>
      </c>
      <c r="D556" s="598">
        <f>84.52</f>
        <v>84.52</v>
      </c>
      <c r="E556" s="466">
        <v>2405</v>
      </c>
      <c r="F556" s="466">
        <f>E556*D556</f>
        <v>203270.59999999998</v>
      </c>
      <c r="G556" s="466"/>
      <c r="H556" s="466"/>
      <c r="I556" s="587">
        <f>F556+H556</f>
        <v>203270.59999999998</v>
      </c>
      <c r="J556" s="797">
        <v>75.48</v>
      </c>
      <c r="K556" s="803">
        <v>2405</v>
      </c>
      <c r="L556" s="804">
        <f>K556*J556</f>
        <v>181529.40000000002</v>
      </c>
      <c r="M556" s="803"/>
      <c r="N556" s="804"/>
      <c r="O556" s="808">
        <f>L556+N556</f>
        <v>181529.40000000002</v>
      </c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>
        <v>75.48</v>
      </c>
      <c r="T556" s="512">
        <v>2405</v>
      </c>
      <c r="U556" s="512">
        <f>T556*S556</f>
        <v>181529.40000000002</v>
      </c>
      <c r="V556" s="512"/>
      <c r="W556" s="512"/>
      <c r="X556" s="668">
        <f>U556+W556</f>
        <v>181529.40000000002</v>
      </c>
      <c r="Y556" s="638"/>
      <c r="Z556" s="512">
        <v>2405</v>
      </c>
      <c r="AA556" s="512">
        <f>Z556*Y556</f>
        <v>0</v>
      </c>
      <c r="AB556" s="512"/>
      <c r="AC556" s="512"/>
      <c r="AD556" s="668">
        <f>AA556+AC556</f>
        <v>0</v>
      </c>
      <c r="AE556" s="740">
        <f t="shared" si="353"/>
        <v>9.039999999999992</v>
      </c>
      <c r="AF556" s="743">
        <v>2405</v>
      </c>
      <c r="AG556" s="743">
        <f>AF556*AE556</f>
        <v>21741.199999999983</v>
      </c>
      <c r="AH556" s="743"/>
      <c r="AI556" s="743"/>
      <c r="AJ556" s="744">
        <f>AG556+AI556</f>
        <v>21741.199999999983</v>
      </c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24" hidden="1" customHeight="1" x14ac:dyDescent="0.25">
      <c r="A557" s="967" t="s">
        <v>1106</v>
      </c>
      <c r="B557" s="448" t="s">
        <v>566</v>
      </c>
      <c r="C557" s="571"/>
      <c r="D557" s="598"/>
      <c r="E557" s="466"/>
      <c r="F557" s="466"/>
      <c r="G557" s="466"/>
      <c r="H557" s="466"/>
      <c r="I557" s="587"/>
      <c r="J557" s="797"/>
      <c r="K557" s="803"/>
      <c r="L557" s="804"/>
      <c r="M557" s="803"/>
      <c r="N557" s="804"/>
      <c r="O557" s="808"/>
      <c r="P557" s="638">
        <f t="shared" si="354"/>
        <v>0</v>
      </c>
      <c r="Q557" s="512">
        <f t="shared" si="355"/>
        <v>0</v>
      </c>
      <c r="R557" s="637">
        <f t="shared" si="352"/>
        <v>0</v>
      </c>
      <c r="S557" s="638"/>
      <c r="T557" s="512"/>
      <c r="U557" s="512"/>
      <c r="V557" s="512"/>
      <c r="W557" s="512"/>
      <c r="X557" s="668"/>
      <c r="Y557" s="638"/>
      <c r="Z557" s="512"/>
      <c r="AA557" s="512"/>
      <c r="AB557" s="512"/>
      <c r="AC557" s="512"/>
      <c r="AD557" s="668"/>
      <c r="AE557" s="740">
        <f t="shared" si="353"/>
        <v>0</v>
      </c>
      <c r="AF557" s="743"/>
      <c r="AG557" s="743"/>
      <c r="AH557" s="743"/>
      <c r="AI557" s="743"/>
      <c r="AJ557" s="744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24" hidden="1" customHeight="1" x14ac:dyDescent="0.25">
      <c r="A558" s="967" t="s">
        <v>1107</v>
      </c>
      <c r="B558" s="438" t="s">
        <v>567</v>
      </c>
      <c r="C558" s="571" t="s">
        <v>171</v>
      </c>
      <c r="D558" s="598">
        <v>65</v>
      </c>
      <c r="E558" s="466">
        <v>2513.1600000000003</v>
      </c>
      <c r="F558" s="466">
        <f>E558*D558</f>
        <v>163355.40000000002</v>
      </c>
      <c r="G558" s="466">
        <v>6681</v>
      </c>
      <c r="H558" s="466">
        <f>G558*D558</f>
        <v>434265</v>
      </c>
      <c r="I558" s="587">
        <f>F558+H558</f>
        <v>597620.4</v>
      </c>
      <c r="J558" s="797">
        <v>52</v>
      </c>
      <c r="K558" s="803">
        <v>2513.1600000000003</v>
      </c>
      <c r="L558" s="804">
        <f>K558*J558</f>
        <v>130684.32000000002</v>
      </c>
      <c r="M558" s="803">
        <v>6681</v>
      </c>
      <c r="N558" s="804">
        <f>M558*J558</f>
        <v>347412</v>
      </c>
      <c r="O558" s="808">
        <f>L558+N558</f>
        <v>478096.32</v>
      </c>
      <c r="P558" s="638">
        <f t="shared" si="354"/>
        <v>0.16000000000030923</v>
      </c>
      <c r="Q558" s="512">
        <f t="shared" si="355"/>
        <v>0</v>
      </c>
      <c r="R558" s="637">
        <f t="shared" si="352"/>
        <v>10.400000000023283</v>
      </c>
      <c r="S558" s="638">
        <v>52</v>
      </c>
      <c r="T558" s="512">
        <v>2513</v>
      </c>
      <c r="U558" s="512">
        <f>T558*S558</f>
        <v>130676</v>
      </c>
      <c r="V558" s="512">
        <v>6681</v>
      </c>
      <c r="W558" s="512">
        <f>V558*S558</f>
        <v>347412</v>
      </c>
      <c r="X558" s="668">
        <f>U558+W558</f>
        <v>478088</v>
      </c>
      <c r="Y558" s="638"/>
      <c r="Z558" s="512">
        <v>2513</v>
      </c>
      <c r="AA558" s="512">
        <f>Z558*Y558</f>
        <v>0</v>
      </c>
      <c r="AB558" s="512">
        <v>6681</v>
      </c>
      <c r="AC558" s="512">
        <f>AB558*Y558</f>
        <v>0</v>
      </c>
      <c r="AD558" s="668">
        <f>AA558+AC558</f>
        <v>0</v>
      </c>
      <c r="AE558" s="740">
        <f t="shared" si="353"/>
        <v>13</v>
      </c>
      <c r="AF558" s="743">
        <v>2513</v>
      </c>
      <c r="AG558" s="743">
        <f>AF558*AE558</f>
        <v>32669</v>
      </c>
      <c r="AH558" s="743">
        <v>6681</v>
      </c>
      <c r="AI558" s="743">
        <f>AH558*AE558</f>
        <v>86853</v>
      </c>
      <c r="AJ558" s="744">
        <f>AG558+AI558</f>
        <v>119522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24" hidden="1" customHeight="1" x14ac:dyDescent="0.25">
      <c r="A559" s="967" t="s">
        <v>1108</v>
      </c>
      <c r="B559" s="438" t="s">
        <v>568</v>
      </c>
      <c r="C559" s="571" t="s">
        <v>171</v>
      </c>
      <c r="D559" s="598">
        <v>70</v>
      </c>
      <c r="E559" s="466">
        <v>2333.7600000000002</v>
      </c>
      <c r="F559" s="466">
        <f>E559*D559</f>
        <v>163363.20000000001</v>
      </c>
      <c r="G559" s="466">
        <v>2161.5</v>
      </c>
      <c r="H559" s="466">
        <f>G559*D559</f>
        <v>151305</v>
      </c>
      <c r="I559" s="587">
        <f>F559+H559</f>
        <v>314668.2</v>
      </c>
      <c r="J559" s="797">
        <v>56</v>
      </c>
      <c r="K559" s="803">
        <v>2333.7600000000002</v>
      </c>
      <c r="L559" s="804">
        <f>K559*J559</f>
        <v>130690.56000000001</v>
      </c>
      <c r="M559" s="803">
        <v>2161.5</v>
      </c>
      <c r="N559" s="804">
        <f>M559*J559</f>
        <v>121044</v>
      </c>
      <c r="O559" s="808">
        <f>L559+N559</f>
        <v>251734.56</v>
      </c>
      <c r="P559" s="638">
        <f t="shared" si="354"/>
        <v>0.26000000000021828</v>
      </c>
      <c r="Q559" s="512">
        <f t="shared" si="355"/>
        <v>0</v>
      </c>
      <c r="R559" s="637">
        <f t="shared" si="352"/>
        <v>18.200000000011642</v>
      </c>
      <c r="S559" s="638">
        <v>55.95</v>
      </c>
      <c r="T559" s="512">
        <v>2333.5</v>
      </c>
      <c r="U559" s="512">
        <f>ROUND((T559*S559),2)</f>
        <v>130559.33</v>
      </c>
      <c r="V559" s="512">
        <v>2161.5</v>
      </c>
      <c r="W559" s="512">
        <f>V559*S559</f>
        <v>120935.925</v>
      </c>
      <c r="X559" s="668">
        <f>U559+W559</f>
        <v>251495.255</v>
      </c>
      <c r="Y559" s="638"/>
      <c r="Z559" s="512">
        <v>2333.5</v>
      </c>
      <c r="AA559" s="512">
        <f>ROUND((Z559*Y559),2)</f>
        <v>0</v>
      </c>
      <c r="AB559" s="512">
        <v>2161.5</v>
      </c>
      <c r="AC559" s="512">
        <f>AB559*Y559</f>
        <v>0</v>
      </c>
      <c r="AD559" s="668">
        <f>AA559+AC559</f>
        <v>0</v>
      </c>
      <c r="AE559" s="740">
        <f t="shared" si="353"/>
        <v>14.049999999999997</v>
      </c>
      <c r="AF559" s="743">
        <v>2333.5</v>
      </c>
      <c r="AG559" s="743">
        <f>ROUND((AF559*AE559),2)</f>
        <v>32785.68</v>
      </c>
      <c r="AH559" s="743">
        <v>2161.5</v>
      </c>
      <c r="AI559" s="743">
        <f>AH559*AE559</f>
        <v>30369.074999999993</v>
      </c>
      <c r="AJ559" s="744">
        <f>AG559+AI559</f>
        <v>63154.75499999999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24" hidden="1" customHeight="1" x14ac:dyDescent="0.25">
      <c r="A560" s="967" t="s">
        <v>1109</v>
      </c>
      <c r="B560" s="438" t="s">
        <v>569</v>
      </c>
      <c r="C560" s="571" t="s">
        <v>32</v>
      </c>
      <c r="D560" s="598">
        <v>97.2</v>
      </c>
      <c r="E560" s="466">
        <v>46.800000000000004</v>
      </c>
      <c r="F560" s="466">
        <f>E560*D560</f>
        <v>4548.9600000000009</v>
      </c>
      <c r="G560" s="466">
        <v>264.096</v>
      </c>
      <c r="H560" s="466">
        <f>G560*D560</f>
        <v>25670.1312</v>
      </c>
      <c r="I560" s="587">
        <f>F560+H560</f>
        <v>30219.091200000003</v>
      </c>
      <c r="J560" s="797">
        <v>77.760000000000005</v>
      </c>
      <c r="K560" s="803">
        <v>46.800000000000004</v>
      </c>
      <c r="L560" s="804">
        <f>K560*J560</f>
        <v>3639.1680000000006</v>
      </c>
      <c r="M560" s="803">
        <v>264.096</v>
      </c>
      <c r="N560" s="804">
        <f>M560*J560</f>
        <v>20536.104960000001</v>
      </c>
      <c r="O560" s="808">
        <f>L560+N560</f>
        <v>24175.272960000002</v>
      </c>
      <c r="P560" s="638">
        <f t="shared" si="354"/>
        <v>0</v>
      </c>
      <c r="Q560" s="512">
        <f t="shared" si="355"/>
        <v>9.6000000000003638E-2</v>
      </c>
      <c r="R560" s="637">
        <f t="shared" si="352"/>
        <v>0</v>
      </c>
      <c r="S560" s="638">
        <v>77.73</v>
      </c>
      <c r="T560" s="512">
        <v>46.8</v>
      </c>
      <c r="U560" s="512">
        <f>ROUND((T560*S560),2)</f>
        <v>3637.76</v>
      </c>
      <c r="V560" s="512">
        <v>264</v>
      </c>
      <c r="W560" s="512">
        <f>V560*S560</f>
        <v>20520.72</v>
      </c>
      <c r="X560" s="668">
        <f>U560+W560</f>
        <v>24158.480000000003</v>
      </c>
      <c r="Y560" s="638"/>
      <c r="Z560" s="512">
        <v>46.8</v>
      </c>
      <c r="AA560" s="512">
        <f>ROUND((Z560*Y560),2)</f>
        <v>0</v>
      </c>
      <c r="AB560" s="512">
        <v>264</v>
      </c>
      <c r="AC560" s="512">
        <f>AB560*Y560</f>
        <v>0</v>
      </c>
      <c r="AD560" s="668">
        <f>AA560+AC560</f>
        <v>0</v>
      </c>
      <c r="AE560" s="740">
        <f t="shared" si="353"/>
        <v>19.47</v>
      </c>
      <c r="AF560" s="743">
        <v>46.8</v>
      </c>
      <c r="AG560" s="743">
        <f>ROUND((AF560*AE560),2)</f>
        <v>911.2</v>
      </c>
      <c r="AH560" s="743">
        <v>264</v>
      </c>
      <c r="AI560" s="743">
        <f>AH560*AE560</f>
        <v>5140.08</v>
      </c>
      <c r="AJ560" s="744">
        <f>AG560+AI560</f>
        <v>6051.28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24" hidden="1" customHeight="1" x14ac:dyDescent="0.25">
      <c r="A561" s="967" t="s">
        <v>1111</v>
      </c>
      <c r="B561" s="448" t="s">
        <v>581</v>
      </c>
      <c r="C561" s="576"/>
      <c r="D561" s="598"/>
      <c r="E561" s="466"/>
      <c r="F561" s="466"/>
      <c r="G561" s="466"/>
      <c r="H561" s="466"/>
      <c r="I561" s="587"/>
      <c r="J561" s="797"/>
      <c r="K561" s="803"/>
      <c r="L561" s="804"/>
      <c r="M561" s="803"/>
      <c r="N561" s="804"/>
      <c r="O561" s="808"/>
      <c r="P561" s="638">
        <f t="shared" si="354"/>
        <v>0</v>
      </c>
      <c r="Q561" s="512">
        <f t="shared" si="355"/>
        <v>0</v>
      </c>
      <c r="R561" s="637">
        <f t="shared" si="352"/>
        <v>0</v>
      </c>
      <c r="S561" s="638"/>
      <c r="T561" s="512"/>
      <c r="U561" s="512"/>
      <c r="V561" s="512"/>
      <c r="W561" s="512"/>
      <c r="X561" s="668"/>
      <c r="Y561" s="638"/>
      <c r="Z561" s="512"/>
      <c r="AA561" s="512"/>
      <c r="AB561" s="512"/>
      <c r="AC561" s="512"/>
      <c r="AD561" s="668"/>
      <c r="AE561" s="740">
        <f t="shared" si="353"/>
        <v>0</v>
      </c>
      <c r="AF561" s="743"/>
      <c r="AG561" s="743"/>
      <c r="AH561" s="743"/>
      <c r="AI561" s="743"/>
      <c r="AJ561" s="744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24" hidden="1" customHeight="1" x14ac:dyDescent="0.25">
      <c r="A562" s="967" t="s">
        <v>1110</v>
      </c>
      <c r="B562" s="438" t="s">
        <v>582</v>
      </c>
      <c r="C562" s="571" t="s">
        <v>32</v>
      </c>
      <c r="D562" s="598">
        <v>97.2</v>
      </c>
      <c r="E562" s="466">
        <v>2475.7200000000003</v>
      </c>
      <c r="F562" s="466">
        <f>E562*D562</f>
        <v>240639.98400000003</v>
      </c>
      <c r="G562" s="466">
        <v>62297.272700000001</v>
      </c>
      <c r="H562" s="466">
        <f>G562*D562</f>
        <v>6055294.90644</v>
      </c>
      <c r="I562" s="587">
        <f>F562+H562</f>
        <v>6295934.8904400002</v>
      </c>
      <c r="J562" s="797">
        <v>87.48</v>
      </c>
      <c r="K562" s="803">
        <v>2475.7200000000003</v>
      </c>
      <c r="L562" s="804">
        <f>K562*J562</f>
        <v>216575.98560000004</v>
      </c>
      <c r="M562" s="803">
        <v>62297.272700000001</v>
      </c>
      <c r="N562" s="804">
        <f>M562*J562</f>
        <v>5449765.4157960005</v>
      </c>
      <c r="O562" s="808">
        <f>L562+N562</f>
        <v>5666341.4013960008</v>
      </c>
      <c r="P562" s="638">
        <f t="shared" si="354"/>
        <v>0</v>
      </c>
      <c r="Q562" s="512">
        <f t="shared" si="355"/>
        <v>0.27270000000135042</v>
      </c>
      <c r="R562" s="637">
        <f t="shared" si="352"/>
        <v>0</v>
      </c>
      <c r="S562" s="638">
        <v>87.47</v>
      </c>
      <c r="T562" s="512">
        <v>2475.7199999999998</v>
      </c>
      <c r="U562" s="512">
        <f>ROUND((T562*S562),2)</f>
        <v>216551.23</v>
      </c>
      <c r="V562" s="512">
        <v>62297</v>
      </c>
      <c r="W562" s="512">
        <f>V562*S562</f>
        <v>5449118.5899999999</v>
      </c>
      <c r="X562" s="668">
        <f>U562+W562</f>
        <v>5665669.8200000003</v>
      </c>
      <c r="Y562" s="638"/>
      <c r="Z562" s="512">
        <v>2475.7199999999998</v>
      </c>
      <c r="AA562" s="512">
        <f>ROUND((Z562*Y562),2)</f>
        <v>0</v>
      </c>
      <c r="AB562" s="512">
        <v>62297</v>
      </c>
      <c r="AC562" s="512">
        <f>AB562*Y562</f>
        <v>0</v>
      </c>
      <c r="AD562" s="668">
        <f>AA562+AC562</f>
        <v>0</v>
      </c>
      <c r="AE562" s="740">
        <f t="shared" si="353"/>
        <v>9.730000000000004</v>
      </c>
      <c r="AF562" s="743">
        <v>2475.7199999999998</v>
      </c>
      <c r="AG562" s="743">
        <f>ROUND((AF562*AE562),2)</f>
        <v>24088.76</v>
      </c>
      <c r="AH562" s="743">
        <v>62297</v>
      </c>
      <c r="AI562" s="743">
        <f>AH562*AE562</f>
        <v>606149.81000000029</v>
      </c>
      <c r="AJ562" s="744">
        <f>AG562+AI562</f>
        <v>630238.5700000003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24" hidden="1" customHeight="1" x14ac:dyDescent="0.25">
      <c r="A563" s="967" t="s">
        <v>1112</v>
      </c>
      <c r="B563" s="438" t="s">
        <v>572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>
        <v>87.48</v>
      </c>
      <c r="K563" s="803">
        <v>6552</v>
      </c>
      <c r="L563" s="804">
        <f>K563*J563</f>
        <v>573168.96000000008</v>
      </c>
      <c r="M563" s="803"/>
      <c r="N563" s="804"/>
      <c r="O563" s="808">
        <f>L563+N563</f>
        <v>573168.96000000008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>
        <v>87.48</v>
      </c>
      <c r="T563" s="512">
        <v>6552</v>
      </c>
      <c r="U563" s="512">
        <f>T563*S563</f>
        <v>573168.96000000008</v>
      </c>
      <c r="V563" s="512"/>
      <c r="W563" s="512"/>
      <c r="X563" s="668">
        <f>U563+W563</f>
        <v>573168.96000000008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3"/>
        <v>9.7199999999999989</v>
      </c>
      <c r="AF563" s="743">
        <v>6552</v>
      </c>
      <c r="AG563" s="743">
        <f>AF563*AE563</f>
        <v>63685.439999999995</v>
      </c>
      <c r="AH563" s="743"/>
      <c r="AI563" s="743"/>
      <c r="AJ563" s="744">
        <f>AG563+AI563</f>
        <v>63685.439999999995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24" hidden="1" customHeight="1" x14ac:dyDescent="0.25">
      <c r="A564" s="967" t="s">
        <v>1113</v>
      </c>
      <c r="B564" s="438" t="s">
        <v>573</v>
      </c>
      <c r="C564" s="571" t="s">
        <v>32</v>
      </c>
      <c r="D564" s="598">
        <v>97.2</v>
      </c>
      <c r="E564" s="466">
        <v>6552</v>
      </c>
      <c r="F564" s="466">
        <f>E564*D564</f>
        <v>636854.4</v>
      </c>
      <c r="G564" s="466"/>
      <c r="H564" s="466"/>
      <c r="I564" s="587">
        <f>F564+H564</f>
        <v>636854.4</v>
      </c>
      <c r="J564" s="797"/>
      <c r="K564" s="803">
        <v>6552</v>
      </c>
      <c r="L564" s="804">
        <f>K564*J564</f>
        <v>0</v>
      </c>
      <c r="M564" s="803"/>
      <c r="N564" s="804"/>
      <c r="O564" s="808">
        <f>L564+N564</f>
        <v>0</v>
      </c>
      <c r="P564" s="638">
        <f t="shared" si="354"/>
        <v>0</v>
      </c>
      <c r="Q564" s="512">
        <f t="shared" si="355"/>
        <v>0</v>
      </c>
      <c r="R564" s="637">
        <f t="shared" si="352"/>
        <v>0</v>
      </c>
      <c r="S564" s="638"/>
      <c r="T564" s="519">
        <v>6552</v>
      </c>
      <c r="U564" s="519">
        <f>T564*S564</f>
        <v>0</v>
      </c>
      <c r="V564" s="519"/>
      <c r="W564" s="519"/>
      <c r="X564" s="670">
        <f>U564+W564</f>
        <v>0</v>
      </c>
      <c r="Y564" s="638"/>
      <c r="Z564" s="512">
        <v>6552</v>
      </c>
      <c r="AA564" s="512">
        <f>Z564*Y564</f>
        <v>0</v>
      </c>
      <c r="AB564" s="512"/>
      <c r="AC564" s="512"/>
      <c r="AD564" s="668">
        <f>AA564+AC564</f>
        <v>0</v>
      </c>
      <c r="AE564" s="740">
        <f t="shared" si="353"/>
        <v>97.2</v>
      </c>
      <c r="AF564" s="747">
        <v>6552</v>
      </c>
      <c r="AG564" s="747">
        <f>AF564*AE564</f>
        <v>636854.4</v>
      </c>
      <c r="AH564" s="747"/>
      <c r="AI564" s="747"/>
      <c r="AJ564" s="748">
        <f>AG564+AI564</f>
        <v>636854.4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16.5" hidden="1" thickBot="1" x14ac:dyDescent="0.3">
      <c r="A565" s="974" t="s">
        <v>1114</v>
      </c>
      <c r="B565" s="482" t="s">
        <v>577</v>
      </c>
      <c r="C565" s="578" t="s">
        <v>31</v>
      </c>
      <c r="D565" s="729">
        <v>1</v>
      </c>
      <c r="E565" s="730">
        <v>124800</v>
      </c>
      <c r="F565" s="730">
        <f>E565*D565</f>
        <v>124800</v>
      </c>
      <c r="G565" s="730">
        <v>49408.353000000003</v>
      </c>
      <c r="H565" s="730">
        <f>G565*D565</f>
        <v>49408.353000000003</v>
      </c>
      <c r="I565" s="731">
        <f>F565+H565</f>
        <v>174208.353</v>
      </c>
      <c r="J565" s="838">
        <v>1</v>
      </c>
      <c r="K565" s="839">
        <v>124800</v>
      </c>
      <c r="L565" s="840">
        <f>K565*J565</f>
        <v>124800</v>
      </c>
      <c r="M565" s="839">
        <v>49408.353000000003</v>
      </c>
      <c r="N565" s="840">
        <f>M565*J565</f>
        <v>49408.353000000003</v>
      </c>
      <c r="O565" s="841">
        <f>L565+N565</f>
        <v>174208.353</v>
      </c>
      <c r="P565" s="650">
        <f t="shared" si="354"/>
        <v>0</v>
      </c>
      <c r="Q565" s="527">
        <f t="shared" si="355"/>
        <v>0.35300000000279397</v>
      </c>
      <c r="R565" s="732">
        <f t="shared" si="352"/>
        <v>0</v>
      </c>
      <c r="S565" s="650">
        <v>1</v>
      </c>
      <c r="T565" s="527">
        <v>124800</v>
      </c>
      <c r="U565" s="527">
        <f>T565*S565</f>
        <v>124800</v>
      </c>
      <c r="V565" s="527">
        <v>49408</v>
      </c>
      <c r="W565" s="527">
        <f>V565*S565</f>
        <v>49408</v>
      </c>
      <c r="X565" s="678">
        <f>U565+W565</f>
        <v>174208</v>
      </c>
      <c r="Y565" s="650"/>
      <c r="Z565" s="527">
        <v>124800</v>
      </c>
      <c r="AA565" s="527">
        <f>Z565*Y565</f>
        <v>0</v>
      </c>
      <c r="AB565" s="527">
        <v>49408</v>
      </c>
      <c r="AC565" s="527">
        <f>AB565*Y565</f>
        <v>0</v>
      </c>
      <c r="AD565" s="678">
        <f>AA565+AC565</f>
        <v>0</v>
      </c>
      <c r="AE565" s="767">
        <f t="shared" si="353"/>
        <v>0</v>
      </c>
      <c r="AF565" s="768">
        <v>124800</v>
      </c>
      <c r="AG565" s="768">
        <f>AF565*AE565</f>
        <v>0</v>
      </c>
      <c r="AH565" s="768">
        <v>49408</v>
      </c>
      <c r="AI565" s="768">
        <f>AH565*AE565</f>
        <v>0</v>
      </c>
      <c r="AJ565" s="769">
        <f>AG565+AI565</f>
        <v>0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24" hidden="1" customHeight="1" thickTop="1" x14ac:dyDescent="0.25">
      <c r="A566" s="975">
        <v>4</v>
      </c>
      <c r="B566" s="690" t="s">
        <v>584</v>
      </c>
      <c r="C566" s="691"/>
      <c r="D566" s="725"/>
      <c r="E566" s="726"/>
      <c r="F566" s="726"/>
      <c r="G566" s="726"/>
      <c r="H566" s="726"/>
      <c r="I566" s="727"/>
      <c r="J566" s="655"/>
      <c r="K566" s="533"/>
      <c r="L566" s="710"/>
      <c r="M566" s="533"/>
      <c r="N566" s="710"/>
      <c r="O566" s="711"/>
      <c r="P566" s="640"/>
      <c r="Q566" s="533"/>
      <c r="R566" s="728">
        <f t="shared" si="352"/>
        <v>0</v>
      </c>
      <c r="S566" s="640"/>
      <c r="T566" s="533"/>
      <c r="U566" s="533"/>
      <c r="V566" s="533"/>
      <c r="W566" s="533"/>
      <c r="X566" s="683"/>
      <c r="Y566" s="640"/>
      <c r="Z566" s="533"/>
      <c r="AA566" s="533"/>
      <c r="AB566" s="533"/>
      <c r="AC566" s="533"/>
      <c r="AD566" s="683"/>
      <c r="AE566" s="770"/>
      <c r="AF566" s="771"/>
      <c r="AG566" s="771"/>
      <c r="AH566" s="771"/>
      <c r="AI566" s="771"/>
      <c r="AJ566" s="772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</row>
    <row r="567" spans="1:61" s="403" customFormat="1" ht="24" hidden="1" customHeight="1" thickBot="1" x14ac:dyDescent="0.3">
      <c r="A567" s="976" t="s">
        <v>585</v>
      </c>
      <c r="B567" s="713" t="s">
        <v>586</v>
      </c>
      <c r="C567" s="714"/>
      <c r="D567" s="715"/>
      <c r="E567" s="716"/>
      <c r="F567" s="716">
        <f>SUM(F568:F581)</f>
        <v>935809.37800320017</v>
      </c>
      <c r="G567" s="716"/>
      <c r="H567" s="716">
        <f>SUM(H568:H581)</f>
        <v>556205.56000000017</v>
      </c>
      <c r="I567" s="717">
        <f>SUM(I568:I581)</f>
        <v>1492014.9380032001</v>
      </c>
      <c r="J567" s="621"/>
      <c r="K567" s="718"/>
      <c r="L567" s="716">
        <f>SUM(L568:L581)</f>
        <v>0</v>
      </c>
      <c r="M567" s="718"/>
      <c r="N567" s="716">
        <f>SUM(N568:N581)</f>
        <v>0</v>
      </c>
      <c r="O567" s="717">
        <f>SUM(O568:O581)</f>
        <v>0</v>
      </c>
      <c r="P567" s="641"/>
      <c r="Q567" s="554"/>
      <c r="R567" s="637">
        <f t="shared" si="352"/>
        <v>0</v>
      </c>
      <c r="S567" s="650"/>
      <c r="T567" s="718"/>
      <c r="U567" s="718">
        <f>SUM(U568:U581)</f>
        <v>0</v>
      </c>
      <c r="V567" s="718"/>
      <c r="W567" s="718">
        <f>SUM(W568:W581)</f>
        <v>0</v>
      </c>
      <c r="X567" s="719">
        <f>SUM(X568:X581)</f>
        <v>0</v>
      </c>
      <c r="Y567" s="650"/>
      <c r="Z567" s="942"/>
      <c r="AA567" s="942">
        <f>SUM(AA568:AA581)</f>
        <v>0</v>
      </c>
      <c r="AB567" s="942"/>
      <c r="AC567" s="942">
        <f>SUM(AC568:AC581)</f>
        <v>0</v>
      </c>
      <c r="AD567" s="943">
        <f>SUM(AD568:AD581)</f>
        <v>0</v>
      </c>
      <c r="AE567" s="767"/>
      <c r="AF567" s="773"/>
      <c r="AG567" s="773">
        <f>SUM(AG568:AG581)</f>
        <v>0</v>
      </c>
      <c r="AH567" s="773"/>
      <c r="AI567" s="773">
        <f>SUM(AI568:AI581)</f>
        <v>0</v>
      </c>
      <c r="AJ567" s="774">
        <f>SUM(AJ568:AJ581)</f>
        <v>0</v>
      </c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</row>
    <row r="568" spans="1:61" s="403" customFormat="1" ht="24" hidden="1" customHeight="1" thickTop="1" x14ac:dyDescent="0.25">
      <c r="A568" s="977" t="s">
        <v>1115</v>
      </c>
      <c r="B568" s="407" t="s">
        <v>587</v>
      </c>
      <c r="C568" s="579" t="s">
        <v>32</v>
      </c>
      <c r="D568" s="601">
        <v>72</v>
      </c>
      <c r="E568" s="473">
        <v>1918.4687999999999</v>
      </c>
      <c r="F568" s="473">
        <f t="shared" ref="F568:F581" si="356">E568*D568</f>
        <v>138129.7536</v>
      </c>
      <c r="G568" s="473">
        <v>923.06500000000028</v>
      </c>
      <c r="H568" s="473">
        <f>G568*D568</f>
        <v>66460.680000000022</v>
      </c>
      <c r="I568" s="602">
        <f t="shared" ref="I568:I581" si="357">H568+F568</f>
        <v>204590.43360000002</v>
      </c>
      <c r="J568" s="623"/>
      <c r="K568" s="528">
        <v>1918.4687999999999</v>
      </c>
      <c r="L568" s="479">
        <f t="shared" ref="L568:L581" si="358">K568*J568</f>
        <v>0</v>
      </c>
      <c r="M568" s="528">
        <v>923.06500000000028</v>
      </c>
      <c r="N568" s="479">
        <f t="shared" ref="N568:N573" si="359">M568*J568</f>
        <v>0</v>
      </c>
      <c r="O568" s="624">
        <f t="shared" ref="O568:O581" si="360">N568+L568</f>
        <v>0</v>
      </c>
      <c r="P568" s="642"/>
      <c r="Q568" s="555"/>
      <c r="R568" s="637">
        <f t="shared" si="352"/>
        <v>0</v>
      </c>
      <c r="S568" s="651"/>
      <c r="T568" s="528">
        <v>1918.4687999999999</v>
      </c>
      <c r="U568" s="528">
        <f t="shared" ref="U568:U581" si="361">T568*S568</f>
        <v>0</v>
      </c>
      <c r="V568" s="528">
        <v>923.06500000000028</v>
      </c>
      <c r="W568" s="528">
        <f t="shared" ref="W568:W573" si="362">V568*S568</f>
        <v>0</v>
      </c>
      <c r="X568" s="679">
        <f t="shared" ref="X568:X581" si="363">W568+U568</f>
        <v>0</v>
      </c>
      <c r="Y568" s="651"/>
      <c r="Z568" s="528">
        <v>1918.4687999999999</v>
      </c>
      <c r="AA568" s="528">
        <f t="shared" ref="AA568:AA581" si="364">Z568*Y568</f>
        <v>0</v>
      </c>
      <c r="AB568" s="528">
        <v>923.06500000000028</v>
      </c>
      <c r="AC568" s="528">
        <f t="shared" ref="AC568:AC573" si="365">AB568*Y568</f>
        <v>0</v>
      </c>
      <c r="AD568" s="679">
        <f t="shared" ref="AD568:AD581" si="366">AC568+AA568</f>
        <v>0</v>
      </c>
      <c r="AE568" s="775"/>
      <c r="AF568" s="776">
        <v>1918.4687999999999</v>
      </c>
      <c r="AG568" s="776">
        <f t="shared" ref="AG568:AG581" si="367">AF568*AE568</f>
        <v>0</v>
      </c>
      <c r="AH568" s="776">
        <v>923.06500000000028</v>
      </c>
      <c r="AI568" s="776">
        <f t="shared" ref="AI568:AI573" si="368">AH568*AE568</f>
        <v>0</v>
      </c>
      <c r="AJ568" s="777">
        <f t="shared" ref="AJ568:AJ581" si="369">AI568+AG568</f>
        <v>0</v>
      </c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</row>
    <row r="569" spans="1:61" s="403" customFormat="1" ht="24" hidden="1" customHeight="1" x14ac:dyDescent="0.25">
      <c r="A569" s="978" t="s">
        <v>1116</v>
      </c>
      <c r="B569" s="351" t="s">
        <v>588</v>
      </c>
      <c r="C569" s="580" t="s">
        <v>32</v>
      </c>
      <c r="D569" s="596">
        <v>36</v>
      </c>
      <c r="E569" s="474">
        <v>2793.7584000000002</v>
      </c>
      <c r="F569" s="474">
        <f t="shared" si="356"/>
        <v>100575.3024</v>
      </c>
      <c r="G569" s="474">
        <v>8448.9600000000009</v>
      </c>
      <c r="H569" s="474">
        <f>G569*D569</f>
        <v>304162.56000000006</v>
      </c>
      <c r="I569" s="603">
        <f t="shared" si="357"/>
        <v>404737.86240000004</v>
      </c>
      <c r="J569" s="618"/>
      <c r="K569" s="529">
        <v>2793.7584000000002</v>
      </c>
      <c r="L569" s="457">
        <f t="shared" si="358"/>
        <v>0</v>
      </c>
      <c r="M569" s="529">
        <v>8448.9600000000009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2793.7584000000002</v>
      </c>
      <c r="U569" s="529">
        <f t="shared" si="361"/>
        <v>0</v>
      </c>
      <c r="V569" s="529">
        <v>8448.9600000000009</v>
      </c>
      <c r="W569" s="529">
        <f t="shared" si="362"/>
        <v>0</v>
      </c>
      <c r="X569" s="680">
        <f t="shared" si="363"/>
        <v>0</v>
      </c>
      <c r="Y569" s="649"/>
      <c r="Z569" s="529">
        <v>2793.7584000000002</v>
      </c>
      <c r="AA569" s="529">
        <f t="shared" si="364"/>
        <v>0</v>
      </c>
      <c r="AB569" s="529">
        <v>8448.9600000000009</v>
      </c>
      <c r="AC569" s="529">
        <f t="shared" si="365"/>
        <v>0</v>
      </c>
      <c r="AD569" s="680">
        <f t="shared" si="366"/>
        <v>0</v>
      </c>
      <c r="AE569" s="757"/>
      <c r="AF569" s="778">
        <v>2793.7584000000002</v>
      </c>
      <c r="AG569" s="778">
        <f t="shared" si="367"/>
        <v>0</v>
      </c>
      <c r="AH569" s="778">
        <v>8448.9600000000009</v>
      </c>
      <c r="AI569" s="778">
        <f t="shared" si="368"/>
        <v>0</v>
      </c>
      <c r="AJ569" s="779">
        <f t="shared" si="369"/>
        <v>0</v>
      </c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</row>
    <row r="570" spans="1:61" s="403" customFormat="1" ht="24" hidden="1" customHeight="1" x14ac:dyDescent="0.25">
      <c r="A570" s="978" t="s">
        <v>1117</v>
      </c>
      <c r="B570" s="351" t="s">
        <v>589</v>
      </c>
      <c r="C570" s="580" t="s">
        <v>31</v>
      </c>
      <c r="D570" s="596">
        <v>3</v>
      </c>
      <c r="E570" s="474">
        <v>78955</v>
      </c>
      <c r="F570" s="474">
        <f t="shared" si="356"/>
        <v>236865</v>
      </c>
      <c r="G570" s="474">
        <v>48788.666666666664</v>
      </c>
      <c r="H570" s="474">
        <v>146366</v>
      </c>
      <c r="I570" s="603">
        <f t="shared" si="357"/>
        <v>383231</v>
      </c>
      <c r="J570" s="618"/>
      <c r="K570" s="529">
        <v>78955</v>
      </c>
      <c r="L570" s="457">
        <f t="shared" si="358"/>
        <v>0</v>
      </c>
      <c r="M570" s="529">
        <v>48788.666666666664</v>
      </c>
      <c r="N570" s="457">
        <f t="shared" si="359"/>
        <v>0</v>
      </c>
      <c r="O570" s="625">
        <f t="shared" si="360"/>
        <v>0</v>
      </c>
      <c r="P570" s="642"/>
      <c r="Q570" s="555"/>
      <c r="R570" s="637">
        <f t="shared" si="352"/>
        <v>0</v>
      </c>
      <c r="S570" s="649"/>
      <c r="T570" s="529">
        <v>78955</v>
      </c>
      <c r="U570" s="529">
        <f t="shared" si="361"/>
        <v>0</v>
      </c>
      <c r="V570" s="529">
        <v>48788.666666666664</v>
      </c>
      <c r="W570" s="529">
        <f t="shared" si="362"/>
        <v>0</v>
      </c>
      <c r="X570" s="680">
        <f t="shared" si="363"/>
        <v>0</v>
      </c>
      <c r="Y570" s="649"/>
      <c r="Z570" s="529">
        <v>78955</v>
      </c>
      <c r="AA570" s="529">
        <f t="shared" si="364"/>
        <v>0</v>
      </c>
      <c r="AB570" s="529">
        <v>48788.666666666664</v>
      </c>
      <c r="AC570" s="529">
        <f t="shared" si="365"/>
        <v>0</v>
      </c>
      <c r="AD570" s="680">
        <f t="shared" si="366"/>
        <v>0</v>
      </c>
      <c r="AE570" s="757"/>
      <c r="AF570" s="778">
        <v>78955</v>
      </c>
      <c r="AG570" s="778">
        <f t="shared" si="367"/>
        <v>0</v>
      </c>
      <c r="AH570" s="778">
        <v>48788.666666666664</v>
      </c>
      <c r="AI570" s="778">
        <f t="shared" si="368"/>
        <v>0</v>
      </c>
      <c r="AJ570" s="779">
        <f t="shared" si="369"/>
        <v>0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24" hidden="1" customHeight="1" x14ac:dyDescent="0.25">
      <c r="A571" s="978" t="s">
        <v>1118</v>
      </c>
      <c r="B571" s="351" t="s">
        <v>590</v>
      </c>
      <c r="C571" s="580" t="s">
        <v>31</v>
      </c>
      <c r="D571" s="596">
        <v>1</v>
      </c>
      <c r="E571" s="474">
        <v>4059.5328000000004</v>
      </c>
      <c r="F571" s="474">
        <f t="shared" si="356"/>
        <v>4059.5328000000004</v>
      </c>
      <c r="G571" s="474">
        <v>3397.68</v>
      </c>
      <c r="H571" s="474">
        <f>G571*D571</f>
        <v>3397.68</v>
      </c>
      <c r="I571" s="603">
        <f t="shared" si="357"/>
        <v>7457.2128000000002</v>
      </c>
      <c r="J571" s="618"/>
      <c r="K571" s="530">
        <v>4059.5328000000004</v>
      </c>
      <c r="L571" s="474">
        <f t="shared" si="358"/>
        <v>0</v>
      </c>
      <c r="M571" s="530">
        <v>3397.68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4059.5328000000004</v>
      </c>
      <c r="U571" s="530">
        <f t="shared" si="361"/>
        <v>0</v>
      </c>
      <c r="V571" s="530">
        <v>3397.68</v>
      </c>
      <c r="W571" s="530">
        <f t="shared" si="362"/>
        <v>0</v>
      </c>
      <c r="X571" s="681">
        <f t="shared" si="363"/>
        <v>0</v>
      </c>
      <c r="Y571" s="649"/>
      <c r="Z571" s="529">
        <v>4059.5328000000004</v>
      </c>
      <c r="AA571" s="529">
        <f t="shared" si="364"/>
        <v>0</v>
      </c>
      <c r="AB571" s="529">
        <v>3397.68</v>
      </c>
      <c r="AC571" s="529">
        <f t="shared" si="365"/>
        <v>0</v>
      </c>
      <c r="AD571" s="680">
        <f t="shared" si="366"/>
        <v>0</v>
      </c>
      <c r="AE571" s="757"/>
      <c r="AF571" s="780">
        <v>4059.5328000000004</v>
      </c>
      <c r="AG571" s="780">
        <f t="shared" si="367"/>
        <v>0</v>
      </c>
      <c r="AH571" s="780">
        <v>3397.68</v>
      </c>
      <c r="AI571" s="780">
        <f t="shared" si="368"/>
        <v>0</v>
      </c>
      <c r="AJ571" s="781">
        <f t="shared" si="369"/>
        <v>0</v>
      </c>
    </row>
    <row r="572" spans="1:61" s="403" customFormat="1" ht="24" hidden="1" customHeight="1" x14ac:dyDescent="0.25">
      <c r="A572" s="978" t="s">
        <v>1119</v>
      </c>
      <c r="B572" s="351" t="s">
        <v>591</v>
      </c>
      <c r="C572" s="580" t="s">
        <v>31</v>
      </c>
      <c r="D572" s="596">
        <v>1</v>
      </c>
      <c r="E572" s="474">
        <v>2754.1440000000002</v>
      </c>
      <c r="F572" s="474">
        <f t="shared" si="356"/>
        <v>2754.1440000000002</v>
      </c>
      <c r="G572" s="474">
        <v>1121.1200000000001</v>
      </c>
      <c r="H572" s="474">
        <f>G572*D572</f>
        <v>1121.1200000000001</v>
      </c>
      <c r="I572" s="603">
        <f t="shared" si="357"/>
        <v>3875.2640000000001</v>
      </c>
      <c r="J572" s="618"/>
      <c r="K572" s="530">
        <v>2754.1440000000002</v>
      </c>
      <c r="L572" s="474">
        <f t="shared" si="358"/>
        <v>0</v>
      </c>
      <c r="M572" s="530">
        <v>1121.1200000000001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2754.1440000000002</v>
      </c>
      <c r="U572" s="530">
        <f t="shared" si="361"/>
        <v>0</v>
      </c>
      <c r="V572" s="530">
        <v>1121.1200000000001</v>
      </c>
      <c r="W572" s="530">
        <f t="shared" si="362"/>
        <v>0</v>
      </c>
      <c r="X572" s="681">
        <f t="shared" si="363"/>
        <v>0</v>
      </c>
      <c r="Y572" s="649"/>
      <c r="Z572" s="529">
        <v>2754.1440000000002</v>
      </c>
      <c r="AA572" s="529">
        <f t="shared" si="364"/>
        <v>0</v>
      </c>
      <c r="AB572" s="529">
        <v>1121.1200000000001</v>
      </c>
      <c r="AC572" s="529">
        <f t="shared" si="365"/>
        <v>0</v>
      </c>
      <c r="AD572" s="680">
        <f t="shared" si="366"/>
        <v>0</v>
      </c>
      <c r="AE572" s="757"/>
      <c r="AF572" s="780">
        <v>2754.1440000000002</v>
      </c>
      <c r="AG572" s="780">
        <f t="shared" si="367"/>
        <v>0</v>
      </c>
      <c r="AH572" s="780">
        <v>1121.1200000000001</v>
      </c>
      <c r="AI572" s="780">
        <f t="shared" si="368"/>
        <v>0</v>
      </c>
      <c r="AJ572" s="781">
        <f t="shared" si="369"/>
        <v>0</v>
      </c>
    </row>
    <row r="573" spans="1:61" s="403" customFormat="1" ht="24" hidden="1" customHeight="1" x14ac:dyDescent="0.25">
      <c r="A573" s="978" t="s">
        <v>1120</v>
      </c>
      <c r="B573" s="351" t="s">
        <v>592</v>
      </c>
      <c r="C573" s="580" t="s">
        <v>31</v>
      </c>
      <c r="D573" s="596">
        <v>5</v>
      </c>
      <c r="E573" s="474">
        <v>6442.0559999999996</v>
      </c>
      <c r="F573" s="474">
        <f t="shared" si="356"/>
        <v>32210.28</v>
      </c>
      <c r="G573" s="474">
        <v>2333.7600000000002</v>
      </c>
      <c r="H573" s="474">
        <f>G573*D573</f>
        <v>11668.800000000001</v>
      </c>
      <c r="I573" s="603">
        <f t="shared" si="357"/>
        <v>43879.08</v>
      </c>
      <c r="J573" s="618"/>
      <c r="K573" s="530">
        <v>6442.0559999999996</v>
      </c>
      <c r="L573" s="474">
        <f t="shared" si="358"/>
        <v>0</v>
      </c>
      <c r="M573" s="530">
        <v>2333.7600000000002</v>
      </c>
      <c r="N573" s="474">
        <f t="shared" si="359"/>
        <v>0</v>
      </c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6442.0559999999996</v>
      </c>
      <c r="U573" s="530">
        <f t="shared" si="361"/>
        <v>0</v>
      </c>
      <c r="V573" s="530">
        <v>2333.7600000000002</v>
      </c>
      <c r="W573" s="530">
        <f t="shared" si="362"/>
        <v>0</v>
      </c>
      <c r="X573" s="681">
        <f t="shared" si="363"/>
        <v>0</v>
      </c>
      <c r="Y573" s="649"/>
      <c r="Z573" s="529">
        <v>6442.0559999999996</v>
      </c>
      <c r="AA573" s="529">
        <f t="shared" si="364"/>
        <v>0</v>
      </c>
      <c r="AB573" s="529">
        <v>2333.7600000000002</v>
      </c>
      <c r="AC573" s="529">
        <f t="shared" si="365"/>
        <v>0</v>
      </c>
      <c r="AD573" s="680">
        <f t="shared" si="366"/>
        <v>0</v>
      </c>
      <c r="AE573" s="757"/>
      <c r="AF573" s="780">
        <v>6442.0559999999996</v>
      </c>
      <c r="AG573" s="780">
        <f t="shared" si="367"/>
        <v>0</v>
      </c>
      <c r="AH573" s="780">
        <v>2333.7600000000002</v>
      </c>
      <c r="AI573" s="780">
        <f t="shared" si="368"/>
        <v>0</v>
      </c>
      <c r="AJ573" s="781">
        <f t="shared" si="369"/>
        <v>0</v>
      </c>
    </row>
    <row r="574" spans="1:61" s="403" customFormat="1" ht="24" hidden="1" customHeight="1" x14ac:dyDescent="0.25">
      <c r="A574" s="978" t="s">
        <v>1121</v>
      </c>
      <c r="B574" s="351" t="s">
        <v>593</v>
      </c>
      <c r="C574" s="580" t="s">
        <v>153</v>
      </c>
      <c r="D574" s="596">
        <v>2.4</v>
      </c>
      <c r="E574" s="474">
        <v>671.55840000000001</v>
      </c>
      <c r="F574" s="474">
        <f t="shared" si="356"/>
        <v>1611.7401600000001</v>
      </c>
      <c r="G574" s="474"/>
      <c r="H574" s="474"/>
      <c r="I574" s="603">
        <f t="shared" si="357"/>
        <v>1611.7401600000001</v>
      </c>
      <c r="J574" s="618"/>
      <c r="K574" s="530">
        <v>671.55840000000001</v>
      </c>
      <c r="L574" s="474">
        <f t="shared" si="358"/>
        <v>0</v>
      </c>
      <c r="M574" s="530"/>
      <c r="N574" s="474"/>
      <c r="O574" s="603">
        <f t="shared" si="360"/>
        <v>0</v>
      </c>
      <c r="P574" s="643"/>
      <c r="Q574" s="556"/>
      <c r="R574" s="637">
        <f t="shared" si="352"/>
        <v>0</v>
      </c>
      <c r="S574" s="649"/>
      <c r="T574" s="530">
        <v>671.55840000000001</v>
      </c>
      <c r="U574" s="530">
        <f t="shared" si="361"/>
        <v>0</v>
      </c>
      <c r="V574" s="530"/>
      <c r="W574" s="530"/>
      <c r="X574" s="681">
        <f t="shared" si="363"/>
        <v>0</v>
      </c>
      <c r="Y574" s="649"/>
      <c r="Z574" s="529">
        <v>671.55840000000001</v>
      </c>
      <c r="AA574" s="529">
        <f t="shared" si="364"/>
        <v>0</v>
      </c>
      <c r="AB574" s="529"/>
      <c r="AC574" s="529"/>
      <c r="AD574" s="680">
        <f t="shared" si="366"/>
        <v>0</v>
      </c>
      <c r="AE574" s="757"/>
      <c r="AF574" s="780">
        <v>671.55840000000001</v>
      </c>
      <c r="AG574" s="780">
        <f t="shared" si="367"/>
        <v>0</v>
      </c>
      <c r="AH574" s="780"/>
      <c r="AI574" s="780"/>
      <c r="AJ574" s="781">
        <f t="shared" si="369"/>
        <v>0</v>
      </c>
    </row>
    <row r="575" spans="1:61" s="403" customFormat="1" ht="24" hidden="1" customHeight="1" x14ac:dyDescent="0.25">
      <c r="A575" s="978" t="s">
        <v>1122</v>
      </c>
      <c r="B575" s="351" t="s">
        <v>594</v>
      </c>
      <c r="C575" s="580" t="s">
        <v>171</v>
      </c>
      <c r="D575" s="596">
        <v>2.2999999999999998</v>
      </c>
      <c r="E575" s="474">
        <v>17405.925984000001</v>
      </c>
      <c r="F575" s="474">
        <f t="shared" si="356"/>
        <v>40033.629763199999</v>
      </c>
      <c r="G575" s="474">
        <v>6006</v>
      </c>
      <c r="H575" s="474">
        <f>G575*D575</f>
        <v>13813.8</v>
      </c>
      <c r="I575" s="603">
        <f t="shared" si="357"/>
        <v>53847.429763199994</v>
      </c>
      <c r="J575" s="618"/>
      <c r="K575" s="529">
        <v>17405.925984000001</v>
      </c>
      <c r="L575" s="457">
        <f t="shared" si="358"/>
        <v>0</v>
      </c>
      <c r="M575" s="529">
        <v>6006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17405.925984000001</v>
      </c>
      <c r="U575" s="529">
        <f t="shared" si="361"/>
        <v>0</v>
      </c>
      <c r="V575" s="529">
        <v>6006</v>
      </c>
      <c r="W575" s="529">
        <f>V575*S575</f>
        <v>0</v>
      </c>
      <c r="X575" s="680">
        <f t="shared" si="363"/>
        <v>0</v>
      </c>
      <c r="Y575" s="649"/>
      <c r="Z575" s="529">
        <v>17405.925984000001</v>
      </c>
      <c r="AA575" s="529">
        <f t="shared" si="364"/>
        <v>0</v>
      </c>
      <c r="AB575" s="529">
        <v>6006</v>
      </c>
      <c r="AC575" s="529">
        <f>AB575*Y575</f>
        <v>0</v>
      </c>
      <c r="AD575" s="680">
        <f t="shared" si="366"/>
        <v>0</v>
      </c>
      <c r="AE575" s="757"/>
      <c r="AF575" s="778">
        <v>17405.925984000001</v>
      </c>
      <c r="AG575" s="778">
        <f t="shared" si="367"/>
        <v>0</v>
      </c>
      <c r="AH575" s="778">
        <v>6006</v>
      </c>
      <c r="AI575" s="778">
        <f>AH575*AE575</f>
        <v>0</v>
      </c>
      <c r="AJ575" s="779">
        <f t="shared" si="369"/>
        <v>0</v>
      </c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</row>
    <row r="576" spans="1:61" s="403" customFormat="1" ht="24" hidden="1" customHeight="1" x14ac:dyDescent="0.25">
      <c r="A576" s="978" t="s">
        <v>1123</v>
      </c>
      <c r="B576" s="351" t="s">
        <v>595</v>
      </c>
      <c r="C576" s="580" t="s">
        <v>171</v>
      </c>
      <c r="D576" s="596">
        <v>0.8</v>
      </c>
      <c r="E576" s="474">
        <v>2601.3455999999996</v>
      </c>
      <c r="F576" s="474">
        <f t="shared" si="356"/>
        <v>2081.0764799999997</v>
      </c>
      <c r="G576" s="474">
        <v>2059.2000000000003</v>
      </c>
      <c r="H576" s="474">
        <f>G576*D576</f>
        <v>1647.3600000000004</v>
      </c>
      <c r="I576" s="603">
        <f t="shared" si="357"/>
        <v>3728.4364800000003</v>
      </c>
      <c r="J576" s="618"/>
      <c r="K576" s="529">
        <v>2601.3455999999996</v>
      </c>
      <c r="L576" s="457">
        <f t="shared" si="358"/>
        <v>0</v>
      </c>
      <c r="M576" s="529">
        <v>2059.2000000000003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2601.3455999999996</v>
      </c>
      <c r="U576" s="529">
        <f t="shared" si="361"/>
        <v>0</v>
      </c>
      <c r="V576" s="529">
        <v>2059.2000000000003</v>
      </c>
      <c r="W576" s="529">
        <f>V576*S576</f>
        <v>0</v>
      </c>
      <c r="X576" s="680">
        <f t="shared" si="363"/>
        <v>0</v>
      </c>
      <c r="Y576" s="649"/>
      <c r="Z576" s="529">
        <v>2601.3455999999996</v>
      </c>
      <c r="AA576" s="529">
        <f t="shared" si="364"/>
        <v>0</v>
      </c>
      <c r="AB576" s="529">
        <v>2059.2000000000003</v>
      </c>
      <c r="AC576" s="529">
        <f>AB576*Y576</f>
        <v>0</v>
      </c>
      <c r="AD576" s="680">
        <f t="shared" si="366"/>
        <v>0</v>
      </c>
      <c r="AE576" s="757"/>
      <c r="AF576" s="778">
        <v>2601.3455999999996</v>
      </c>
      <c r="AG576" s="778">
        <f t="shared" si="367"/>
        <v>0</v>
      </c>
      <c r="AH576" s="778">
        <v>2059.2000000000003</v>
      </c>
      <c r="AI576" s="778">
        <f>AH576*AE576</f>
        <v>0</v>
      </c>
      <c r="AJ576" s="779">
        <f t="shared" si="369"/>
        <v>0</v>
      </c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</row>
    <row r="577" spans="1:61" s="403" customFormat="1" ht="24" hidden="1" customHeight="1" x14ac:dyDescent="0.25">
      <c r="A577" s="978" t="s">
        <v>1124</v>
      </c>
      <c r="B577" s="351" t="s">
        <v>596</v>
      </c>
      <c r="C577" s="580" t="s">
        <v>171</v>
      </c>
      <c r="D577" s="596">
        <v>3.5</v>
      </c>
      <c r="E577" s="474">
        <v>2682.4607999999998</v>
      </c>
      <c r="F577" s="474">
        <f t="shared" si="356"/>
        <v>9388.612799999999</v>
      </c>
      <c r="G577" s="474">
        <v>2162.1600000000003</v>
      </c>
      <c r="H577" s="474">
        <f>G577*D577</f>
        <v>7567.5600000000013</v>
      </c>
      <c r="I577" s="603">
        <f t="shared" si="357"/>
        <v>16956.1728</v>
      </c>
      <c r="J577" s="618"/>
      <c r="K577" s="529">
        <v>2682.4607999999998</v>
      </c>
      <c r="L577" s="457">
        <f t="shared" si="358"/>
        <v>0</v>
      </c>
      <c r="M577" s="529">
        <v>2162.1600000000003</v>
      </c>
      <c r="N577" s="457">
        <f>M577*J577</f>
        <v>0</v>
      </c>
      <c r="O577" s="625">
        <f t="shared" si="360"/>
        <v>0</v>
      </c>
      <c r="P577" s="642"/>
      <c r="Q577" s="555"/>
      <c r="R577" s="637">
        <f t="shared" si="352"/>
        <v>0</v>
      </c>
      <c r="S577" s="649"/>
      <c r="T577" s="529">
        <v>2682.4607999999998</v>
      </c>
      <c r="U577" s="529">
        <f t="shared" si="361"/>
        <v>0</v>
      </c>
      <c r="V577" s="529">
        <v>2162.1600000000003</v>
      </c>
      <c r="W577" s="529">
        <f>V577*S577</f>
        <v>0</v>
      </c>
      <c r="X577" s="680">
        <f t="shared" si="363"/>
        <v>0</v>
      </c>
      <c r="Y577" s="649"/>
      <c r="Z577" s="529">
        <v>2682.4607999999998</v>
      </c>
      <c r="AA577" s="529">
        <f t="shared" si="364"/>
        <v>0</v>
      </c>
      <c r="AB577" s="529">
        <v>2162.1600000000003</v>
      </c>
      <c r="AC577" s="529">
        <f>AB577*Y577</f>
        <v>0</v>
      </c>
      <c r="AD577" s="680">
        <f t="shared" si="366"/>
        <v>0</v>
      </c>
      <c r="AE577" s="757"/>
      <c r="AF577" s="778">
        <v>2682.4607999999998</v>
      </c>
      <c r="AG577" s="778">
        <f t="shared" si="367"/>
        <v>0</v>
      </c>
      <c r="AH577" s="778">
        <v>2162.1600000000003</v>
      </c>
      <c r="AI577" s="778">
        <f>AH577*AE577</f>
        <v>0</v>
      </c>
      <c r="AJ577" s="779">
        <f t="shared" si="369"/>
        <v>0</v>
      </c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</row>
    <row r="578" spans="1:61" s="403" customFormat="1" ht="24" hidden="1" customHeight="1" x14ac:dyDescent="0.25">
      <c r="A578" s="978" t="s">
        <v>1125</v>
      </c>
      <c r="B578" s="351" t="s">
        <v>597</v>
      </c>
      <c r="C578" s="580" t="s">
        <v>153</v>
      </c>
      <c r="D578" s="596">
        <v>25.3</v>
      </c>
      <c r="E578" s="474">
        <v>297.108</v>
      </c>
      <c r="F578" s="474">
        <f t="shared" si="356"/>
        <v>7516.8324000000002</v>
      </c>
      <c r="G578" s="474"/>
      <c r="H578" s="474"/>
      <c r="I578" s="603">
        <f t="shared" si="357"/>
        <v>7516.8324000000002</v>
      </c>
      <c r="J578" s="618"/>
      <c r="K578" s="530">
        <v>297.108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297.108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297.108</v>
      </c>
      <c r="AA578" s="529">
        <f t="shared" si="364"/>
        <v>0</v>
      </c>
      <c r="AB578" s="529"/>
      <c r="AC578" s="529"/>
      <c r="AD578" s="680">
        <f t="shared" si="366"/>
        <v>0</v>
      </c>
      <c r="AE578" s="757"/>
      <c r="AF578" s="780">
        <v>297.108</v>
      </c>
      <c r="AG578" s="780">
        <f t="shared" si="367"/>
        <v>0</v>
      </c>
      <c r="AH578" s="780"/>
      <c r="AI578" s="780"/>
      <c r="AJ578" s="781">
        <f t="shared" si="369"/>
        <v>0</v>
      </c>
    </row>
    <row r="579" spans="1:61" s="403" customFormat="1" ht="24" hidden="1" customHeight="1" x14ac:dyDescent="0.25">
      <c r="A579" s="978" t="s">
        <v>1126</v>
      </c>
      <c r="B579" s="351" t="s">
        <v>598</v>
      </c>
      <c r="C579" s="580" t="s">
        <v>153</v>
      </c>
      <c r="D579" s="596">
        <v>50.6</v>
      </c>
      <c r="E579" s="474">
        <v>594.21600000000001</v>
      </c>
      <c r="F579" s="474">
        <f t="shared" si="356"/>
        <v>30067.329600000001</v>
      </c>
      <c r="G579" s="474"/>
      <c r="H579" s="474"/>
      <c r="I579" s="603">
        <f t="shared" si="357"/>
        <v>30067.329600000001</v>
      </c>
      <c r="J579" s="618"/>
      <c r="K579" s="530">
        <v>594.21600000000001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49"/>
      <c r="T579" s="530">
        <v>594.21600000000001</v>
      </c>
      <c r="U579" s="530">
        <f t="shared" si="361"/>
        <v>0</v>
      </c>
      <c r="V579" s="530"/>
      <c r="W579" s="530"/>
      <c r="X579" s="681">
        <f t="shared" si="363"/>
        <v>0</v>
      </c>
      <c r="Y579" s="649"/>
      <c r="Z579" s="529">
        <v>594.21600000000001</v>
      </c>
      <c r="AA579" s="529">
        <f t="shared" si="364"/>
        <v>0</v>
      </c>
      <c r="AB579" s="529"/>
      <c r="AC579" s="529"/>
      <c r="AD579" s="680">
        <f t="shared" si="366"/>
        <v>0</v>
      </c>
      <c r="AE579" s="757"/>
      <c r="AF579" s="780">
        <v>594.21600000000001</v>
      </c>
      <c r="AG579" s="780">
        <f t="shared" si="367"/>
        <v>0</v>
      </c>
      <c r="AH579" s="780"/>
      <c r="AI579" s="780"/>
      <c r="AJ579" s="781">
        <f t="shared" si="369"/>
        <v>0</v>
      </c>
    </row>
    <row r="580" spans="1:61" s="403" customFormat="1" ht="24" hidden="1" customHeight="1" x14ac:dyDescent="0.25">
      <c r="A580" s="977" t="s">
        <v>1127</v>
      </c>
      <c r="B580" s="407" t="s">
        <v>599</v>
      </c>
      <c r="C580" s="579" t="s">
        <v>153</v>
      </c>
      <c r="D580" s="600">
        <v>120</v>
      </c>
      <c r="E580" s="474">
        <v>2716.4160000000002</v>
      </c>
      <c r="F580" s="474">
        <f t="shared" si="356"/>
        <v>325969.92000000004</v>
      </c>
      <c r="G580" s="474"/>
      <c r="H580" s="474"/>
      <c r="I580" s="603">
        <f t="shared" si="357"/>
        <v>325969.92000000004</v>
      </c>
      <c r="J580" s="623"/>
      <c r="K580" s="530">
        <v>2716.4160000000002</v>
      </c>
      <c r="L580" s="474">
        <f t="shared" si="358"/>
        <v>0</v>
      </c>
      <c r="M580" s="530"/>
      <c r="N580" s="474"/>
      <c r="O580" s="603">
        <f t="shared" si="360"/>
        <v>0</v>
      </c>
      <c r="P580" s="643"/>
      <c r="Q580" s="556"/>
      <c r="R580" s="637">
        <f t="shared" si="352"/>
        <v>0</v>
      </c>
      <c r="S580" s="651"/>
      <c r="T580" s="530">
        <v>2716.4160000000002</v>
      </c>
      <c r="U580" s="530">
        <f t="shared" si="361"/>
        <v>0</v>
      </c>
      <c r="V580" s="530"/>
      <c r="W580" s="530"/>
      <c r="X580" s="681">
        <f t="shared" si="363"/>
        <v>0</v>
      </c>
      <c r="Y580" s="651"/>
      <c r="Z580" s="529">
        <v>2716.4160000000002</v>
      </c>
      <c r="AA580" s="529">
        <f t="shared" si="364"/>
        <v>0</v>
      </c>
      <c r="AB580" s="529"/>
      <c r="AC580" s="529"/>
      <c r="AD580" s="680">
        <f t="shared" si="366"/>
        <v>0</v>
      </c>
      <c r="AE580" s="775"/>
      <c r="AF580" s="780">
        <v>2716.4160000000002</v>
      </c>
      <c r="AG580" s="780">
        <f t="shared" si="367"/>
        <v>0</v>
      </c>
      <c r="AH580" s="780"/>
      <c r="AI580" s="780"/>
      <c r="AJ580" s="781">
        <f t="shared" si="369"/>
        <v>0</v>
      </c>
    </row>
    <row r="581" spans="1:61" s="403" customFormat="1" ht="24" hidden="1" customHeight="1" thickBot="1" x14ac:dyDescent="0.3">
      <c r="A581" s="979" t="s">
        <v>1128</v>
      </c>
      <c r="B581" s="374" t="s">
        <v>600</v>
      </c>
      <c r="C581" s="581" t="s">
        <v>32</v>
      </c>
      <c r="D581" s="604">
        <v>2</v>
      </c>
      <c r="E581" s="475">
        <v>2273.1120000000001</v>
      </c>
      <c r="F581" s="476">
        <f t="shared" si="356"/>
        <v>4546.2240000000002</v>
      </c>
      <c r="G581" s="476"/>
      <c r="H581" s="476"/>
      <c r="I581" s="605">
        <f t="shared" si="357"/>
        <v>4546.2240000000002</v>
      </c>
      <c r="J581" s="626"/>
      <c r="K581" s="531">
        <v>2273.1120000000001</v>
      </c>
      <c r="L581" s="476">
        <f t="shared" si="358"/>
        <v>0</v>
      </c>
      <c r="M581" s="532"/>
      <c r="N581" s="476"/>
      <c r="O581" s="605">
        <f t="shared" si="360"/>
        <v>0</v>
      </c>
      <c r="P581" s="643"/>
      <c r="Q581" s="556"/>
      <c r="R581" s="637">
        <f t="shared" si="352"/>
        <v>0</v>
      </c>
      <c r="S581" s="652"/>
      <c r="T581" s="531">
        <v>2273.1120000000001</v>
      </c>
      <c r="U581" s="532">
        <f t="shared" si="361"/>
        <v>0</v>
      </c>
      <c r="V581" s="532"/>
      <c r="W581" s="532"/>
      <c r="X581" s="682">
        <f t="shared" si="363"/>
        <v>0</v>
      </c>
      <c r="Y581" s="652"/>
      <c r="Z581" s="944">
        <v>2273.1120000000001</v>
      </c>
      <c r="AA581" s="945">
        <f t="shared" si="364"/>
        <v>0</v>
      </c>
      <c r="AB581" s="945"/>
      <c r="AC581" s="945"/>
      <c r="AD581" s="946">
        <f t="shared" si="366"/>
        <v>0</v>
      </c>
      <c r="AE581" s="782"/>
      <c r="AF581" s="783">
        <v>2273.1120000000001</v>
      </c>
      <c r="AG581" s="784">
        <f t="shared" si="367"/>
        <v>0</v>
      </c>
      <c r="AH581" s="784"/>
      <c r="AI581" s="784"/>
      <c r="AJ581" s="785">
        <f t="shared" si="369"/>
        <v>0</v>
      </c>
    </row>
    <row r="582" spans="1:61" ht="17.45" customHeight="1" thickTop="1" x14ac:dyDescent="0.25">
      <c r="A582" s="980"/>
      <c r="B582" s="540"/>
      <c r="C582" s="582"/>
      <c r="D582" s="720"/>
      <c r="E582" s="464" t="s">
        <v>49</v>
      </c>
      <c r="F582" s="464">
        <f>F33+F74+F94+F99+F151+F167+F189+F248+F263+F266+F274+F281+F294+F363+F380+F415+F428+F467+F486+F491+F496+F509+F567</f>
        <v>218086487.08115825</v>
      </c>
      <c r="G582" s="464"/>
      <c r="H582" s="464">
        <f>H33+H74+H94+H99+H151+H167+H189+H248+H263+H266+H274+H281+H294+H363+H380+H415+H428+H467+H486+H491+H496+H509+H567</f>
        <v>295074337.56827503</v>
      </c>
      <c r="I582" s="588">
        <f>(I33+I74+I94+I99+I151+I167+I189+I248+I263+I266+I274+I281+I294+I363+I380+I415+I428+I467+I486+I491+I496+I509+I567)-0.01</f>
        <v>513899999.99943328</v>
      </c>
      <c r="J582" s="627" t="s">
        <v>35</v>
      </c>
      <c r="K582" s="533"/>
      <c r="L582" s="480">
        <f>ROUND((L567+L509+L496+L491+L486+L467+L428+L415+L380+L363+L294+L281+L274+L266+L263+L248+L189+L167+L151+L99+L94+L74+L33),0)</f>
        <v>70807440</v>
      </c>
      <c r="M582" s="533"/>
      <c r="N582" s="480">
        <f>ROUND((N567+N509+N496+N491+N486+N467+N428+N415+N380+N363+N294+N281+N274+N266+N263+N248+N189+N167+N151+N99+N94+N74+N33),0)</f>
        <v>91238140</v>
      </c>
      <c r="O582" s="628">
        <f>ROUND((O567+O509+O496+O491+O486+O467+O428+O415+O380+O363+O294+O281+O274+O266+O263+O248+O189+O167+O151+O99+O94+O74+O33),0)</f>
        <v>162045579</v>
      </c>
      <c r="P582" s="640"/>
      <c r="Q582" s="533"/>
      <c r="R582" s="637"/>
      <c r="S582" s="653" t="s">
        <v>35</v>
      </c>
      <c r="T582" s="533"/>
      <c r="U582" s="533">
        <f>ROUND((U567+U509+U496+U491+U486+U467+U428+U415+U380+U363+U294+U281+U274+U266+U263+U248+U189+U167+U151+U99+U94+U74+U33),2)</f>
        <v>70799137.620000005</v>
      </c>
      <c r="V582" s="533"/>
      <c r="W582" s="533">
        <f>ROUND((W567+W509+W496+W491+W486+W467+W428+W415+W380+W363+W294+W281+W274+W266+W263+W248+W189+W167+W151+W99+W94+W74+W33),2)</f>
        <v>91232709.709999993</v>
      </c>
      <c r="X582" s="683">
        <f>ROUND((X567+X509+X496+X491+X486+X467+X428+X415+X380+X363+X294+X281+X274+X266+X263+X248+X189+X167+X151+X99+X94+X74+X33),2)</f>
        <v>162031847.33000001</v>
      </c>
      <c r="Y582" s="653" t="s">
        <v>35</v>
      </c>
      <c r="Z582" s="533">
        <f>Z33+Z74+Z94+Z99+Z151+Z167+Z189+Z248+Z263+Z266+Z274+Z281+Z294+Z363+Z380+Z415+Z428+Z467+Z486+Z491+Z496+Z509+Z567</f>
        <v>0</v>
      </c>
      <c r="AA582" s="533">
        <f>(AA33+AA74+AA94+AA99+AA151+AA167+AA189+AA248+AA263+AA266+AA274+AA281+AA294+AA363+AA380+AA415+AA428+AA467+AA486+AA491+AA496+AA509+AA567)</f>
        <v>16338243.599999998</v>
      </c>
      <c r="AB582" s="533">
        <f>AB33+AB74+AB94+AB99+AB151+AB167+AB189+AB248+AB263+AB266+AB274+AB281+AB294+AB363+AB380+AB415+AB428+AB467+AB486+AB491+AB496+AB509+AB567</f>
        <v>0</v>
      </c>
      <c r="AC582" s="533">
        <f>(AC33+AC74+AC94+AC99+AC151+AC167+AC189+AC248+AC263+AC266+AC274+AC281+AC294+AC363+AC380+AC415+AC428+AC467+AC486+AC491+AC496+AC509+AC567)</f>
        <v>22387411.900000002</v>
      </c>
      <c r="AD582" s="683">
        <f>(AD33+AD74+AD94+AD99+AD151+AD167+AD189+AD248+AD263+AD266+AD274+AD281+AD294+AD363+AD380+AD415+AD428+AD467+AD486+AD491+AD496+AD509+AD567)</f>
        <v>38725655.5</v>
      </c>
      <c r="AE582" s="786" t="s">
        <v>35</v>
      </c>
      <c r="AF582" s="771"/>
      <c r="AG582" s="771">
        <f>ROUND((AG567+AG509+AG496+AG491+AG486+AG467+AG428+AG415+AG380+AG363+AG294+AG281+AG274+AG266+AG263+AG248+AG189+AG167+AG151+AG99+AG94+AG74+AG33),2)</f>
        <v>129665303.40000001</v>
      </c>
      <c r="AH582" s="771"/>
      <c r="AI582" s="771">
        <f>ROUND((AI567+AI509+AI496+AI491+AI486+AI467+AI428+AI415+AI380+AI363+AI294+AI281+AI274+AI266+AI263+AI248+AI189+AI167+AI151+AI99+AI94+AI74+AI33),2)</f>
        <v>173873928.16999999</v>
      </c>
      <c r="AJ582" s="772">
        <f>ROUND((AJ567+AJ509+AJ496+AJ491+AJ486+AJ467+AJ428+AJ415+AJ380+AJ363+AJ294+AJ281+AJ274+AJ266+AJ263+AJ248+AJ189+AJ167+AJ151+AJ99+AJ94+AJ74+AJ33),2)</f>
        <v>304278406.93000001</v>
      </c>
      <c r="AL582" s="842">
        <f>AD582-AD583</f>
        <v>32271379.579999998</v>
      </c>
      <c r="AM582" s="842">
        <f>'КС3 №2 МАЙ'!H42</f>
        <v>32271379.583333336</v>
      </c>
      <c r="AN582" s="842">
        <f>AL582-AM582</f>
        <v>-3.3333376049995422E-3</v>
      </c>
    </row>
    <row r="583" spans="1:61" ht="17.25" customHeight="1" thickBot="1" x14ac:dyDescent="0.3">
      <c r="A583" s="981"/>
      <c r="B583" s="982"/>
      <c r="C583" s="983"/>
      <c r="D583" s="721"/>
      <c r="E583" s="722" t="s">
        <v>601</v>
      </c>
      <c r="F583" s="722">
        <f>ROUND((F582/1.2*0.2),0)</f>
        <v>36347748</v>
      </c>
      <c r="G583" s="722"/>
      <c r="H583" s="722">
        <f>ROUND((H582/1.2*0.2),0)</f>
        <v>49179056</v>
      </c>
      <c r="I583" s="723">
        <f>ROUND((I582/1.2*0.2),0)</f>
        <v>85650000</v>
      </c>
      <c r="J583" s="629" t="s">
        <v>601</v>
      </c>
      <c r="K583" s="630"/>
      <c r="L583" s="631">
        <f>ROUND((L582/1.2*0.2),0)</f>
        <v>11801240</v>
      </c>
      <c r="M583" s="630"/>
      <c r="N583" s="631">
        <f>ROUND((N582/1.2*0.2),0)</f>
        <v>15206357</v>
      </c>
      <c r="O583" s="632">
        <f>ROUND((O582/1.2*0.2),0)</f>
        <v>27007597</v>
      </c>
      <c r="P583" s="644"/>
      <c r="Q583" s="645"/>
      <c r="R583" s="646"/>
      <c r="S583" s="654" t="s">
        <v>601</v>
      </c>
      <c r="T583" s="630"/>
      <c r="U583" s="630">
        <f>ROUND((U582/1.2*0.2),2)</f>
        <v>11799856.27</v>
      </c>
      <c r="V583" s="630"/>
      <c r="W583" s="630">
        <f>ROUND((W582/1.2*0.2),2)</f>
        <v>15205451.619999999</v>
      </c>
      <c r="X583" s="684">
        <f>ROUND((X582/1.2*0.2),2)</f>
        <v>27005307.890000001</v>
      </c>
      <c r="Y583" s="654" t="s">
        <v>601</v>
      </c>
      <c r="Z583" s="630">
        <f>ROUND((Z582/1.2*0.2),0)</f>
        <v>0</v>
      </c>
      <c r="AA583" s="630">
        <f>ROUND((AA582/1.2*0.2),2)</f>
        <v>2723040.6</v>
      </c>
      <c r="AB583" s="630">
        <f>ROUND((AB582/1.2*0.2),0)</f>
        <v>0</v>
      </c>
      <c r="AC583" s="630">
        <f>ROUND((AC582/1.2*0.2),2)</f>
        <v>3731235.32</v>
      </c>
      <c r="AD583" s="684">
        <f>ROUND((AD582/1.2*0.2),2)</f>
        <v>6454275.9199999999</v>
      </c>
      <c r="AE583" s="787" t="s">
        <v>601</v>
      </c>
      <c r="AF583" s="788"/>
      <c r="AG583" s="788">
        <f>ROUND((AG582/1.2*0.2),2)</f>
        <v>21610883.899999999</v>
      </c>
      <c r="AH583" s="788"/>
      <c r="AI583" s="788">
        <f>ROUND((AI582/1.2*0.2),2)</f>
        <v>28978988.030000001</v>
      </c>
      <c r="AJ583" s="789">
        <f>ROUND((AJ582/1.2*0.2),2)</f>
        <v>50713067.82</v>
      </c>
      <c r="AL583" s="842"/>
      <c r="AM583" s="842"/>
    </row>
    <row r="584" spans="1:61" s="197" customFormat="1" ht="27.75" customHeight="1" x14ac:dyDescent="0.25">
      <c r="A584" s="1282" t="s">
        <v>1147</v>
      </c>
      <c r="B584" s="1283"/>
      <c r="C584" s="1284"/>
      <c r="D584" s="1125"/>
      <c r="E584" s="1126"/>
      <c r="F584" s="1126"/>
      <c r="G584" s="1126"/>
      <c r="H584" s="1126"/>
      <c r="I584" s="1127"/>
      <c r="J584" s="1128"/>
      <c r="K584" s="1129"/>
      <c r="L584" s="1130"/>
      <c r="M584" s="1129"/>
      <c r="N584" s="1130"/>
      <c r="O584" s="1131"/>
      <c r="P584" s="1132"/>
      <c r="Q584" s="1133"/>
      <c r="R584" s="1134"/>
      <c r="S584" s="1135"/>
      <c r="T584" s="1136"/>
      <c r="U584" s="1136"/>
      <c r="V584" s="1136"/>
      <c r="W584" s="1136"/>
      <c r="X584" s="1137"/>
      <c r="Y584" s="1135"/>
      <c r="Z584" s="1136"/>
      <c r="AA584" s="1136"/>
      <c r="AB584" s="1136"/>
      <c r="AC584" s="1136"/>
      <c r="AD584" s="1137"/>
      <c r="AE584" s="1122"/>
      <c r="AF584" s="1123"/>
      <c r="AG584" s="1123"/>
      <c r="AH584" s="1123"/>
      <c r="AI584" s="1123"/>
      <c r="AJ584" s="1124"/>
      <c r="AK584" s="925"/>
    </row>
    <row r="585" spans="1:61" ht="30.75" customHeight="1" x14ac:dyDescent="0.25">
      <c r="A585" s="949" t="s">
        <v>616</v>
      </c>
      <c r="B585" s="690" t="s">
        <v>148</v>
      </c>
      <c r="C585" s="691"/>
      <c r="D585" s="655"/>
      <c r="E585" s="480"/>
      <c r="F585" s="480"/>
      <c r="G585" s="480"/>
      <c r="H585" s="480"/>
      <c r="I585" s="628"/>
      <c r="J585" s="794"/>
      <c r="K585" s="795"/>
      <c r="L585" s="795"/>
      <c r="M585" s="795"/>
      <c r="N585" s="795"/>
      <c r="O585" s="796"/>
      <c r="P585" s="655"/>
      <c r="Q585" s="480"/>
      <c r="R585" s="628"/>
      <c r="S585" s="655"/>
      <c r="T585" s="692"/>
      <c r="U585" s="692"/>
      <c r="V585" s="692"/>
      <c r="W585" s="692"/>
      <c r="X585" s="693"/>
      <c r="Y585" s="655"/>
      <c r="Z585" s="692"/>
      <c r="AA585" s="692"/>
      <c r="AB585" s="692"/>
      <c r="AC585" s="692"/>
      <c r="AD585" s="693"/>
      <c r="AE585" s="737"/>
      <c r="AF585" s="738"/>
      <c r="AG585" s="738"/>
      <c r="AH585" s="738"/>
      <c r="AI585" s="738"/>
      <c r="AJ585" s="739"/>
    </row>
    <row r="586" spans="1:61" ht="22.5" customHeight="1" x14ac:dyDescent="0.25">
      <c r="A586" s="950" t="s">
        <v>149</v>
      </c>
      <c r="B586" s="695" t="s">
        <v>150</v>
      </c>
      <c r="C586" s="696"/>
      <c r="D586" s="697"/>
      <c r="E586" s="464"/>
      <c r="F586" s="464">
        <f>SUM(F587:F626)</f>
        <v>22129692.975504998</v>
      </c>
      <c r="G586" s="464"/>
      <c r="H586" s="464">
        <f>SUM(H587:H626)</f>
        <v>20718895.625329997</v>
      </c>
      <c r="I586" s="584">
        <f>SUM(I587:I626)</f>
        <v>42848588.600835003</v>
      </c>
      <c r="J586" s="797"/>
      <c r="K586" s="798"/>
      <c r="L586" s="799">
        <f>SUM(L587:L626)</f>
        <v>6476421.4273931207</v>
      </c>
      <c r="M586" s="798"/>
      <c r="N586" s="799">
        <f>SUM(N587:N626)</f>
        <v>6962762.621694237</v>
      </c>
      <c r="O586" s="800">
        <f>SUM(O587:O626)</f>
        <v>13439184.049087357</v>
      </c>
      <c r="P586" s="633"/>
      <c r="Q586" s="513"/>
      <c r="R586" s="636"/>
      <c r="S586" s="638"/>
      <c r="T586" s="513"/>
      <c r="U586" s="513">
        <f>SUM(U587:U626)</f>
        <v>6476170</v>
      </c>
      <c r="V586" s="513"/>
      <c r="W586" s="513">
        <f>SUM(W587:W626)</f>
        <v>6962719.6500000004</v>
      </c>
      <c r="X586" s="667">
        <f>SUM(X587:X626)</f>
        <v>13438889.650000002</v>
      </c>
      <c r="Y586" s="638"/>
      <c r="Z586" s="513"/>
      <c r="AA586" s="513">
        <f>SUM(AA587:AA626)</f>
        <v>1864348.8</v>
      </c>
      <c r="AB586" s="513"/>
      <c r="AC586" s="513">
        <f>SUM(AC587:AC626)</f>
        <v>1794786.96</v>
      </c>
      <c r="AD586" s="667">
        <f>SUM(AD587:AD626)</f>
        <v>3659135.76</v>
      </c>
      <c r="AE586" s="740">
        <f>D586-S586-Y586</f>
        <v>0</v>
      </c>
      <c r="AF586" s="741"/>
      <c r="AG586" s="741">
        <f>SUM(AG587:AG626)</f>
        <v>13788714.720254999</v>
      </c>
      <c r="AH586" s="741"/>
      <c r="AI586" s="741">
        <f>SUM(AI587:AI626)</f>
        <v>11960868.260330003</v>
      </c>
      <c r="AJ586" s="742">
        <f>SUM(AJ587:AJ626)</f>
        <v>25749582.980584994</v>
      </c>
    </row>
    <row r="587" spans="1:61" s="221" customFormat="1" ht="17.45" hidden="1" customHeight="1" x14ac:dyDescent="0.25">
      <c r="A587" s="951" t="s">
        <v>607</v>
      </c>
      <c r="B587" s="433" t="s">
        <v>133</v>
      </c>
      <c r="C587" s="562"/>
      <c r="D587" s="583"/>
      <c r="E587" s="462"/>
      <c r="F587" s="464"/>
      <c r="G587" s="464"/>
      <c r="H587" s="464"/>
      <c r="I587" s="584"/>
      <c r="J587" s="801"/>
      <c r="K587" s="798"/>
      <c r="L587" s="799"/>
      <c r="M587" s="798"/>
      <c r="N587" s="799"/>
      <c r="O587" s="800"/>
      <c r="P587" s="633"/>
      <c r="Q587" s="513"/>
      <c r="R587" s="637">
        <f>O587-X587</f>
        <v>0</v>
      </c>
      <c r="S587" s="633"/>
      <c r="T587" s="513"/>
      <c r="U587" s="513"/>
      <c r="V587" s="513"/>
      <c r="W587" s="513"/>
      <c r="X587" s="667"/>
      <c r="Y587" s="633"/>
      <c r="Z587" s="513"/>
      <c r="AA587" s="513"/>
      <c r="AB587" s="513"/>
      <c r="AC587" s="513"/>
      <c r="AD587" s="667"/>
      <c r="AE587" s="740">
        <f t="shared" ref="AE587:AE650" si="370">D587-S587-Y587</f>
        <v>0</v>
      </c>
      <c r="AF587" s="741"/>
      <c r="AG587" s="741"/>
      <c r="AH587" s="741"/>
      <c r="AI587" s="741"/>
      <c r="AJ587" s="742"/>
      <c r="AK587" s="410"/>
    </row>
    <row r="588" spans="1:61" s="221" customFormat="1" ht="15.75" hidden="1" outlineLevel="1" x14ac:dyDescent="0.25">
      <c r="A588" s="951" t="s">
        <v>613</v>
      </c>
      <c r="B588" s="431" t="s">
        <v>151</v>
      </c>
      <c r="C588" s="563" t="s">
        <v>33</v>
      </c>
      <c r="D588" s="585">
        <v>0.44</v>
      </c>
      <c r="E588" s="465">
        <v>49415</v>
      </c>
      <c r="F588" s="466">
        <f>E588*D588</f>
        <v>21742.6</v>
      </c>
      <c r="G588" s="466"/>
      <c r="H588" s="466"/>
      <c r="I588" s="586">
        <f>F588+H588</f>
        <v>21742.6</v>
      </c>
      <c r="J588" s="802">
        <v>0.44</v>
      </c>
      <c r="K588" s="803">
        <v>49415</v>
      </c>
      <c r="L588" s="804">
        <f>K588*J588</f>
        <v>21742.6</v>
      </c>
      <c r="M588" s="803"/>
      <c r="N588" s="804"/>
      <c r="O588" s="805">
        <f>L588+N588</f>
        <v>21742.6</v>
      </c>
      <c r="P588" s="638">
        <f>K588-T588</f>
        <v>0</v>
      </c>
      <c r="Q588" s="512">
        <f>M588-V588</f>
        <v>0</v>
      </c>
      <c r="R588" s="637">
        <f t="shared" ref="R588:R626" si="371">(D588*K588)-(D588*T588)</f>
        <v>0</v>
      </c>
      <c r="S588" s="638">
        <v>0.44</v>
      </c>
      <c r="T588" s="512">
        <v>49415</v>
      </c>
      <c r="U588" s="512">
        <f>T588*S588</f>
        <v>21742.6</v>
      </c>
      <c r="V588" s="512"/>
      <c r="W588" s="512"/>
      <c r="X588" s="668">
        <f>U588+W588</f>
        <v>21742.6</v>
      </c>
      <c r="Y588" s="638"/>
      <c r="Z588" s="512">
        <v>49415</v>
      </c>
      <c r="AA588" s="512">
        <f>Z588*Y588</f>
        <v>0</v>
      </c>
      <c r="AB588" s="512"/>
      <c r="AC588" s="512"/>
      <c r="AD588" s="668">
        <f>AA588+AC588</f>
        <v>0</v>
      </c>
      <c r="AE588" s="740">
        <f t="shared" si="370"/>
        <v>0</v>
      </c>
      <c r="AF588" s="743">
        <v>49415</v>
      </c>
      <c r="AG588" s="743">
        <f>AF588*AE588</f>
        <v>0</v>
      </c>
      <c r="AH588" s="743"/>
      <c r="AI588" s="743"/>
      <c r="AJ588" s="744">
        <f>AG588+AI588</f>
        <v>0</v>
      </c>
      <c r="AK588" s="410"/>
    </row>
    <row r="589" spans="1:61" s="221" customFormat="1" ht="17.45" hidden="1" customHeight="1" outlineLevel="1" x14ac:dyDescent="0.25">
      <c r="A589" s="951" t="s">
        <v>614</v>
      </c>
      <c r="B589" s="431" t="s">
        <v>152</v>
      </c>
      <c r="C589" s="563" t="s">
        <v>153</v>
      </c>
      <c r="D589" s="585">
        <v>389.4</v>
      </c>
      <c r="E589" s="465">
        <v>990.36</v>
      </c>
      <c r="F589" s="466">
        <f>E589*D589</f>
        <v>385646.18400000001</v>
      </c>
      <c r="G589" s="466"/>
      <c r="H589" s="466"/>
      <c r="I589" s="586">
        <f>F589+H589</f>
        <v>385646.18400000001</v>
      </c>
      <c r="J589" s="802">
        <v>389.4</v>
      </c>
      <c r="K589" s="803">
        <v>990.36</v>
      </c>
      <c r="L589" s="804">
        <f>K589*J589</f>
        <v>385646.18400000001</v>
      </c>
      <c r="M589" s="803"/>
      <c r="N589" s="804"/>
      <c r="O589" s="805">
        <f>L589+N589</f>
        <v>385646.18400000001</v>
      </c>
      <c r="P589" s="638">
        <f t="shared" ref="P589:P626" si="372">K589-T589</f>
        <v>0.36000000000001364</v>
      </c>
      <c r="Q589" s="512">
        <f t="shared" ref="Q589:Q626" si="373">M589-V589</f>
        <v>0</v>
      </c>
      <c r="R589" s="637">
        <f t="shared" si="371"/>
        <v>140.18400000000838</v>
      </c>
      <c r="S589" s="638">
        <v>389.4</v>
      </c>
      <c r="T589" s="512">
        <v>990</v>
      </c>
      <c r="U589" s="512">
        <f>T589*S589</f>
        <v>385506</v>
      </c>
      <c r="V589" s="512"/>
      <c r="W589" s="512"/>
      <c r="X589" s="668">
        <f>U589+W589</f>
        <v>385506</v>
      </c>
      <c r="Y589" s="638"/>
      <c r="Z589" s="512">
        <v>990</v>
      </c>
      <c r="AA589" s="512">
        <f>Z589*Y589</f>
        <v>0</v>
      </c>
      <c r="AB589" s="512"/>
      <c r="AC589" s="512"/>
      <c r="AD589" s="668">
        <f>AA589+AC589</f>
        <v>0</v>
      </c>
      <c r="AE589" s="740">
        <f t="shared" si="370"/>
        <v>0</v>
      </c>
      <c r="AF589" s="743">
        <v>990</v>
      </c>
      <c r="AG589" s="743">
        <f>AF589*AE589</f>
        <v>0</v>
      </c>
      <c r="AH589" s="743"/>
      <c r="AI589" s="743"/>
      <c r="AJ589" s="744">
        <f>AG589+AI589</f>
        <v>0</v>
      </c>
      <c r="AK589" s="410"/>
    </row>
    <row r="590" spans="1:61" s="230" customFormat="1" ht="15.75" hidden="1" collapsed="1" x14ac:dyDescent="0.25">
      <c r="A590" s="952" t="s">
        <v>608</v>
      </c>
      <c r="B590" s="433" t="s">
        <v>154</v>
      </c>
      <c r="C590" s="562" t="s">
        <v>33</v>
      </c>
      <c r="D590" s="583">
        <v>0.34</v>
      </c>
      <c r="E590" s="462">
        <v>95478</v>
      </c>
      <c r="F590" s="464">
        <f>E590*D590</f>
        <v>32462.520000000004</v>
      </c>
      <c r="G590" s="464">
        <v>229000</v>
      </c>
      <c r="H590" s="464">
        <f>G590*D590</f>
        <v>77860</v>
      </c>
      <c r="I590" s="584">
        <f>F590+H590</f>
        <v>110322.52</v>
      </c>
      <c r="J590" s="801"/>
      <c r="K590" s="798">
        <v>95478</v>
      </c>
      <c r="L590" s="799">
        <f>K590*J590</f>
        <v>0</v>
      </c>
      <c r="M590" s="798">
        <v>229000</v>
      </c>
      <c r="N590" s="799">
        <f>M590*J590</f>
        <v>0</v>
      </c>
      <c r="O590" s="800">
        <f>L590+N590</f>
        <v>0</v>
      </c>
      <c r="P590" s="638">
        <f t="shared" si="372"/>
        <v>0</v>
      </c>
      <c r="Q590" s="512">
        <f t="shared" si="373"/>
        <v>0</v>
      </c>
      <c r="R590" s="637">
        <f t="shared" si="371"/>
        <v>0</v>
      </c>
      <c r="S590" s="633"/>
      <c r="T590" s="518">
        <v>95478</v>
      </c>
      <c r="U590" s="518">
        <f>T590*S590</f>
        <v>0</v>
      </c>
      <c r="V590" s="518">
        <v>229000</v>
      </c>
      <c r="W590" s="518">
        <f>V590*S590</f>
        <v>0</v>
      </c>
      <c r="X590" s="669">
        <f>U590+W590</f>
        <v>0</v>
      </c>
      <c r="Y590" s="633"/>
      <c r="Z590" s="513">
        <v>95478</v>
      </c>
      <c r="AA590" s="513">
        <f>Z590*Y590</f>
        <v>0</v>
      </c>
      <c r="AB590" s="513">
        <v>229000</v>
      </c>
      <c r="AC590" s="513">
        <f>AB590*Y590</f>
        <v>0</v>
      </c>
      <c r="AD590" s="667">
        <f>AA590+AC590</f>
        <v>0</v>
      </c>
      <c r="AE590" s="740">
        <f t="shared" si="370"/>
        <v>0.34</v>
      </c>
      <c r="AF590" s="745">
        <v>95478</v>
      </c>
      <c r="AG590" s="745">
        <f>AF590*AE590</f>
        <v>32462.520000000004</v>
      </c>
      <c r="AH590" s="745">
        <v>229000</v>
      </c>
      <c r="AI590" s="745">
        <f>AH590*AE590</f>
        <v>77860</v>
      </c>
      <c r="AJ590" s="746">
        <f>AG590+AI590</f>
        <v>110322.52</v>
      </c>
      <c r="AK590" s="409"/>
    </row>
    <row r="591" spans="1:61" s="221" customFormat="1" ht="15.75" hidden="1" x14ac:dyDescent="0.25">
      <c r="A591" s="952" t="s">
        <v>610</v>
      </c>
      <c r="B591" s="433" t="s">
        <v>155</v>
      </c>
      <c r="C591" s="562" t="s">
        <v>153</v>
      </c>
      <c r="D591" s="583">
        <v>389.4</v>
      </c>
      <c r="E591" s="462">
        <v>2711</v>
      </c>
      <c r="F591" s="464">
        <f>E591*D591</f>
        <v>1055663.3999999999</v>
      </c>
      <c r="G591" s="464">
        <v>6573</v>
      </c>
      <c r="H591" s="464">
        <f>G591*D591</f>
        <v>2559526.1999999997</v>
      </c>
      <c r="I591" s="584">
        <f>F591+H591</f>
        <v>3615189.5999999996</v>
      </c>
      <c r="J591" s="801">
        <v>389.4</v>
      </c>
      <c r="K591" s="798">
        <v>2711</v>
      </c>
      <c r="L591" s="799">
        <f>K591*J591</f>
        <v>1055663.3999999999</v>
      </c>
      <c r="M591" s="798">
        <v>6573</v>
      </c>
      <c r="N591" s="799">
        <f>M591*J591</f>
        <v>2559526.1999999997</v>
      </c>
      <c r="O591" s="800">
        <f>L591+N591</f>
        <v>3615189.5999999996</v>
      </c>
      <c r="P591" s="638">
        <f t="shared" si="372"/>
        <v>0</v>
      </c>
      <c r="Q591" s="512">
        <f t="shared" si="373"/>
        <v>0</v>
      </c>
      <c r="R591" s="637">
        <f t="shared" si="371"/>
        <v>0</v>
      </c>
      <c r="S591" s="633">
        <v>389.4</v>
      </c>
      <c r="T591" s="513">
        <v>2711</v>
      </c>
      <c r="U591" s="513">
        <f>T591*S591</f>
        <v>1055663.3999999999</v>
      </c>
      <c r="V591" s="513">
        <v>6573</v>
      </c>
      <c r="W591" s="513">
        <f>V591*S591</f>
        <v>2559526.1999999997</v>
      </c>
      <c r="X591" s="667">
        <f>U591+W591</f>
        <v>3615189.5999999996</v>
      </c>
      <c r="Y591" s="633"/>
      <c r="Z591" s="513">
        <v>2711</v>
      </c>
      <c r="AA591" s="513">
        <f>Z591*Y591</f>
        <v>0</v>
      </c>
      <c r="AB591" s="513">
        <v>6573</v>
      </c>
      <c r="AC591" s="513">
        <f>AB591*Y591</f>
        <v>0</v>
      </c>
      <c r="AD591" s="667">
        <f>AA591+AC591</f>
        <v>0</v>
      </c>
      <c r="AE591" s="740">
        <f t="shared" si="370"/>
        <v>0</v>
      </c>
      <c r="AF591" s="741">
        <v>2711</v>
      </c>
      <c r="AG591" s="741">
        <f>AF591*AE591</f>
        <v>0</v>
      </c>
      <c r="AH591" s="741">
        <v>6573</v>
      </c>
      <c r="AI591" s="741">
        <f>AH591*AE591</f>
        <v>0</v>
      </c>
      <c r="AJ591" s="742">
        <f>AG591+AI591</f>
        <v>0</v>
      </c>
      <c r="AK591" s="410"/>
    </row>
    <row r="592" spans="1:61" s="230" customFormat="1" ht="20.25" customHeight="1" x14ac:dyDescent="0.25">
      <c r="A592" s="952" t="s">
        <v>609</v>
      </c>
      <c r="B592" s="433" t="s">
        <v>156</v>
      </c>
      <c r="C592" s="564"/>
      <c r="D592" s="583"/>
      <c r="E592" s="461"/>
      <c r="F592" s="420"/>
      <c r="G592" s="421"/>
      <c r="H592" s="421"/>
      <c r="I592" s="584"/>
      <c r="J592" s="801"/>
      <c r="K592" s="798"/>
      <c r="L592" s="806"/>
      <c r="M592" s="798"/>
      <c r="N592" s="807"/>
      <c r="O592" s="800"/>
      <c r="P592" s="638">
        <f t="shared" si="372"/>
        <v>0</v>
      </c>
      <c r="Q592" s="512">
        <f t="shared" si="373"/>
        <v>0</v>
      </c>
      <c r="R592" s="637">
        <f t="shared" si="371"/>
        <v>0</v>
      </c>
      <c r="S592" s="633"/>
      <c r="T592" s="513"/>
      <c r="U592" s="513"/>
      <c r="V592" s="513"/>
      <c r="W592" s="513"/>
      <c r="X592" s="667"/>
      <c r="Y592" s="633"/>
      <c r="Z592" s="513"/>
      <c r="AA592" s="513"/>
      <c r="AB592" s="513"/>
      <c r="AC592" s="513"/>
      <c r="AD592" s="667"/>
      <c r="AE592" s="740">
        <f t="shared" si="370"/>
        <v>0</v>
      </c>
      <c r="AF592" s="741"/>
      <c r="AG592" s="741"/>
      <c r="AH592" s="741"/>
      <c r="AI592" s="741"/>
      <c r="AJ592" s="742"/>
      <c r="AK592" s="409"/>
      <c r="AL592" s="984"/>
    </row>
    <row r="593" spans="1:37" s="221" customFormat="1" ht="51" x14ac:dyDescent="0.25">
      <c r="A593" s="951" t="s">
        <v>615</v>
      </c>
      <c r="B593" s="431" t="s">
        <v>157</v>
      </c>
      <c r="C593" s="563" t="s">
        <v>153</v>
      </c>
      <c r="D593" s="585">
        <v>536</v>
      </c>
      <c r="E593" s="465">
        <v>4955</v>
      </c>
      <c r="F593" s="466">
        <f>E593*D593</f>
        <v>2655880</v>
      </c>
      <c r="G593" s="466">
        <v>4501</v>
      </c>
      <c r="H593" s="466">
        <f>G593*D593</f>
        <v>2412536</v>
      </c>
      <c r="I593" s="587">
        <f>F593+H593</f>
        <v>5068416</v>
      </c>
      <c r="J593" s="802">
        <v>428.8</v>
      </c>
      <c r="K593" s="803">
        <v>4955</v>
      </c>
      <c r="L593" s="804">
        <f>K593*J593</f>
        <v>2124704</v>
      </c>
      <c r="M593" s="803">
        <v>4501</v>
      </c>
      <c r="N593" s="804">
        <f>M593*J593</f>
        <v>1930028.8</v>
      </c>
      <c r="O593" s="808">
        <f>L593+N593</f>
        <v>4054732.7999999998</v>
      </c>
      <c r="P593" s="638">
        <f t="shared" si="372"/>
        <v>0</v>
      </c>
      <c r="Q593" s="512">
        <f t="shared" si="373"/>
        <v>0</v>
      </c>
      <c r="R593" s="637">
        <f t="shared" si="371"/>
        <v>0</v>
      </c>
      <c r="S593" s="638">
        <v>428.8</v>
      </c>
      <c r="T593" s="512">
        <v>4955</v>
      </c>
      <c r="U593" s="512">
        <f>T593*S593</f>
        <v>2124704</v>
      </c>
      <c r="V593" s="512">
        <v>4501</v>
      </c>
      <c r="W593" s="512">
        <f>V593*S593</f>
        <v>1930028.8</v>
      </c>
      <c r="X593" s="668">
        <f>U593+W593</f>
        <v>4054732.7999999998</v>
      </c>
      <c r="Y593" s="638">
        <v>96.96</v>
      </c>
      <c r="Z593" s="512">
        <v>4955</v>
      </c>
      <c r="AA593" s="512">
        <f>Z593*Y593</f>
        <v>480436.8</v>
      </c>
      <c r="AB593" s="512">
        <v>4501</v>
      </c>
      <c r="AC593" s="512">
        <f>AB593*Y593</f>
        <v>436416.95999999996</v>
      </c>
      <c r="AD593" s="668">
        <f>AA593+AC593</f>
        <v>916853.76000000001</v>
      </c>
      <c r="AE593" s="740">
        <f t="shared" si="370"/>
        <v>10.239999999999995</v>
      </c>
      <c r="AF593" s="743">
        <v>4955</v>
      </c>
      <c r="AG593" s="743">
        <f>AF593*AE593</f>
        <v>50739.199999999975</v>
      </c>
      <c r="AH593" s="743">
        <v>4501</v>
      </c>
      <c r="AI593" s="743">
        <f>AH593*AE593</f>
        <v>46090.239999999976</v>
      </c>
      <c r="AJ593" s="744">
        <f>AG593+AI593</f>
        <v>96829.439999999944</v>
      </c>
      <c r="AK593" s="410"/>
    </row>
    <row r="594" spans="1:37" s="409" customFormat="1" ht="15.75" hidden="1" x14ac:dyDescent="0.25">
      <c r="A594" s="951" t="s">
        <v>617</v>
      </c>
      <c r="B594" s="431" t="s">
        <v>158</v>
      </c>
      <c r="C594" s="563" t="s">
        <v>31</v>
      </c>
      <c r="D594" s="585">
        <v>2</v>
      </c>
      <c r="E594" s="465">
        <v>8577.880000000001</v>
      </c>
      <c r="F594" s="466">
        <f>E594*D594</f>
        <v>17155.760000000002</v>
      </c>
      <c r="G594" s="466">
        <v>4657.25</v>
      </c>
      <c r="H594" s="466">
        <f>G594*D594</f>
        <v>9314.5</v>
      </c>
      <c r="I594" s="587">
        <f>F594+H594</f>
        <v>26470.260000000002</v>
      </c>
      <c r="J594" s="802"/>
      <c r="K594" s="803">
        <v>8577.880000000001</v>
      </c>
      <c r="L594" s="804">
        <f>K594*J594</f>
        <v>0</v>
      </c>
      <c r="M594" s="803">
        <v>4657.25</v>
      </c>
      <c r="N594" s="804">
        <f>M594*J594</f>
        <v>0</v>
      </c>
      <c r="O594" s="808">
        <f>L594+N594</f>
        <v>0</v>
      </c>
      <c r="P594" s="638">
        <f t="shared" si="372"/>
        <v>0</v>
      </c>
      <c r="Q594" s="512">
        <f t="shared" si="373"/>
        <v>0</v>
      </c>
      <c r="R594" s="637">
        <f t="shared" si="371"/>
        <v>0</v>
      </c>
      <c r="S594" s="638"/>
      <c r="T594" s="519">
        <v>8577.880000000001</v>
      </c>
      <c r="U594" s="519">
        <f>T594*S594</f>
        <v>0</v>
      </c>
      <c r="V594" s="519">
        <v>4657.25</v>
      </c>
      <c r="W594" s="519">
        <f>V594*S594</f>
        <v>0</v>
      </c>
      <c r="X594" s="670">
        <f>U594+W594</f>
        <v>0</v>
      </c>
      <c r="Y594" s="638"/>
      <c r="Z594" s="512">
        <v>8577.880000000001</v>
      </c>
      <c r="AA594" s="512">
        <f>Z594*Y594</f>
        <v>0</v>
      </c>
      <c r="AB594" s="512">
        <v>4657.25</v>
      </c>
      <c r="AC594" s="512">
        <f>AB594*Y594</f>
        <v>0</v>
      </c>
      <c r="AD594" s="668">
        <f>AA594+AC594</f>
        <v>0</v>
      </c>
      <c r="AE594" s="740">
        <f t="shared" si="370"/>
        <v>2</v>
      </c>
      <c r="AF594" s="747">
        <v>8577.880000000001</v>
      </c>
      <c r="AG594" s="747">
        <f>AF594*AE594</f>
        <v>17155.760000000002</v>
      </c>
      <c r="AH594" s="747">
        <v>4657.25</v>
      </c>
      <c r="AI594" s="747">
        <f>AH594*AE594</f>
        <v>9314.5</v>
      </c>
      <c r="AJ594" s="748">
        <f>AG594+AI594</f>
        <v>26470.260000000002</v>
      </c>
    </row>
    <row r="595" spans="1:37" s="410" customFormat="1" ht="15.75" hidden="1" x14ac:dyDescent="0.25">
      <c r="A595" s="953" t="s">
        <v>612</v>
      </c>
      <c r="B595" s="433" t="s">
        <v>159</v>
      </c>
      <c r="C595" s="562"/>
      <c r="D595" s="583"/>
      <c r="E595" s="462"/>
      <c r="F595" s="464"/>
      <c r="G595" s="464"/>
      <c r="H595" s="464"/>
      <c r="I595" s="588"/>
      <c r="J595" s="801"/>
      <c r="K595" s="798"/>
      <c r="L595" s="799"/>
      <c r="M595" s="798"/>
      <c r="N595" s="799"/>
      <c r="O595" s="809"/>
      <c r="P595" s="638">
        <f t="shared" si="372"/>
        <v>0</v>
      </c>
      <c r="Q595" s="512">
        <f t="shared" si="373"/>
        <v>0</v>
      </c>
      <c r="R595" s="637">
        <f t="shared" si="371"/>
        <v>0</v>
      </c>
      <c r="S595" s="633"/>
      <c r="T595" s="518"/>
      <c r="U595" s="518"/>
      <c r="V595" s="518"/>
      <c r="W595" s="518"/>
      <c r="X595" s="669"/>
      <c r="Y595" s="633"/>
      <c r="Z595" s="513"/>
      <c r="AA595" s="513"/>
      <c r="AB595" s="513"/>
      <c r="AC595" s="513"/>
      <c r="AD595" s="667"/>
      <c r="AE595" s="740">
        <f t="shared" si="370"/>
        <v>0</v>
      </c>
      <c r="AF595" s="745"/>
      <c r="AG595" s="745"/>
      <c r="AH595" s="745"/>
      <c r="AI595" s="745"/>
      <c r="AJ595" s="746"/>
    </row>
    <row r="596" spans="1:37" s="410" customFormat="1" ht="15.75" hidden="1" x14ac:dyDescent="0.25">
      <c r="A596" s="953" t="s">
        <v>618</v>
      </c>
      <c r="B596" s="431" t="s">
        <v>160</v>
      </c>
      <c r="C596" s="563" t="s">
        <v>153</v>
      </c>
      <c r="D596" s="585">
        <v>301.39999999999998</v>
      </c>
      <c r="E596" s="465">
        <v>3957.0696000000007</v>
      </c>
      <c r="F596" s="466">
        <f t="shared" ref="F596:F603" si="374">E596*D596</f>
        <v>1192660.7774400001</v>
      </c>
      <c r="G596" s="466"/>
      <c r="H596" s="466"/>
      <c r="I596" s="587">
        <f t="shared" ref="I596:I603" si="375">F596+H596</f>
        <v>1192660.7774400001</v>
      </c>
      <c r="J596" s="802"/>
      <c r="K596" s="803">
        <v>3957.0696000000007</v>
      </c>
      <c r="L596" s="804">
        <f t="shared" ref="L596:L603" si="376">K596*J596</f>
        <v>0</v>
      </c>
      <c r="M596" s="803"/>
      <c r="N596" s="804"/>
      <c r="O596" s="808">
        <f t="shared" ref="O596:O603" si="377">L596+N596</f>
        <v>0</v>
      </c>
      <c r="P596" s="638">
        <f t="shared" si="372"/>
        <v>0</v>
      </c>
      <c r="Q596" s="512">
        <f t="shared" si="373"/>
        <v>0</v>
      </c>
      <c r="R596" s="637">
        <f t="shared" si="371"/>
        <v>0</v>
      </c>
      <c r="S596" s="638"/>
      <c r="T596" s="519">
        <v>3957.0696000000007</v>
      </c>
      <c r="U596" s="519">
        <f t="shared" ref="U596:U603" si="378">T596*S596</f>
        <v>0</v>
      </c>
      <c r="V596" s="519"/>
      <c r="W596" s="519"/>
      <c r="X596" s="670">
        <f t="shared" ref="X596:X603" si="379">U596+W596</f>
        <v>0</v>
      </c>
      <c r="Y596" s="638"/>
      <c r="Z596" s="512">
        <v>3957.0696000000007</v>
      </c>
      <c r="AA596" s="512">
        <f t="shared" ref="AA596:AA603" si="380">Z596*Y596</f>
        <v>0</v>
      </c>
      <c r="AB596" s="512"/>
      <c r="AC596" s="512"/>
      <c r="AD596" s="668">
        <f t="shared" ref="AD596:AD603" si="381">AA596+AC596</f>
        <v>0</v>
      </c>
      <c r="AE596" s="740">
        <f t="shared" si="370"/>
        <v>301.39999999999998</v>
      </c>
      <c r="AF596" s="747">
        <v>3957.0696000000007</v>
      </c>
      <c r="AG596" s="747">
        <f t="shared" ref="AG596:AG603" si="382">AF596*AE596</f>
        <v>1192660.7774400001</v>
      </c>
      <c r="AH596" s="747"/>
      <c r="AI596" s="747"/>
      <c r="AJ596" s="748">
        <f t="shared" ref="AJ596:AJ603" si="383">AG596+AI596</f>
        <v>1192660.7774400001</v>
      </c>
    </row>
    <row r="597" spans="1:37" s="410" customFormat="1" ht="15.75" hidden="1" x14ac:dyDescent="0.25">
      <c r="A597" s="953" t="s">
        <v>619</v>
      </c>
      <c r="B597" s="431" t="s">
        <v>161</v>
      </c>
      <c r="C597" s="563" t="s">
        <v>153</v>
      </c>
      <c r="D597" s="585">
        <v>168.8</v>
      </c>
      <c r="E597" s="465">
        <v>1131.7614000000001</v>
      </c>
      <c r="F597" s="466">
        <f t="shared" si="374"/>
        <v>191041.32432000001</v>
      </c>
      <c r="G597" s="466">
        <v>3051.3912000000005</v>
      </c>
      <c r="H597" s="466">
        <f>G597*D597</f>
        <v>515074.8345600001</v>
      </c>
      <c r="I597" s="587">
        <f t="shared" si="375"/>
        <v>706116.15888000012</v>
      </c>
      <c r="J597" s="802"/>
      <c r="K597" s="803">
        <v>1131.7614000000001</v>
      </c>
      <c r="L597" s="804">
        <f t="shared" si="376"/>
        <v>0</v>
      </c>
      <c r="M597" s="803">
        <v>3051.3912000000005</v>
      </c>
      <c r="N597" s="804">
        <f>M597*J597</f>
        <v>0</v>
      </c>
      <c r="O597" s="808">
        <f t="shared" si="377"/>
        <v>0</v>
      </c>
      <c r="P597" s="638">
        <f t="shared" si="372"/>
        <v>0</v>
      </c>
      <c r="Q597" s="512">
        <f t="shared" si="373"/>
        <v>0</v>
      </c>
      <c r="R597" s="637">
        <f t="shared" si="371"/>
        <v>0</v>
      </c>
      <c r="S597" s="638"/>
      <c r="T597" s="519">
        <v>1131.7614000000001</v>
      </c>
      <c r="U597" s="519">
        <f t="shared" si="378"/>
        <v>0</v>
      </c>
      <c r="V597" s="519">
        <v>3051.3912000000005</v>
      </c>
      <c r="W597" s="519">
        <f>V597*S597</f>
        <v>0</v>
      </c>
      <c r="X597" s="670">
        <f t="shared" si="379"/>
        <v>0</v>
      </c>
      <c r="Y597" s="638"/>
      <c r="Z597" s="512">
        <v>1131.7614000000001</v>
      </c>
      <c r="AA597" s="512">
        <f t="shared" si="380"/>
        <v>0</v>
      </c>
      <c r="AB597" s="512">
        <v>3051.3912000000005</v>
      </c>
      <c r="AC597" s="512">
        <f>AB597*Y597</f>
        <v>0</v>
      </c>
      <c r="AD597" s="668">
        <f t="shared" si="381"/>
        <v>0</v>
      </c>
      <c r="AE597" s="740">
        <f t="shared" si="370"/>
        <v>168.8</v>
      </c>
      <c r="AF597" s="747">
        <v>1131.7614000000001</v>
      </c>
      <c r="AG597" s="747">
        <f t="shared" si="382"/>
        <v>191041.32432000001</v>
      </c>
      <c r="AH597" s="747">
        <v>3051.3912000000005</v>
      </c>
      <c r="AI597" s="747">
        <f>AH597*AE597</f>
        <v>515074.8345600001</v>
      </c>
      <c r="AJ597" s="748">
        <f t="shared" si="383"/>
        <v>706116.15888000012</v>
      </c>
    </row>
    <row r="598" spans="1:37" s="410" customFormat="1" ht="15.75" hidden="1" x14ac:dyDescent="0.25">
      <c r="A598" s="953" t="s">
        <v>620</v>
      </c>
      <c r="B598" s="431" t="s">
        <v>162</v>
      </c>
      <c r="C598" s="563" t="s">
        <v>153</v>
      </c>
      <c r="D598" s="585">
        <v>111.8</v>
      </c>
      <c r="E598" s="465">
        <v>7888.9800000000014</v>
      </c>
      <c r="F598" s="466">
        <f t="shared" si="374"/>
        <v>881987.96400000015</v>
      </c>
      <c r="G598" s="466"/>
      <c r="H598" s="466"/>
      <c r="I598" s="587">
        <f t="shared" si="375"/>
        <v>881987.96400000015</v>
      </c>
      <c r="J598" s="802"/>
      <c r="K598" s="803">
        <v>7888.9800000000014</v>
      </c>
      <c r="L598" s="804">
        <f t="shared" si="376"/>
        <v>0</v>
      </c>
      <c r="M598" s="803"/>
      <c r="N598" s="804"/>
      <c r="O598" s="808">
        <f t="shared" si="377"/>
        <v>0</v>
      </c>
      <c r="P598" s="638">
        <f t="shared" si="372"/>
        <v>0</v>
      </c>
      <c r="Q598" s="512">
        <f t="shared" si="373"/>
        <v>0</v>
      </c>
      <c r="R598" s="637">
        <f t="shared" si="371"/>
        <v>0</v>
      </c>
      <c r="S598" s="638"/>
      <c r="T598" s="519">
        <v>7888.9800000000014</v>
      </c>
      <c r="U598" s="519">
        <f t="shared" si="378"/>
        <v>0</v>
      </c>
      <c r="V598" s="519"/>
      <c r="W598" s="519"/>
      <c r="X598" s="670">
        <f t="shared" si="379"/>
        <v>0</v>
      </c>
      <c r="Y598" s="638"/>
      <c r="Z598" s="512">
        <v>7888.9800000000014</v>
      </c>
      <c r="AA598" s="512">
        <f t="shared" si="380"/>
        <v>0</v>
      </c>
      <c r="AB598" s="512"/>
      <c r="AC598" s="512"/>
      <c r="AD598" s="668">
        <f t="shared" si="381"/>
        <v>0</v>
      </c>
      <c r="AE598" s="740">
        <f t="shared" si="370"/>
        <v>111.8</v>
      </c>
      <c r="AF598" s="747">
        <v>7888.9800000000014</v>
      </c>
      <c r="AG598" s="747">
        <f t="shared" si="382"/>
        <v>881987.96400000015</v>
      </c>
      <c r="AH598" s="747"/>
      <c r="AI598" s="747"/>
      <c r="AJ598" s="748">
        <f t="shared" si="383"/>
        <v>881987.96400000015</v>
      </c>
    </row>
    <row r="599" spans="1:37" s="410" customFormat="1" ht="25.5" hidden="1" x14ac:dyDescent="0.25">
      <c r="A599" s="953" t="s">
        <v>621</v>
      </c>
      <c r="B599" s="431" t="s">
        <v>163</v>
      </c>
      <c r="C599" s="563" t="s">
        <v>153</v>
      </c>
      <c r="D599" s="585">
        <v>206.75</v>
      </c>
      <c r="E599" s="465">
        <v>1134.7875000000001</v>
      </c>
      <c r="F599" s="466">
        <f t="shared" si="374"/>
        <v>234617.31562500002</v>
      </c>
      <c r="G599" s="466">
        <v>719.08980000000008</v>
      </c>
      <c r="H599" s="466">
        <f>G599*D599</f>
        <v>148671.81615000003</v>
      </c>
      <c r="I599" s="587">
        <f t="shared" si="375"/>
        <v>383289.13177500002</v>
      </c>
      <c r="J599" s="802"/>
      <c r="K599" s="803">
        <v>1134.7875000000001</v>
      </c>
      <c r="L599" s="804">
        <f t="shared" si="376"/>
        <v>0</v>
      </c>
      <c r="M599" s="803">
        <v>719.08980000000008</v>
      </c>
      <c r="N599" s="804">
        <f>M599*J599</f>
        <v>0</v>
      </c>
      <c r="O599" s="808">
        <f t="shared" si="377"/>
        <v>0</v>
      </c>
      <c r="P599" s="638">
        <f t="shared" si="372"/>
        <v>0</v>
      </c>
      <c r="Q599" s="512">
        <f t="shared" si="373"/>
        <v>0</v>
      </c>
      <c r="R599" s="637">
        <f t="shared" si="371"/>
        <v>0</v>
      </c>
      <c r="S599" s="638"/>
      <c r="T599" s="519">
        <v>1134.7875000000001</v>
      </c>
      <c r="U599" s="519">
        <f t="shared" si="378"/>
        <v>0</v>
      </c>
      <c r="V599" s="519">
        <v>719.08980000000008</v>
      </c>
      <c r="W599" s="519">
        <f>V599*S599</f>
        <v>0</v>
      </c>
      <c r="X599" s="670">
        <f t="shared" si="379"/>
        <v>0</v>
      </c>
      <c r="Y599" s="638"/>
      <c r="Z599" s="512">
        <v>1134.7875000000001</v>
      </c>
      <c r="AA599" s="512">
        <f t="shared" si="380"/>
        <v>0</v>
      </c>
      <c r="AB599" s="512">
        <v>719.08980000000008</v>
      </c>
      <c r="AC599" s="512">
        <f>AB599*Y599</f>
        <v>0</v>
      </c>
      <c r="AD599" s="668">
        <f t="shared" si="381"/>
        <v>0</v>
      </c>
      <c r="AE599" s="740">
        <f t="shared" si="370"/>
        <v>206.75</v>
      </c>
      <c r="AF599" s="747">
        <v>1134.7875000000001</v>
      </c>
      <c r="AG599" s="747">
        <f t="shared" si="382"/>
        <v>234617.31562500002</v>
      </c>
      <c r="AH599" s="747">
        <v>719.08980000000008</v>
      </c>
      <c r="AI599" s="747">
        <f>AH599*AE599</f>
        <v>148671.81615000003</v>
      </c>
      <c r="AJ599" s="748">
        <f t="shared" si="383"/>
        <v>383289.13177500002</v>
      </c>
    </row>
    <row r="600" spans="1:37" s="410" customFormat="1" ht="15.75" hidden="1" x14ac:dyDescent="0.25">
      <c r="A600" s="953" t="s">
        <v>622</v>
      </c>
      <c r="B600" s="431" t="s">
        <v>164</v>
      </c>
      <c r="C600" s="563" t="s">
        <v>153</v>
      </c>
      <c r="D600" s="585">
        <v>69.400000000000006</v>
      </c>
      <c r="E600" s="465">
        <v>888.18000000000006</v>
      </c>
      <c r="F600" s="466">
        <f t="shared" si="374"/>
        <v>61639.69200000001</v>
      </c>
      <c r="G600" s="466">
        <v>462.8</v>
      </c>
      <c r="H600" s="466">
        <f>G600*D600</f>
        <v>32118.320000000003</v>
      </c>
      <c r="I600" s="587">
        <f t="shared" si="375"/>
        <v>93758.012000000017</v>
      </c>
      <c r="J600" s="802"/>
      <c r="K600" s="803">
        <v>888.18000000000006</v>
      </c>
      <c r="L600" s="804">
        <f t="shared" si="376"/>
        <v>0</v>
      </c>
      <c r="M600" s="803">
        <v>462.8</v>
      </c>
      <c r="N600" s="804">
        <f>M600*J600</f>
        <v>0</v>
      </c>
      <c r="O600" s="808">
        <f t="shared" si="377"/>
        <v>0</v>
      </c>
      <c r="P600" s="638">
        <f t="shared" si="372"/>
        <v>0</v>
      </c>
      <c r="Q600" s="512">
        <f t="shared" si="373"/>
        <v>0</v>
      </c>
      <c r="R600" s="637">
        <f t="shared" si="371"/>
        <v>0</v>
      </c>
      <c r="S600" s="638"/>
      <c r="T600" s="519">
        <v>888.18000000000006</v>
      </c>
      <c r="U600" s="519">
        <f t="shared" si="378"/>
        <v>0</v>
      </c>
      <c r="V600" s="519">
        <v>462.8</v>
      </c>
      <c r="W600" s="519">
        <f>V600*S600</f>
        <v>0</v>
      </c>
      <c r="X600" s="670">
        <f t="shared" si="379"/>
        <v>0</v>
      </c>
      <c r="Y600" s="638"/>
      <c r="Z600" s="512">
        <v>888.18000000000006</v>
      </c>
      <c r="AA600" s="512">
        <f t="shared" si="380"/>
        <v>0</v>
      </c>
      <c r="AB600" s="512">
        <v>462.8</v>
      </c>
      <c r="AC600" s="512">
        <f>AB600*Y600</f>
        <v>0</v>
      </c>
      <c r="AD600" s="668">
        <f t="shared" si="381"/>
        <v>0</v>
      </c>
      <c r="AE600" s="740">
        <f t="shared" si="370"/>
        <v>69.400000000000006</v>
      </c>
      <c r="AF600" s="747">
        <v>888.18000000000006</v>
      </c>
      <c r="AG600" s="747">
        <f t="shared" si="382"/>
        <v>61639.69200000001</v>
      </c>
      <c r="AH600" s="747">
        <v>462.8</v>
      </c>
      <c r="AI600" s="747">
        <f>AH600*AE600</f>
        <v>32118.320000000003</v>
      </c>
      <c r="AJ600" s="748">
        <f t="shared" si="383"/>
        <v>93758.012000000017</v>
      </c>
    </row>
    <row r="601" spans="1:37" s="410" customFormat="1" ht="15.75" hidden="1" x14ac:dyDescent="0.25">
      <c r="A601" s="953" t="s">
        <v>623</v>
      </c>
      <c r="B601" s="431" t="s">
        <v>165</v>
      </c>
      <c r="C601" s="563" t="s">
        <v>153</v>
      </c>
      <c r="D601" s="585">
        <v>69.400000000000006</v>
      </c>
      <c r="E601" s="465">
        <v>1277.25</v>
      </c>
      <c r="F601" s="466">
        <f t="shared" si="374"/>
        <v>88641.150000000009</v>
      </c>
      <c r="G601" s="466">
        <v>397.78700000000003</v>
      </c>
      <c r="H601" s="466">
        <f>G601*D601</f>
        <v>27606.417800000003</v>
      </c>
      <c r="I601" s="587">
        <f t="shared" si="375"/>
        <v>116247.56780000002</v>
      </c>
      <c r="J601" s="802"/>
      <c r="K601" s="803">
        <v>1277.25</v>
      </c>
      <c r="L601" s="804">
        <f t="shared" si="376"/>
        <v>0</v>
      </c>
      <c r="M601" s="803">
        <v>397.78700000000003</v>
      </c>
      <c r="N601" s="804">
        <f>M601*J601</f>
        <v>0</v>
      </c>
      <c r="O601" s="808">
        <f t="shared" si="377"/>
        <v>0</v>
      </c>
      <c r="P601" s="638">
        <f t="shared" si="372"/>
        <v>0</v>
      </c>
      <c r="Q601" s="512">
        <f t="shared" si="373"/>
        <v>0</v>
      </c>
      <c r="R601" s="637">
        <f t="shared" si="371"/>
        <v>0</v>
      </c>
      <c r="S601" s="638"/>
      <c r="T601" s="519">
        <v>1277.25</v>
      </c>
      <c r="U601" s="519">
        <f t="shared" si="378"/>
        <v>0</v>
      </c>
      <c r="V601" s="519">
        <v>397.78700000000003</v>
      </c>
      <c r="W601" s="519">
        <f>V601*S601</f>
        <v>0</v>
      </c>
      <c r="X601" s="670">
        <f t="shared" si="379"/>
        <v>0</v>
      </c>
      <c r="Y601" s="638"/>
      <c r="Z601" s="512">
        <v>1277.25</v>
      </c>
      <c r="AA601" s="512">
        <f t="shared" si="380"/>
        <v>0</v>
      </c>
      <c r="AB601" s="512">
        <v>397.78700000000003</v>
      </c>
      <c r="AC601" s="512">
        <f>AB601*Y601</f>
        <v>0</v>
      </c>
      <c r="AD601" s="668">
        <f t="shared" si="381"/>
        <v>0</v>
      </c>
      <c r="AE601" s="740">
        <f t="shared" si="370"/>
        <v>69.400000000000006</v>
      </c>
      <c r="AF601" s="747">
        <v>1277.25</v>
      </c>
      <c r="AG601" s="747">
        <f t="shared" si="382"/>
        <v>88641.150000000009</v>
      </c>
      <c r="AH601" s="747">
        <v>397.78700000000003</v>
      </c>
      <c r="AI601" s="747">
        <f>AH601*AE601</f>
        <v>27606.417800000003</v>
      </c>
      <c r="AJ601" s="748">
        <f t="shared" si="383"/>
        <v>116247.56780000002</v>
      </c>
    </row>
    <row r="602" spans="1:37" s="410" customFormat="1" ht="15.75" hidden="1" x14ac:dyDescent="0.25">
      <c r="A602" s="953" t="s">
        <v>624</v>
      </c>
      <c r="B602" s="431" t="s">
        <v>166</v>
      </c>
      <c r="C602" s="563" t="s">
        <v>153</v>
      </c>
      <c r="D602" s="585">
        <f>69.4*2</f>
        <v>138.80000000000001</v>
      </c>
      <c r="E602" s="465">
        <v>635.48100000000011</v>
      </c>
      <c r="F602" s="466">
        <f t="shared" si="374"/>
        <v>88204.762800000026</v>
      </c>
      <c r="G602" s="466">
        <v>740.96879999999999</v>
      </c>
      <c r="H602" s="466">
        <f>G602*D602</f>
        <v>102846.46944</v>
      </c>
      <c r="I602" s="587">
        <f t="shared" si="375"/>
        <v>191051.23224000004</v>
      </c>
      <c r="J602" s="802"/>
      <c r="K602" s="803">
        <v>635.48100000000011</v>
      </c>
      <c r="L602" s="804">
        <f t="shared" si="376"/>
        <v>0</v>
      </c>
      <c r="M602" s="803">
        <v>740.96879999999999</v>
      </c>
      <c r="N602" s="804">
        <f>M602*J602</f>
        <v>0</v>
      </c>
      <c r="O602" s="808">
        <f t="shared" si="377"/>
        <v>0</v>
      </c>
      <c r="P602" s="638">
        <f t="shared" si="372"/>
        <v>0</v>
      </c>
      <c r="Q602" s="512">
        <f t="shared" si="373"/>
        <v>0</v>
      </c>
      <c r="R602" s="637">
        <f t="shared" si="371"/>
        <v>0</v>
      </c>
      <c r="S602" s="638"/>
      <c r="T602" s="519">
        <v>635.48100000000011</v>
      </c>
      <c r="U602" s="519">
        <f t="shared" si="378"/>
        <v>0</v>
      </c>
      <c r="V602" s="519">
        <v>740.96879999999999</v>
      </c>
      <c r="W602" s="519">
        <f>V602*S602</f>
        <v>0</v>
      </c>
      <c r="X602" s="670">
        <f t="shared" si="379"/>
        <v>0</v>
      </c>
      <c r="Y602" s="638"/>
      <c r="Z602" s="512">
        <v>635.48100000000011</v>
      </c>
      <c r="AA602" s="512">
        <f t="shared" si="380"/>
        <v>0</v>
      </c>
      <c r="AB602" s="512">
        <v>740.96879999999999</v>
      </c>
      <c r="AC602" s="512">
        <f>AB602*Y602</f>
        <v>0</v>
      </c>
      <c r="AD602" s="668">
        <f t="shared" si="381"/>
        <v>0</v>
      </c>
      <c r="AE602" s="740">
        <f t="shared" si="370"/>
        <v>138.80000000000001</v>
      </c>
      <c r="AF602" s="747">
        <v>635.48100000000011</v>
      </c>
      <c r="AG602" s="747">
        <f t="shared" si="382"/>
        <v>88204.762800000026</v>
      </c>
      <c r="AH602" s="747">
        <v>740.96879999999999</v>
      </c>
      <c r="AI602" s="747">
        <f>AH602*AE602</f>
        <v>102846.46944</v>
      </c>
      <c r="AJ602" s="748">
        <f t="shared" si="383"/>
        <v>191051.23224000004</v>
      </c>
    </row>
    <row r="603" spans="1:37" s="410" customFormat="1" ht="15.75" hidden="1" x14ac:dyDescent="0.25">
      <c r="A603" s="953" t="s">
        <v>625</v>
      </c>
      <c r="B603" s="431" t="s">
        <v>167</v>
      </c>
      <c r="C603" s="563" t="s">
        <v>153</v>
      </c>
      <c r="D603" s="585">
        <f>69.4*2</f>
        <v>138.80000000000001</v>
      </c>
      <c r="E603" s="465">
        <v>75.652500000000018</v>
      </c>
      <c r="F603" s="466">
        <f t="shared" si="374"/>
        <v>10500.567000000003</v>
      </c>
      <c r="G603" s="466">
        <v>42.299400000000006</v>
      </c>
      <c r="H603" s="466">
        <f>G603*D603</f>
        <v>5871.1567200000009</v>
      </c>
      <c r="I603" s="587">
        <f t="shared" si="375"/>
        <v>16371.723720000004</v>
      </c>
      <c r="J603" s="802"/>
      <c r="K603" s="803">
        <v>75.652500000000018</v>
      </c>
      <c r="L603" s="804">
        <f t="shared" si="376"/>
        <v>0</v>
      </c>
      <c r="M603" s="803">
        <v>42.299400000000006</v>
      </c>
      <c r="N603" s="804">
        <f>M603*J603</f>
        <v>0</v>
      </c>
      <c r="O603" s="808">
        <f t="shared" si="377"/>
        <v>0</v>
      </c>
      <c r="P603" s="638">
        <f t="shared" si="372"/>
        <v>0</v>
      </c>
      <c r="Q603" s="512">
        <f t="shared" si="373"/>
        <v>0</v>
      </c>
      <c r="R603" s="637">
        <f t="shared" si="371"/>
        <v>0</v>
      </c>
      <c r="S603" s="638"/>
      <c r="T603" s="519">
        <v>75.652500000000018</v>
      </c>
      <c r="U603" s="519">
        <f t="shared" si="378"/>
        <v>0</v>
      </c>
      <c r="V603" s="519">
        <v>42.299400000000006</v>
      </c>
      <c r="W603" s="519">
        <f>V603*S603</f>
        <v>0</v>
      </c>
      <c r="X603" s="670">
        <f t="shared" si="379"/>
        <v>0</v>
      </c>
      <c r="Y603" s="638"/>
      <c r="Z603" s="512">
        <v>75.652500000000018</v>
      </c>
      <c r="AA603" s="512">
        <f t="shared" si="380"/>
        <v>0</v>
      </c>
      <c r="AB603" s="512">
        <v>42.299400000000006</v>
      </c>
      <c r="AC603" s="512">
        <f>AB603*Y603</f>
        <v>0</v>
      </c>
      <c r="AD603" s="668">
        <f t="shared" si="381"/>
        <v>0</v>
      </c>
      <c r="AE603" s="740">
        <f t="shared" si="370"/>
        <v>138.80000000000001</v>
      </c>
      <c r="AF603" s="747">
        <v>75.652500000000018</v>
      </c>
      <c r="AG603" s="747">
        <f t="shared" si="382"/>
        <v>10500.567000000003</v>
      </c>
      <c r="AH603" s="747">
        <v>42.299400000000006</v>
      </c>
      <c r="AI603" s="747">
        <f>AH603*AE603</f>
        <v>5871.1567200000009</v>
      </c>
      <c r="AJ603" s="748">
        <f t="shared" si="383"/>
        <v>16371.723720000004</v>
      </c>
    </row>
    <row r="604" spans="1:37" s="221" customFormat="1" ht="15.75" hidden="1" x14ac:dyDescent="0.25">
      <c r="A604" s="951" t="s">
        <v>611</v>
      </c>
      <c r="B604" s="433" t="s">
        <v>168</v>
      </c>
      <c r="C604" s="563"/>
      <c r="D604" s="585"/>
      <c r="E604" s="418"/>
      <c r="F604" s="419"/>
      <c r="G604" s="419"/>
      <c r="H604" s="419"/>
      <c r="I604" s="586"/>
      <c r="J604" s="802"/>
      <c r="K604" s="803"/>
      <c r="L604" s="810"/>
      <c r="M604" s="803"/>
      <c r="N604" s="810"/>
      <c r="O604" s="805"/>
      <c r="P604" s="638">
        <f t="shared" si="372"/>
        <v>0</v>
      </c>
      <c r="Q604" s="512">
        <f t="shared" si="373"/>
        <v>0</v>
      </c>
      <c r="R604" s="637">
        <f t="shared" si="371"/>
        <v>0</v>
      </c>
      <c r="S604" s="638"/>
      <c r="T604" s="512"/>
      <c r="U604" s="512"/>
      <c r="V604" s="512"/>
      <c r="W604" s="512"/>
      <c r="X604" s="668"/>
      <c r="Y604" s="638"/>
      <c r="Z604" s="512"/>
      <c r="AA604" s="512"/>
      <c r="AB604" s="512"/>
      <c r="AC604" s="512"/>
      <c r="AD604" s="668"/>
      <c r="AE604" s="740">
        <f t="shared" si="370"/>
        <v>0</v>
      </c>
      <c r="AF604" s="743"/>
      <c r="AG604" s="743"/>
      <c r="AH604" s="743"/>
      <c r="AI604" s="743"/>
      <c r="AJ604" s="744"/>
      <c r="AK604" s="410"/>
    </row>
    <row r="605" spans="1:37" s="221" customFormat="1" ht="17.45" hidden="1" customHeight="1" x14ac:dyDescent="0.25">
      <c r="A605" s="951" t="s">
        <v>626</v>
      </c>
      <c r="B605" s="431" t="s">
        <v>169</v>
      </c>
      <c r="C605" s="563" t="s">
        <v>153</v>
      </c>
      <c r="D605" s="585">
        <v>352.5</v>
      </c>
      <c r="E605" s="465">
        <v>378.26249999999999</v>
      </c>
      <c r="F605" s="466">
        <f t="shared" ref="F605:F626" si="384">E605*D605</f>
        <v>133337.53125</v>
      </c>
      <c r="G605" s="466">
        <v>72.930000000000007</v>
      </c>
      <c r="H605" s="466">
        <f t="shared" ref="H605:H626" si="385">G605*D605</f>
        <v>25707.825000000001</v>
      </c>
      <c r="I605" s="587">
        <f t="shared" ref="I605:I626" si="386">F605+H605</f>
        <v>159045.35625000001</v>
      </c>
      <c r="J605" s="802">
        <v>352.5</v>
      </c>
      <c r="K605" s="803">
        <v>378.26249999999999</v>
      </c>
      <c r="L605" s="804">
        <f t="shared" ref="L605:L626" si="387">K605*J605</f>
        <v>133337.53125</v>
      </c>
      <c r="M605" s="803">
        <v>72.930000000000007</v>
      </c>
      <c r="N605" s="804">
        <f t="shared" ref="N605:N626" si="388">M605*J605</f>
        <v>25707.825000000001</v>
      </c>
      <c r="O605" s="808">
        <f t="shared" ref="O605:O626" si="389">L605+N605</f>
        <v>159045.35625000001</v>
      </c>
      <c r="P605" s="638">
        <f t="shared" si="372"/>
        <v>0.26249999999998863</v>
      </c>
      <c r="Q605" s="512">
        <f t="shared" si="373"/>
        <v>0</v>
      </c>
      <c r="R605" s="637">
        <f t="shared" si="371"/>
        <v>92.53125</v>
      </c>
      <c r="S605" s="638">
        <v>352.5</v>
      </c>
      <c r="T605" s="512">
        <v>378</v>
      </c>
      <c r="U605" s="512">
        <f t="shared" ref="U605:U626" si="390">T605*S605</f>
        <v>133245</v>
      </c>
      <c r="V605" s="512">
        <v>72.930000000000007</v>
      </c>
      <c r="W605" s="512">
        <f>ROUND((V605*S605),2)</f>
        <v>25707.83</v>
      </c>
      <c r="X605" s="668">
        <f t="shared" ref="X605:X626" si="391">U605+W605</f>
        <v>158952.83000000002</v>
      </c>
      <c r="Y605" s="638"/>
      <c r="Z605" s="512">
        <v>378</v>
      </c>
      <c r="AA605" s="512">
        <f t="shared" ref="AA605:AA626" si="392">Z605*Y605</f>
        <v>0</v>
      </c>
      <c r="AB605" s="512">
        <v>72.930000000000007</v>
      </c>
      <c r="AC605" s="512">
        <f>ROUND((AB605*Y605),2)</f>
        <v>0</v>
      </c>
      <c r="AD605" s="668">
        <f t="shared" ref="AD605:AD626" si="393">AA605+AC605</f>
        <v>0</v>
      </c>
      <c r="AE605" s="740">
        <f t="shared" si="370"/>
        <v>0</v>
      </c>
      <c r="AF605" s="743">
        <v>378</v>
      </c>
      <c r="AG605" s="743">
        <f t="shared" ref="AG605:AG626" si="394">AF605*AE605</f>
        <v>0</v>
      </c>
      <c r="AH605" s="743">
        <v>72.930000000000007</v>
      </c>
      <c r="AI605" s="743">
        <f>ROUND((AH605*AE605),2)</f>
        <v>0</v>
      </c>
      <c r="AJ605" s="744">
        <f t="shared" ref="AJ605:AJ626" si="395">AG605+AI605</f>
        <v>0</v>
      </c>
      <c r="AK605" s="410"/>
    </row>
    <row r="606" spans="1:37" s="221" customFormat="1" ht="15.75" hidden="1" x14ac:dyDescent="0.25">
      <c r="A606" s="951" t="s">
        <v>627</v>
      </c>
      <c r="B606" s="431" t="s">
        <v>170</v>
      </c>
      <c r="C606" s="563" t="s">
        <v>171</v>
      </c>
      <c r="D606" s="585">
        <v>7.87</v>
      </c>
      <c r="E606" s="465">
        <v>13208</v>
      </c>
      <c r="F606" s="466">
        <f t="shared" si="384"/>
        <v>103946.96</v>
      </c>
      <c r="G606" s="466">
        <v>14998</v>
      </c>
      <c r="H606" s="466">
        <f t="shared" si="385"/>
        <v>118034.26</v>
      </c>
      <c r="I606" s="587">
        <f t="shared" si="386"/>
        <v>221981.22</v>
      </c>
      <c r="J606" s="802">
        <v>7.87</v>
      </c>
      <c r="K606" s="803">
        <v>13208</v>
      </c>
      <c r="L606" s="804">
        <f t="shared" si="387"/>
        <v>103946.96</v>
      </c>
      <c r="M606" s="803">
        <v>14998</v>
      </c>
      <c r="N606" s="804">
        <f t="shared" si="388"/>
        <v>118034.26</v>
      </c>
      <c r="O606" s="808">
        <f t="shared" si="389"/>
        <v>221981.22</v>
      </c>
      <c r="P606" s="638">
        <f t="shared" si="372"/>
        <v>0</v>
      </c>
      <c r="Q606" s="512">
        <f t="shared" si="373"/>
        <v>0</v>
      </c>
      <c r="R606" s="637">
        <f t="shared" si="371"/>
        <v>0</v>
      </c>
      <c r="S606" s="638">
        <v>7.87</v>
      </c>
      <c r="T606" s="512">
        <v>13208</v>
      </c>
      <c r="U606" s="512">
        <f t="shared" si="390"/>
        <v>103946.96</v>
      </c>
      <c r="V606" s="512">
        <v>14998</v>
      </c>
      <c r="W606" s="512">
        <f t="shared" ref="W606:W626" si="396">V606*S606</f>
        <v>118034.26</v>
      </c>
      <c r="X606" s="668">
        <f t="shared" si="391"/>
        <v>221981.22</v>
      </c>
      <c r="Y606" s="638"/>
      <c r="Z606" s="512">
        <v>13208</v>
      </c>
      <c r="AA606" s="512">
        <f t="shared" si="392"/>
        <v>0</v>
      </c>
      <c r="AB606" s="512">
        <v>14998</v>
      </c>
      <c r="AC606" s="512">
        <f t="shared" ref="AC606:AC626" si="397">AB606*Y606</f>
        <v>0</v>
      </c>
      <c r="AD606" s="668">
        <f t="shared" si="393"/>
        <v>0</v>
      </c>
      <c r="AE606" s="740">
        <f t="shared" si="370"/>
        <v>0</v>
      </c>
      <c r="AF606" s="743">
        <v>13208</v>
      </c>
      <c r="AG606" s="743">
        <f t="shared" si="394"/>
        <v>0</v>
      </c>
      <c r="AH606" s="743">
        <v>14998</v>
      </c>
      <c r="AI606" s="743">
        <f t="shared" ref="AI606:AI626" si="398">AH606*AE606</f>
        <v>0</v>
      </c>
      <c r="AJ606" s="744">
        <f t="shared" si="395"/>
        <v>0</v>
      </c>
      <c r="AK606" s="410"/>
    </row>
    <row r="607" spans="1:37" s="410" customFormat="1" ht="15.75" hidden="1" x14ac:dyDescent="0.25">
      <c r="A607" s="953" t="s">
        <v>628</v>
      </c>
      <c r="B607" s="431" t="s">
        <v>172</v>
      </c>
      <c r="C607" s="563" t="s">
        <v>153</v>
      </c>
      <c r="D607" s="585">
        <v>187.8</v>
      </c>
      <c r="E607" s="465">
        <v>4772</v>
      </c>
      <c r="F607" s="466">
        <f t="shared" si="384"/>
        <v>896181.60000000009</v>
      </c>
      <c r="G607" s="466">
        <v>2131</v>
      </c>
      <c r="H607" s="466">
        <f t="shared" si="385"/>
        <v>400201.80000000005</v>
      </c>
      <c r="I607" s="587">
        <f t="shared" si="386"/>
        <v>1296383.4000000001</v>
      </c>
      <c r="J607" s="802"/>
      <c r="K607" s="803">
        <v>4772</v>
      </c>
      <c r="L607" s="804">
        <f t="shared" si="387"/>
        <v>0</v>
      </c>
      <c r="M607" s="803">
        <v>2131</v>
      </c>
      <c r="N607" s="804">
        <f t="shared" si="388"/>
        <v>0</v>
      </c>
      <c r="O607" s="808">
        <f t="shared" si="389"/>
        <v>0</v>
      </c>
      <c r="P607" s="638">
        <f t="shared" si="372"/>
        <v>0</v>
      </c>
      <c r="Q607" s="512">
        <f t="shared" si="373"/>
        <v>0</v>
      </c>
      <c r="R607" s="637">
        <f t="shared" si="371"/>
        <v>0</v>
      </c>
      <c r="S607" s="638"/>
      <c r="T607" s="519">
        <v>4772</v>
      </c>
      <c r="U607" s="519">
        <f t="shared" si="390"/>
        <v>0</v>
      </c>
      <c r="V607" s="519">
        <v>2131</v>
      </c>
      <c r="W607" s="519">
        <f t="shared" si="396"/>
        <v>0</v>
      </c>
      <c r="X607" s="670">
        <f t="shared" si="391"/>
        <v>0</v>
      </c>
      <c r="Y607" s="638"/>
      <c r="Z607" s="512">
        <v>4772</v>
      </c>
      <c r="AA607" s="512">
        <f t="shared" si="392"/>
        <v>0</v>
      </c>
      <c r="AB607" s="512">
        <v>2131</v>
      </c>
      <c r="AC607" s="512">
        <f t="shared" si="397"/>
        <v>0</v>
      </c>
      <c r="AD607" s="668">
        <f t="shared" si="393"/>
        <v>0</v>
      </c>
      <c r="AE607" s="740">
        <f t="shared" si="370"/>
        <v>187.8</v>
      </c>
      <c r="AF607" s="747">
        <v>4772</v>
      </c>
      <c r="AG607" s="747">
        <f t="shared" si="394"/>
        <v>896181.60000000009</v>
      </c>
      <c r="AH607" s="747">
        <v>2131</v>
      </c>
      <c r="AI607" s="747">
        <f t="shared" si="398"/>
        <v>400201.80000000005</v>
      </c>
      <c r="AJ607" s="748">
        <f t="shared" si="395"/>
        <v>1296383.4000000001</v>
      </c>
    </row>
    <row r="608" spans="1:37" s="410" customFormat="1" ht="15.75" hidden="1" x14ac:dyDescent="0.25">
      <c r="A608" s="953" t="s">
        <v>629</v>
      </c>
      <c r="B608" s="431" t="s">
        <v>173</v>
      </c>
      <c r="C608" s="563" t="s">
        <v>153</v>
      </c>
      <c r="D608" s="585">
        <v>332.1</v>
      </c>
      <c r="E608" s="465">
        <v>2629</v>
      </c>
      <c r="F608" s="466">
        <f t="shared" si="384"/>
        <v>873090.9</v>
      </c>
      <c r="G608" s="466">
        <v>3034</v>
      </c>
      <c r="H608" s="466">
        <f t="shared" si="385"/>
        <v>1007591.4</v>
      </c>
      <c r="I608" s="587">
        <f t="shared" si="386"/>
        <v>1880682.3</v>
      </c>
      <c r="J608" s="802"/>
      <c r="K608" s="803">
        <v>2629</v>
      </c>
      <c r="L608" s="804">
        <f t="shared" si="387"/>
        <v>0</v>
      </c>
      <c r="M608" s="803">
        <v>3034</v>
      </c>
      <c r="N608" s="804">
        <f t="shared" si="388"/>
        <v>0</v>
      </c>
      <c r="O608" s="808">
        <f t="shared" si="389"/>
        <v>0</v>
      </c>
      <c r="P608" s="638">
        <f t="shared" si="372"/>
        <v>0</v>
      </c>
      <c r="Q608" s="512">
        <f t="shared" si="373"/>
        <v>0</v>
      </c>
      <c r="R608" s="637">
        <f t="shared" si="371"/>
        <v>0</v>
      </c>
      <c r="S608" s="638"/>
      <c r="T608" s="519">
        <v>2629</v>
      </c>
      <c r="U608" s="519">
        <f t="shared" si="390"/>
        <v>0</v>
      </c>
      <c r="V608" s="519">
        <v>3034</v>
      </c>
      <c r="W608" s="519">
        <f t="shared" si="396"/>
        <v>0</v>
      </c>
      <c r="X608" s="670">
        <f t="shared" si="391"/>
        <v>0</v>
      </c>
      <c r="Y608" s="638"/>
      <c r="Z608" s="512">
        <v>2629</v>
      </c>
      <c r="AA608" s="512">
        <f t="shared" si="392"/>
        <v>0</v>
      </c>
      <c r="AB608" s="512">
        <v>3034</v>
      </c>
      <c r="AC608" s="512">
        <f t="shared" si="397"/>
        <v>0</v>
      </c>
      <c r="AD608" s="668">
        <f t="shared" si="393"/>
        <v>0</v>
      </c>
      <c r="AE608" s="740">
        <f t="shared" si="370"/>
        <v>332.1</v>
      </c>
      <c r="AF608" s="747">
        <v>2629</v>
      </c>
      <c r="AG608" s="747">
        <f t="shared" si="394"/>
        <v>873090.9</v>
      </c>
      <c r="AH608" s="747">
        <v>3034</v>
      </c>
      <c r="AI608" s="747">
        <f t="shared" si="398"/>
        <v>1007591.4</v>
      </c>
      <c r="AJ608" s="748">
        <f t="shared" si="395"/>
        <v>1880682.3</v>
      </c>
    </row>
    <row r="609" spans="1:37" s="410" customFormat="1" ht="15.75" hidden="1" x14ac:dyDescent="0.25">
      <c r="A609" s="953" t="s">
        <v>630</v>
      </c>
      <c r="B609" s="431" t="s">
        <v>174</v>
      </c>
      <c r="C609" s="563" t="s">
        <v>153</v>
      </c>
      <c r="D609" s="585">
        <v>121.8</v>
      </c>
      <c r="E609" s="465">
        <v>708.10739999999998</v>
      </c>
      <c r="F609" s="466">
        <f t="shared" si="384"/>
        <v>86247.481319999992</v>
      </c>
      <c r="G609" s="466">
        <v>2641.5246000000002</v>
      </c>
      <c r="H609" s="466">
        <f t="shared" si="385"/>
        <v>321737.69628000003</v>
      </c>
      <c r="I609" s="587">
        <f t="shared" si="386"/>
        <v>407985.17760000005</v>
      </c>
      <c r="J609" s="802"/>
      <c r="K609" s="803">
        <v>708.10739999999998</v>
      </c>
      <c r="L609" s="804">
        <f t="shared" si="387"/>
        <v>0</v>
      </c>
      <c r="M609" s="803">
        <v>2641.5246000000002</v>
      </c>
      <c r="N609" s="804">
        <f t="shared" si="388"/>
        <v>0</v>
      </c>
      <c r="O609" s="808">
        <f t="shared" si="389"/>
        <v>0</v>
      </c>
      <c r="P609" s="638">
        <f t="shared" si="372"/>
        <v>0</v>
      </c>
      <c r="Q609" s="512">
        <f t="shared" si="373"/>
        <v>0</v>
      </c>
      <c r="R609" s="637">
        <f t="shared" si="371"/>
        <v>0</v>
      </c>
      <c r="S609" s="638"/>
      <c r="T609" s="519">
        <v>708.10739999999998</v>
      </c>
      <c r="U609" s="519">
        <f t="shared" si="390"/>
        <v>0</v>
      </c>
      <c r="V609" s="519">
        <v>2641.5246000000002</v>
      </c>
      <c r="W609" s="519">
        <f t="shared" si="396"/>
        <v>0</v>
      </c>
      <c r="X609" s="670">
        <f t="shared" si="391"/>
        <v>0</v>
      </c>
      <c r="Y609" s="638"/>
      <c r="Z609" s="512">
        <v>708.10739999999998</v>
      </c>
      <c r="AA609" s="512">
        <f t="shared" si="392"/>
        <v>0</v>
      </c>
      <c r="AB609" s="512">
        <v>2641.5246000000002</v>
      </c>
      <c r="AC609" s="512">
        <f t="shared" si="397"/>
        <v>0</v>
      </c>
      <c r="AD609" s="668">
        <f t="shared" si="393"/>
        <v>0</v>
      </c>
      <c r="AE609" s="740">
        <f t="shared" si="370"/>
        <v>121.8</v>
      </c>
      <c r="AF609" s="747">
        <v>708.10739999999998</v>
      </c>
      <c r="AG609" s="747">
        <f t="shared" si="394"/>
        <v>86247.481319999992</v>
      </c>
      <c r="AH609" s="747">
        <v>2641.5246000000002</v>
      </c>
      <c r="AI609" s="747">
        <f t="shared" si="398"/>
        <v>321737.69628000003</v>
      </c>
      <c r="AJ609" s="748">
        <f t="shared" si="395"/>
        <v>407985.17760000005</v>
      </c>
    </row>
    <row r="610" spans="1:37" s="410" customFormat="1" ht="15.75" hidden="1" x14ac:dyDescent="0.25">
      <c r="A610" s="953" t="s">
        <v>631</v>
      </c>
      <c r="B610" s="431" t="s">
        <v>175</v>
      </c>
      <c r="C610" s="563" t="s">
        <v>153</v>
      </c>
      <c r="D610" s="585">
        <v>141.30000000000001</v>
      </c>
      <c r="E610" s="465">
        <v>680.87250000000006</v>
      </c>
      <c r="F610" s="466">
        <f t="shared" si="384"/>
        <v>96207.284250000012</v>
      </c>
      <c r="G610" s="466">
        <v>1083.7398000000001</v>
      </c>
      <c r="H610" s="466">
        <f t="shared" si="385"/>
        <v>153132.43374000001</v>
      </c>
      <c r="I610" s="587">
        <f t="shared" si="386"/>
        <v>249339.71799000003</v>
      </c>
      <c r="J610" s="802"/>
      <c r="K610" s="803">
        <v>680.87250000000006</v>
      </c>
      <c r="L610" s="804">
        <f t="shared" si="387"/>
        <v>0</v>
      </c>
      <c r="M610" s="803">
        <v>1083.7398000000001</v>
      </c>
      <c r="N610" s="804">
        <f t="shared" si="388"/>
        <v>0</v>
      </c>
      <c r="O610" s="808">
        <f t="shared" si="389"/>
        <v>0</v>
      </c>
      <c r="P610" s="638">
        <f t="shared" si="372"/>
        <v>0</v>
      </c>
      <c r="Q610" s="512">
        <f t="shared" si="373"/>
        <v>0</v>
      </c>
      <c r="R610" s="637">
        <f t="shared" si="371"/>
        <v>0</v>
      </c>
      <c r="S610" s="638"/>
      <c r="T610" s="519">
        <v>680.87250000000006</v>
      </c>
      <c r="U610" s="519">
        <f t="shared" si="390"/>
        <v>0</v>
      </c>
      <c r="V610" s="519">
        <v>1083.7398000000001</v>
      </c>
      <c r="W610" s="519">
        <f t="shared" si="396"/>
        <v>0</v>
      </c>
      <c r="X610" s="670">
        <f t="shared" si="391"/>
        <v>0</v>
      </c>
      <c r="Y610" s="638"/>
      <c r="Z610" s="512">
        <v>680.87250000000006</v>
      </c>
      <c r="AA610" s="512">
        <f t="shared" si="392"/>
        <v>0</v>
      </c>
      <c r="AB610" s="512">
        <v>1083.7398000000001</v>
      </c>
      <c r="AC610" s="512">
        <f t="shared" si="397"/>
        <v>0</v>
      </c>
      <c r="AD610" s="668">
        <f t="shared" si="393"/>
        <v>0</v>
      </c>
      <c r="AE610" s="740">
        <f t="shared" si="370"/>
        <v>141.30000000000001</v>
      </c>
      <c r="AF610" s="747">
        <v>680.87250000000006</v>
      </c>
      <c r="AG610" s="747">
        <f t="shared" si="394"/>
        <v>96207.284250000012</v>
      </c>
      <c r="AH610" s="747">
        <v>1083.7398000000001</v>
      </c>
      <c r="AI610" s="747">
        <f t="shared" si="398"/>
        <v>153132.43374000001</v>
      </c>
      <c r="AJ610" s="748">
        <f t="shared" si="395"/>
        <v>249339.71799000003</v>
      </c>
    </row>
    <row r="611" spans="1:37" s="410" customFormat="1" ht="15.75" hidden="1" x14ac:dyDescent="0.25">
      <c r="A611" s="953" t="s">
        <v>632</v>
      </c>
      <c r="B611" s="431" t="s">
        <v>176</v>
      </c>
      <c r="C611" s="563" t="s">
        <v>153</v>
      </c>
      <c r="D611" s="585">
        <v>355.6</v>
      </c>
      <c r="E611" s="465">
        <v>3576</v>
      </c>
      <c r="F611" s="466">
        <f t="shared" si="384"/>
        <v>1271625.6000000001</v>
      </c>
      <c r="G611" s="466">
        <v>1630</v>
      </c>
      <c r="H611" s="466">
        <f t="shared" si="385"/>
        <v>579628</v>
      </c>
      <c r="I611" s="587">
        <f t="shared" si="386"/>
        <v>1851253.6</v>
      </c>
      <c r="J611" s="802"/>
      <c r="K611" s="803">
        <v>3576</v>
      </c>
      <c r="L611" s="804">
        <f t="shared" si="387"/>
        <v>0</v>
      </c>
      <c r="M611" s="803">
        <v>1630</v>
      </c>
      <c r="N611" s="804">
        <f t="shared" si="388"/>
        <v>0</v>
      </c>
      <c r="O611" s="808">
        <f t="shared" si="389"/>
        <v>0</v>
      </c>
      <c r="P611" s="638">
        <f t="shared" si="372"/>
        <v>0</v>
      </c>
      <c r="Q611" s="512">
        <f t="shared" si="373"/>
        <v>0</v>
      </c>
      <c r="R611" s="637">
        <f t="shared" si="371"/>
        <v>0</v>
      </c>
      <c r="S611" s="638"/>
      <c r="T611" s="519">
        <v>3576</v>
      </c>
      <c r="U611" s="519">
        <f t="shared" si="390"/>
        <v>0</v>
      </c>
      <c r="V611" s="519">
        <v>1630</v>
      </c>
      <c r="W611" s="519">
        <f t="shared" si="396"/>
        <v>0</v>
      </c>
      <c r="X611" s="670">
        <f t="shared" si="391"/>
        <v>0</v>
      </c>
      <c r="Y611" s="638"/>
      <c r="Z611" s="512">
        <v>3576</v>
      </c>
      <c r="AA611" s="512">
        <f t="shared" si="392"/>
        <v>0</v>
      </c>
      <c r="AB611" s="512">
        <v>1630</v>
      </c>
      <c r="AC611" s="512">
        <f t="shared" si="397"/>
        <v>0</v>
      </c>
      <c r="AD611" s="668">
        <f t="shared" si="393"/>
        <v>0</v>
      </c>
      <c r="AE611" s="740">
        <f t="shared" si="370"/>
        <v>355.6</v>
      </c>
      <c r="AF611" s="747">
        <v>3576</v>
      </c>
      <c r="AG611" s="747">
        <f t="shared" si="394"/>
        <v>1271625.6000000001</v>
      </c>
      <c r="AH611" s="747">
        <v>1630</v>
      </c>
      <c r="AI611" s="747">
        <f t="shared" si="398"/>
        <v>579628</v>
      </c>
      <c r="AJ611" s="748">
        <f t="shared" si="395"/>
        <v>1851253.6</v>
      </c>
    </row>
    <row r="612" spans="1:37" s="410" customFormat="1" ht="15.75" hidden="1" x14ac:dyDescent="0.25">
      <c r="A612" s="953" t="s">
        <v>633</v>
      </c>
      <c r="B612" s="431" t="s">
        <v>177</v>
      </c>
      <c r="C612" s="563" t="s">
        <v>153</v>
      </c>
      <c r="D612" s="585">
        <v>2</v>
      </c>
      <c r="E612" s="465">
        <v>4149</v>
      </c>
      <c r="F612" s="466">
        <f t="shared" si="384"/>
        <v>8298</v>
      </c>
      <c r="G612" s="466">
        <v>2131</v>
      </c>
      <c r="H612" s="466">
        <f t="shared" si="385"/>
        <v>4262</v>
      </c>
      <c r="I612" s="587">
        <f t="shared" si="386"/>
        <v>12560</v>
      </c>
      <c r="J612" s="802"/>
      <c r="K612" s="803">
        <v>4149</v>
      </c>
      <c r="L612" s="804">
        <f t="shared" si="387"/>
        <v>0</v>
      </c>
      <c r="M612" s="803">
        <v>2131</v>
      </c>
      <c r="N612" s="804">
        <f t="shared" si="388"/>
        <v>0</v>
      </c>
      <c r="O612" s="808">
        <f t="shared" si="389"/>
        <v>0</v>
      </c>
      <c r="P612" s="638">
        <f t="shared" si="372"/>
        <v>0</v>
      </c>
      <c r="Q612" s="512">
        <f t="shared" si="373"/>
        <v>0</v>
      </c>
      <c r="R612" s="637">
        <f t="shared" si="371"/>
        <v>0</v>
      </c>
      <c r="S612" s="638"/>
      <c r="T612" s="519">
        <v>4149</v>
      </c>
      <c r="U612" s="519">
        <f t="shared" si="390"/>
        <v>0</v>
      </c>
      <c r="V612" s="519">
        <v>2131</v>
      </c>
      <c r="W612" s="519">
        <f t="shared" si="396"/>
        <v>0</v>
      </c>
      <c r="X612" s="670">
        <f t="shared" si="391"/>
        <v>0</v>
      </c>
      <c r="Y612" s="638"/>
      <c r="Z612" s="512">
        <v>4149</v>
      </c>
      <c r="AA612" s="512">
        <f t="shared" si="392"/>
        <v>0</v>
      </c>
      <c r="AB612" s="512">
        <v>2131</v>
      </c>
      <c r="AC612" s="512">
        <f t="shared" si="397"/>
        <v>0</v>
      </c>
      <c r="AD612" s="668">
        <f t="shared" si="393"/>
        <v>0</v>
      </c>
      <c r="AE612" s="740">
        <f t="shared" si="370"/>
        <v>2</v>
      </c>
      <c r="AF612" s="747">
        <v>4149</v>
      </c>
      <c r="AG612" s="747">
        <f t="shared" si="394"/>
        <v>8298</v>
      </c>
      <c r="AH612" s="747">
        <v>2131</v>
      </c>
      <c r="AI612" s="747">
        <f t="shared" si="398"/>
        <v>4262</v>
      </c>
      <c r="AJ612" s="748">
        <f t="shared" si="395"/>
        <v>12560</v>
      </c>
    </row>
    <row r="613" spans="1:37" s="410" customFormat="1" ht="25.5" hidden="1" x14ac:dyDescent="0.25">
      <c r="A613" s="953" t="s">
        <v>634</v>
      </c>
      <c r="B613" s="431" t="s">
        <v>178</v>
      </c>
      <c r="C613" s="563" t="s">
        <v>153</v>
      </c>
      <c r="D613" s="585">
        <v>141.30000000000001</v>
      </c>
      <c r="E613" s="465">
        <v>3470</v>
      </c>
      <c r="F613" s="466">
        <f t="shared" si="384"/>
        <v>490311.00000000006</v>
      </c>
      <c r="G613" s="466">
        <v>1590</v>
      </c>
      <c r="H613" s="466">
        <f t="shared" si="385"/>
        <v>224667.00000000003</v>
      </c>
      <c r="I613" s="587">
        <f t="shared" si="386"/>
        <v>714978.00000000012</v>
      </c>
      <c r="J613" s="802"/>
      <c r="K613" s="803">
        <v>3470</v>
      </c>
      <c r="L613" s="804">
        <f t="shared" si="387"/>
        <v>0</v>
      </c>
      <c r="M613" s="803">
        <v>1590</v>
      </c>
      <c r="N613" s="804">
        <f t="shared" si="388"/>
        <v>0</v>
      </c>
      <c r="O613" s="808">
        <f t="shared" si="389"/>
        <v>0</v>
      </c>
      <c r="P613" s="638">
        <f t="shared" si="372"/>
        <v>0</v>
      </c>
      <c r="Q613" s="512">
        <f t="shared" si="373"/>
        <v>0</v>
      </c>
      <c r="R613" s="637">
        <f t="shared" si="371"/>
        <v>0</v>
      </c>
      <c r="S613" s="638"/>
      <c r="T613" s="519">
        <v>3470</v>
      </c>
      <c r="U613" s="519">
        <f t="shared" si="390"/>
        <v>0</v>
      </c>
      <c r="V613" s="519">
        <v>1590</v>
      </c>
      <c r="W613" s="519">
        <f t="shared" si="396"/>
        <v>0</v>
      </c>
      <c r="X613" s="670">
        <f t="shared" si="391"/>
        <v>0</v>
      </c>
      <c r="Y613" s="638"/>
      <c r="Z613" s="512">
        <v>3470</v>
      </c>
      <c r="AA613" s="512">
        <f t="shared" si="392"/>
        <v>0</v>
      </c>
      <c r="AB613" s="512">
        <v>1590</v>
      </c>
      <c r="AC613" s="512">
        <f t="shared" si="397"/>
        <v>0</v>
      </c>
      <c r="AD613" s="668">
        <f t="shared" si="393"/>
        <v>0</v>
      </c>
      <c r="AE613" s="740">
        <f t="shared" si="370"/>
        <v>141.30000000000001</v>
      </c>
      <c r="AF613" s="747">
        <v>3470</v>
      </c>
      <c r="AG613" s="747">
        <f t="shared" si="394"/>
        <v>490311.00000000006</v>
      </c>
      <c r="AH613" s="747">
        <v>1590</v>
      </c>
      <c r="AI613" s="747">
        <f t="shared" si="398"/>
        <v>224667.00000000003</v>
      </c>
      <c r="AJ613" s="748">
        <f t="shared" si="395"/>
        <v>714978.00000000012</v>
      </c>
    </row>
    <row r="614" spans="1:37" s="410" customFormat="1" ht="15.75" hidden="1" x14ac:dyDescent="0.25">
      <c r="A614" s="953" t="s">
        <v>635</v>
      </c>
      <c r="B614" s="431" t="s">
        <v>179</v>
      </c>
      <c r="C614" s="563" t="s">
        <v>153</v>
      </c>
      <c r="D614" s="585">
        <v>1140.5999999999999</v>
      </c>
      <c r="E614" s="465">
        <v>75.652500000000018</v>
      </c>
      <c r="F614" s="466">
        <f t="shared" si="384"/>
        <v>86289.241500000018</v>
      </c>
      <c r="G614" s="466">
        <v>42.299400000000006</v>
      </c>
      <c r="H614" s="466">
        <f t="shared" si="385"/>
        <v>48246.695640000005</v>
      </c>
      <c r="I614" s="587">
        <f t="shared" si="386"/>
        <v>134535.93714000002</v>
      </c>
      <c r="J614" s="802"/>
      <c r="K614" s="803">
        <v>75.652500000000018</v>
      </c>
      <c r="L614" s="804">
        <f t="shared" si="387"/>
        <v>0</v>
      </c>
      <c r="M614" s="803">
        <v>42.299400000000006</v>
      </c>
      <c r="N614" s="804">
        <f t="shared" si="388"/>
        <v>0</v>
      </c>
      <c r="O614" s="808">
        <f t="shared" si="389"/>
        <v>0</v>
      </c>
      <c r="P614" s="638">
        <f t="shared" si="372"/>
        <v>0</v>
      </c>
      <c r="Q614" s="512">
        <f t="shared" si="373"/>
        <v>0</v>
      </c>
      <c r="R614" s="637">
        <f t="shared" si="371"/>
        <v>0</v>
      </c>
      <c r="S614" s="638"/>
      <c r="T614" s="519">
        <v>75.652500000000018</v>
      </c>
      <c r="U614" s="519">
        <f t="shared" si="390"/>
        <v>0</v>
      </c>
      <c r="V614" s="519">
        <v>42.299400000000006</v>
      </c>
      <c r="W614" s="519">
        <f t="shared" si="396"/>
        <v>0</v>
      </c>
      <c r="X614" s="670">
        <f t="shared" si="391"/>
        <v>0</v>
      </c>
      <c r="Y614" s="638"/>
      <c r="Z614" s="512">
        <v>75.652500000000018</v>
      </c>
      <c r="AA614" s="512">
        <f t="shared" si="392"/>
        <v>0</v>
      </c>
      <c r="AB614" s="512">
        <v>42.299400000000006</v>
      </c>
      <c r="AC614" s="512">
        <f t="shared" si="397"/>
        <v>0</v>
      </c>
      <c r="AD614" s="668">
        <f t="shared" si="393"/>
        <v>0</v>
      </c>
      <c r="AE614" s="740">
        <f t="shared" si="370"/>
        <v>1140.5999999999999</v>
      </c>
      <c r="AF614" s="747">
        <v>75.652500000000018</v>
      </c>
      <c r="AG614" s="747">
        <f t="shared" si="394"/>
        <v>86289.241500000018</v>
      </c>
      <c r="AH614" s="747">
        <v>42.299400000000006</v>
      </c>
      <c r="AI614" s="747">
        <f t="shared" si="398"/>
        <v>48246.695640000005</v>
      </c>
      <c r="AJ614" s="748">
        <f t="shared" si="395"/>
        <v>134535.93714000002</v>
      </c>
    </row>
    <row r="615" spans="1:37" s="230" customFormat="1" ht="15.75" hidden="1" x14ac:dyDescent="0.25">
      <c r="A615" s="951" t="s">
        <v>636</v>
      </c>
      <c r="B615" s="431" t="s">
        <v>180</v>
      </c>
      <c r="C615" s="563" t="s">
        <v>153</v>
      </c>
      <c r="D615" s="583">
        <v>1194.52</v>
      </c>
      <c r="E615" s="462">
        <v>4448.1898168301914</v>
      </c>
      <c r="F615" s="464">
        <f t="shared" si="384"/>
        <v>5313451.7</v>
      </c>
      <c r="G615" s="464">
        <v>3702.4359575394305</v>
      </c>
      <c r="H615" s="464">
        <f t="shared" si="385"/>
        <v>4422633.8000000007</v>
      </c>
      <c r="I615" s="588">
        <f t="shared" si="386"/>
        <v>9736085.5</v>
      </c>
      <c r="J615" s="802">
        <v>98.58</v>
      </c>
      <c r="K615" s="803">
        <v>4448.1898168301914</v>
      </c>
      <c r="L615" s="804">
        <f t="shared" si="387"/>
        <v>438502.55214312027</v>
      </c>
      <c r="M615" s="803">
        <v>3702.4359575394305</v>
      </c>
      <c r="N615" s="804">
        <f t="shared" si="388"/>
        <v>364986.13669423707</v>
      </c>
      <c r="O615" s="808">
        <f t="shared" si="389"/>
        <v>803488.68883735733</v>
      </c>
      <c r="P615" s="638">
        <f t="shared" si="372"/>
        <v>0.18981683019137563</v>
      </c>
      <c r="Q615" s="512">
        <f t="shared" si="373"/>
        <v>0.4359575394305466</v>
      </c>
      <c r="R615" s="637">
        <f t="shared" si="371"/>
        <v>226.74000000022352</v>
      </c>
      <c r="S615" s="638">
        <v>98.58</v>
      </c>
      <c r="T615" s="512">
        <v>4448</v>
      </c>
      <c r="U615" s="512">
        <f t="shared" si="390"/>
        <v>438483.83999999997</v>
      </c>
      <c r="V615" s="512">
        <v>3702</v>
      </c>
      <c r="W615" s="512">
        <f t="shared" si="396"/>
        <v>364943.16</v>
      </c>
      <c r="X615" s="668">
        <f t="shared" si="391"/>
        <v>803427</v>
      </c>
      <c r="Y615" s="638"/>
      <c r="Z615" s="512">
        <v>4448</v>
      </c>
      <c r="AA615" s="512">
        <f t="shared" si="392"/>
        <v>0</v>
      </c>
      <c r="AB615" s="512">
        <v>3702</v>
      </c>
      <c r="AC615" s="512">
        <f t="shared" si="397"/>
        <v>0</v>
      </c>
      <c r="AD615" s="668">
        <f t="shared" si="393"/>
        <v>0</v>
      </c>
      <c r="AE615" s="740">
        <f t="shared" si="370"/>
        <v>1095.94</v>
      </c>
      <c r="AF615" s="743">
        <v>4448</v>
      </c>
      <c r="AG615" s="743">
        <f t="shared" si="394"/>
        <v>4874741.12</v>
      </c>
      <c r="AH615" s="743">
        <v>3702</v>
      </c>
      <c r="AI615" s="743">
        <f t="shared" si="398"/>
        <v>4057169.8800000004</v>
      </c>
      <c r="AJ615" s="744">
        <f t="shared" si="395"/>
        <v>8931911</v>
      </c>
      <c r="AK615" s="409"/>
    </row>
    <row r="616" spans="1:37" s="499" customFormat="1" ht="15.75" hidden="1" x14ac:dyDescent="0.25">
      <c r="A616" s="954" t="s">
        <v>637</v>
      </c>
      <c r="B616" s="433" t="s">
        <v>181</v>
      </c>
      <c r="C616" s="565" t="s">
        <v>31</v>
      </c>
      <c r="D616" s="589">
        <v>11</v>
      </c>
      <c r="E616" s="467">
        <v>34209</v>
      </c>
      <c r="F616" s="468">
        <f t="shared" si="384"/>
        <v>376299</v>
      </c>
      <c r="G616" s="468">
        <v>89433</v>
      </c>
      <c r="H616" s="468">
        <f t="shared" si="385"/>
        <v>983763</v>
      </c>
      <c r="I616" s="590">
        <f t="shared" si="386"/>
        <v>1360062</v>
      </c>
      <c r="J616" s="811"/>
      <c r="K616" s="812">
        <v>34209</v>
      </c>
      <c r="L616" s="813">
        <f t="shared" si="387"/>
        <v>0</v>
      </c>
      <c r="M616" s="812">
        <v>89433</v>
      </c>
      <c r="N616" s="813">
        <f t="shared" si="388"/>
        <v>0</v>
      </c>
      <c r="O616" s="814">
        <f t="shared" si="389"/>
        <v>0</v>
      </c>
      <c r="P616" s="638">
        <f t="shared" si="372"/>
        <v>0</v>
      </c>
      <c r="Q616" s="512">
        <f t="shared" si="373"/>
        <v>0</v>
      </c>
      <c r="R616" s="637">
        <f t="shared" si="371"/>
        <v>0</v>
      </c>
      <c r="S616" s="647"/>
      <c r="T616" s="521">
        <v>34209</v>
      </c>
      <c r="U616" s="521">
        <f t="shared" si="390"/>
        <v>0</v>
      </c>
      <c r="V616" s="521">
        <v>89433</v>
      </c>
      <c r="W616" s="521">
        <f t="shared" si="396"/>
        <v>0</v>
      </c>
      <c r="X616" s="671">
        <f t="shared" si="391"/>
        <v>0</v>
      </c>
      <c r="Y616" s="647"/>
      <c r="Z616" s="520">
        <v>34209</v>
      </c>
      <c r="AA616" s="520">
        <f t="shared" si="392"/>
        <v>0</v>
      </c>
      <c r="AB616" s="520">
        <v>89433</v>
      </c>
      <c r="AC616" s="520">
        <f t="shared" si="397"/>
        <v>0</v>
      </c>
      <c r="AD616" s="673">
        <f t="shared" si="393"/>
        <v>0</v>
      </c>
      <c r="AE616" s="740">
        <f t="shared" si="370"/>
        <v>11</v>
      </c>
      <c r="AF616" s="749">
        <v>34209</v>
      </c>
      <c r="AG616" s="749">
        <f t="shared" si="394"/>
        <v>376299</v>
      </c>
      <c r="AH616" s="749">
        <v>89433</v>
      </c>
      <c r="AI616" s="749">
        <f t="shared" si="398"/>
        <v>983763</v>
      </c>
      <c r="AJ616" s="750">
        <f t="shared" si="395"/>
        <v>1360062</v>
      </c>
    </row>
    <row r="617" spans="1:37" s="499" customFormat="1" ht="15.75" hidden="1" x14ac:dyDescent="0.25">
      <c r="A617" s="954" t="s">
        <v>638</v>
      </c>
      <c r="B617" s="433" t="s">
        <v>182</v>
      </c>
      <c r="C617" s="565" t="s">
        <v>31</v>
      </c>
      <c r="D617" s="589">
        <v>6</v>
      </c>
      <c r="E617" s="467">
        <v>18204</v>
      </c>
      <c r="F617" s="468">
        <f t="shared" si="384"/>
        <v>109224</v>
      </c>
      <c r="G617" s="468">
        <v>79865</v>
      </c>
      <c r="H617" s="468">
        <f t="shared" si="385"/>
        <v>479190</v>
      </c>
      <c r="I617" s="590">
        <f t="shared" si="386"/>
        <v>588414</v>
      </c>
      <c r="J617" s="811"/>
      <c r="K617" s="812">
        <v>18204</v>
      </c>
      <c r="L617" s="813">
        <f t="shared" si="387"/>
        <v>0</v>
      </c>
      <c r="M617" s="812">
        <v>79865</v>
      </c>
      <c r="N617" s="813">
        <f t="shared" si="388"/>
        <v>0</v>
      </c>
      <c r="O617" s="814">
        <f t="shared" si="389"/>
        <v>0</v>
      </c>
      <c r="P617" s="638">
        <f t="shared" si="372"/>
        <v>0</v>
      </c>
      <c r="Q617" s="512">
        <f t="shared" si="373"/>
        <v>0</v>
      </c>
      <c r="R617" s="637">
        <f t="shared" si="371"/>
        <v>0</v>
      </c>
      <c r="S617" s="647"/>
      <c r="T617" s="521">
        <v>18204</v>
      </c>
      <c r="U617" s="521">
        <f t="shared" si="390"/>
        <v>0</v>
      </c>
      <c r="V617" s="521">
        <v>79865</v>
      </c>
      <c r="W617" s="521">
        <f t="shared" si="396"/>
        <v>0</v>
      </c>
      <c r="X617" s="671">
        <f t="shared" si="391"/>
        <v>0</v>
      </c>
      <c r="Y617" s="647"/>
      <c r="Z617" s="520">
        <v>18204</v>
      </c>
      <c r="AA617" s="520">
        <f t="shared" si="392"/>
        <v>0</v>
      </c>
      <c r="AB617" s="520">
        <v>79865</v>
      </c>
      <c r="AC617" s="520">
        <f t="shared" si="397"/>
        <v>0</v>
      </c>
      <c r="AD617" s="673">
        <f t="shared" si="393"/>
        <v>0</v>
      </c>
      <c r="AE617" s="740">
        <f t="shared" si="370"/>
        <v>6</v>
      </c>
      <c r="AF617" s="749">
        <v>18204</v>
      </c>
      <c r="AG617" s="749">
        <f t="shared" si="394"/>
        <v>109224</v>
      </c>
      <c r="AH617" s="749">
        <v>79865</v>
      </c>
      <c r="AI617" s="749">
        <f t="shared" si="398"/>
        <v>479190</v>
      </c>
      <c r="AJ617" s="750">
        <f t="shared" si="395"/>
        <v>588414</v>
      </c>
    </row>
    <row r="618" spans="1:37" s="499" customFormat="1" ht="15.75" hidden="1" x14ac:dyDescent="0.25">
      <c r="A618" s="954" t="s">
        <v>639</v>
      </c>
      <c r="B618" s="433" t="s">
        <v>183</v>
      </c>
      <c r="C618" s="565" t="s">
        <v>31</v>
      </c>
      <c r="D618" s="589">
        <v>42</v>
      </c>
      <c r="E618" s="467">
        <v>14176</v>
      </c>
      <c r="F618" s="468">
        <f t="shared" si="384"/>
        <v>595392</v>
      </c>
      <c r="G618" s="468">
        <v>34900</v>
      </c>
      <c r="H618" s="468">
        <f t="shared" si="385"/>
        <v>1465800</v>
      </c>
      <c r="I618" s="590">
        <f t="shared" si="386"/>
        <v>2061192</v>
      </c>
      <c r="J618" s="811"/>
      <c r="K618" s="812">
        <v>14176</v>
      </c>
      <c r="L618" s="813">
        <f t="shared" si="387"/>
        <v>0</v>
      </c>
      <c r="M618" s="812">
        <v>34900</v>
      </c>
      <c r="N618" s="813">
        <f t="shared" si="388"/>
        <v>0</v>
      </c>
      <c r="O618" s="814">
        <f t="shared" si="389"/>
        <v>0</v>
      </c>
      <c r="P618" s="638">
        <f t="shared" si="372"/>
        <v>0</v>
      </c>
      <c r="Q618" s="512">
        <f t="shared" si="373"/>
        <v>0</v>
      </c>
      <c r="R618" s="637">
        <f t="shared" si="371"/>
        <v>0</v>
      </c>
      <c r="S618" s="647"/>
      <c r="T618" s="521">
        <v>14176</v>
      </c>
      <c r="U618" s="521">
        <f t="shared" si="390"/>
        <v>0</v>
      </c>
      <c r="V618" s="521">
        <v>34900</v>
      </c>
      <c r="W618" s="521">
        <f t="shared" si="396"/>
        <v>0</v>
      </c>
      <c r="X618" s="671">
        <f t="shared" si="391"/>
        <v>0</v>
      </c>
      <c r="Y618" s="647"/>
      <c r="Z618" s="520">
        <v>14176</v>
      </c>
      <c r="AA618" s="520">
        <f t="shared" si="392"/>
        <v>0</v>
      </c>
      <c r="AB618" s="520">
        <v>34900</v>
      </c>
      <c r="AC618" s="520">
        <f t="shared" si="397"/>
        <v>0</v>
      </c>
      <c r="AD618" s="673">
        <f t="shared" si="393"/>
        <v>0</v>
      </c>
      <c r="AE618" s="740">
        <f t="shared" si="370"/>
        <v>42</v>
      </c>
      <c r="AF618" s="749">
        <v>14176</v>
      </c>
      <c r="AG618" s="749">
        <f t="shared" si="394"/>
        <v>595392</v>
      </c>
      <c r="AH618" s="749">
        <v>34900</v>
      </c>
      <c r="AI618" s="749">
        <f t="shared" si="398"/>
        <v>1465800</v>
      </c>
      <c r="AJ618" s="750">
        <f t="shared" si="395"/>
        <v>2061192</v>
      </c>
    </row>
    <row r="619" spans="1:37" s="499" customFormat="1" ht="15.75" hidden="1" x14ac:dyDescent="0.25">
      <c r="A619" s="954" t="s">
        <v>640</v>
      </c>
      <c r="B619" s="433" t="s">
        <v>184</v>
      </c>
      <c r="C619" s="565" t="s">
        <v>31</v>
      </c>
      <c r="D619" s="589">
        <v>1</v>
      </c>
      <c r="E619" s="467">
        <v>504288.43</v>
      </c>
      <c r="F619" s="468">
        <f t="shared" si="384"/>
        <v>504288.43</v>
      </c>
      <c r="G619" s="468">
        <v>855301.20000000007</v>
      </c>
      <c r="H619" s="468">
        <f t="shared" si="385"/>
        <v>855301.20000000007</v>
      </c>
      <c r="I619" s="590">
        <f t="shared" si="386"/>
        <v>1359589.6300000001</v>
      </c>
      <c r="J619" s="811"/>
      <c r="K619" s="812">
        <v>504288.43</v>
      </c>
      <c r="L619" s="813">
        <f t="shared" si="387"/>
        <v>0</v>
      </c>
      <c r="M619" s="812">
        <v>855301.20000000007</v>
      </c>
      <c r="N619" s="813">
        <f t="shared" si="388"/>
        <v>0</v>
      </c>
      <c r="O619" s="814">
        <f t="shared" si="389"/>
        <v>0</v>
      </c>
      <c r="P619" s="638">
        <f t="shared" si="372"/>
        <v>0</v>
      </c>
      <c r="Q619" s="512">
        <f t="shared" si="373"/>
        <v>0</v>
      </c>
      <c r="R619" s="637">
        <f t="shared" si="371"/>
        <v>0</v>
      </c>
      <c r="S619" s="647"/>
      <c r="T619" s="521">
        <v>504288.43</v>
      </c>
      <c r="U619" s="521">
        <f t="shared" si="390"/>
        <v>0</v>
      </c>
      <c r="V619" s="521">
        <v>855301.20000000007</v>
      </c>
      <c r="W619" s="521">
        <f t="shared" si="396"/>
        <v>0</v>
      </c>
      <c r="X619" s="671">
        <f t="shared" si="391"/>
        <v>0</v>
      </c>
      <c r="Y619" s="647"/>
      <c r="Z619" s="520">
        <v>504288.43</v>
      </c>
      <c r="AA619" s="520">
        <f t="shared" si="392"/>
        <v>0</v>
      </c>
      <c r="AB619" s="520">
        <v>855301.20000000007</v>
      </c>
      <c r="AC619" s="520">
        <f t="shared" si="397"/>
        <v>0</v>
      </c>
      <c r="AD619" s="673">
        <f t="shared" si="393"/>
        <v>0</v>
      </c>
      <c r="AE619" s="740">
        <f t="shared" si="370"/>
        <v>1</v>
      </c>
      <c r="AF619" s="749">
        <v>504288.43</v>
      </c>
      <c r="AG619" s="749">
        <f t="shared" si="394"/>
        <v>504288.43</v>
      </c>
      <c r="AH619" s="749">
        <v>855301.20000000007</v>
      </c>
      <c r="AI619" s="749">
        <f t="shared" si="398"/>
        <v>855301.20000000007</v>
      </c>
      <c r="AJ619" s="750">
        <f t="shared" si="395"/>
        <v>1359589.6300000001</v>
      </c>
    </row>
    <row r="620" spans="1:37" s="221" customFormat="1" ht="15.75" hidden="1" x14ac:dyDescent="0.25">
      <c r="A620" s="955" t="s">
        <v>641</v>
      </c>
      <c r="B620" s="492" t="s">
        <v>185</v>
      </c>
      <c r="C620" s="566" t="s">
        <v>171</v>
      </c>
      <c r="D620" s="589">
        <v>41.2</v>
      </c>
      <c r="E620" s="467">
        <v>44343.5</v>
      </c>
      <c r="F620" s="468">
        <f t="shared" si="384"/>
        <v>1826952.2000000002</v>
      </c>
      <c r="G620" s="468">
        <v>47372</v>
      </c>
      <c r="H620" s="468">
        <f t="shared" si="385"/>
        <v>1951726.4000000001</v>
      </c>
      <c r="I620" s="590">
        <f t="shared" si="386"/>
        <v>3778678.6000000006</v>
      </c>
      <c r="J620" s="815">
        <v>41.2</v>
      </c>
      <c r="K620" s="816">
        <v>44343.5</v>
      </c>
      <c r="L620" s="817">
        <f t="shared" si="387"/>
        <v>1826952.2000000002</v>
      </c>
      <c r="M620" s="816">
        <v>47372</v>
      </c>
      <c r="N620" s="817">
        <f t="shared" si="388"/>
        <v>1951726.4000000001</v>
      </c>
      <c r="O620" s="818">
        <f t="shared" si="389"/>
        <v>3778678.6000000006</v>
      </c>
      <c r="P620" s="638">
        <f t="shared" si="372"/>
        <v>0</v>
      </c>
      <c r="Q620" s="512">
        <f t="shared" si="373"/>
        <v>0</v>
      </c>
      <c r="R620" s="637">
        <f t="shared" si="371"/>
        <v>0</v>
      </c>
      <c r="S620" s="648">
        <v>41.2</v>
      </c>
      <c r="T620" s="514">
        <v>44343.5</v>
      </c>
      <c r="U620" s="514">
        <f t="shared" si="390"/>
        <v>1826952.2000000002</v>
      </c>
      <c r="V620" s="514">
        <v>47372</v>
      </c>
      <c r="W620" s="514">
        <f t="shared" si="396"/>
        <v>1951726.4000000001</v>
      </c>
      <c r="X620" s="672">
        <f t="shared" si="391"/>
        <v>3778678.6000000006</v>
      </c>
      <c r="Y620" s="648"/>
      <c r="Z620" s="514">
        <v>44343.5</v>
      </c>
      <c r="AA620" s="514">
        <f t="shared" si="392"/>
        <v>0</v>
      </c>
      <c r="AB620" s="514">
        <v>47372</v>
      </c>
      <c r="AC620" s="514">
        <f t="shared" si="397"/>
        <v>0</v>
      </c>
      <c r="AD620" s="672">
        <f t="shared" si="393"/>
        <v>0</v>
      </c>
      <c r="AE620" s="740">
        <f t="shared" si="370"/>
        <v>0</v>
      </c>
      <c r="AF620" s="751">
        <v>44343.5</v>
      </c>
      <c r="AG620" s="751">
        <f t="shared" si="394"/>
        <v>0</v>
      </c>
      <c r="AH620" s="751">
        <v>47372</v>
      </c>
      <c r="AI620" s="751">
        <f t="shared" si="398"/>
        <v>0</v>
      </c>
      <c r="AJ620" s="752">
        <f t="shared" si="395"/>
        <v>0</v>
      </c>
      <c r="AK620" s="410"/>
    </row>
    <row r="621" spans="1:37" s="499" customFormat="1" ht="18" customHeight="1" x14ac:dyDescent="0.25">
      <c r="A621" s="954" t="s">
        <v>642</v>
      </c>
      <c r="B621" s="433" t="s">
        <v>186</v>
      </c>
      <c r="C621" s="567" t="s">
        <v>153</v>
      </c>
      <c r="D621" s="591">
        <v>387</v>
      </c>
      <c r="E621" s="469">
        <v>3576</v>
      </c>
      <c r="F621" s="469">
        <f t="shared" si="384"/>
        <v>1383912</v>
      </c>
      <c r="G621" s="469">
        <v>3510</v>
      </c>
      <c r="H621" s="469">
        <f t="shared" si="385"/>
        <v>1358370</v>
      </c>
      <c r="I621" s="590">
        <f t="shared" si="386"/>
        <v>2742282</v>
      </c>
      <c r="J621" s="819"/>
      <c r="K621" s="820">
        <v>3576</v>
      </c>
      <c r="L621" s="821">
        <f t="shared" si="387"/>
        <v>0</v>
      </c>
      <c r="M621" s="820">
        <v>3510</v>
      </c>
      <c r="N621" s="821">
        <f t="shared" si="388"/>
        <v>0</v>
      </c>
      <c r="O621" s="814">
        <f t="shared" si="389"/>
        <v>0</v>
      </c>
      <c r="P621" s="638">
        <f t="shared" si="372"/>
        <v>0</v>
      </c>
      <c r="Q621" s="512">
        <f t="shared" si="373"/>
        <v>0</v>
      </c>
      <c r="R621" s="637">
        <f t="shared" si="371"/>
        <v>0</v>
      </c>
      <c r="S621" s="647"/>
      <c r="T621" s="522">
        <v>3576</v>
      </c>
      <c r="U621" s="522">
        <f t="shared" si="390"/>
        <v>0</v>
      </c>
      <c r="V621" s="522">
        <v>3510</v>
      </c>
      <c r="W621" s="522">
        <f t="shared" si="396"/>
        <v>0</v>
      </c>
      <c r="X621" s="671">
        <f t="shared" si="391"/>
        <v>0</v>
      </c>
      <c r="Y621" s="647">
        <v>387</v>
      </c>
      <c r="Z621" s="523">
        <v>3576</v>
      </c>
      <c r="AA621" s="523">
        <f t="shared" si="392"/>
        <v>1383912</v>
      </c>
      <c r="AB621" s="523">
        <v>3510</v>
      </c>
      <c r="AC621" s="523">
        <f t="shared" si="397"/>
        <v>1358370</v>
      </c>
      <c r="AD621" s="673">
        <f t="shared" si="393"/>
        <v>2742282</v>
      </c>
      <c r="AE621" s="740">
        <f t="shared" si="370"/>
        <v>0</v>
      </c>
      <c r="AF621" s="753">
        <v>3576</v>
      </c>
      <c r="AG621" s="753">
        <f t="shared" si="394"/>
        <v>0</v>
      </c>
      <c r="AH621" s="753">
        <v>3510</v>
      </c>
      <c r="AI621" s="753">
        <f t="shared" si="398"/>
        <v>0</v>
      </c>
      <c r="AJ621" s="750">
        <f t="shared" si="395"/>
        <v>0</v>
      </c>
    </row>
    <row r="622" spans="1:37" s="230" customFormat="1" ht="15.75" hidden="1" x14ac:dyDescent="0.25">
      <c r="A622" s="955" t="s">
        <v>643</v>
      </c>
      <c r="B622" s="492" t="s">
        <v>187</v>
      </c>
      <c r="C622" s="568" t="s">
        <v>31</v>
      </c>
      <c r="D622" s="591">
        <v>15</v>
      </c>
      <c r="E622" s="469">
        <v>25728.400000000001</v>
      </c>
      <c r="F622" s="469">
        <f t="shared" si="384"/>
        <v>385926</v>
      </c>
      <c r="G622" s="469">
        <v>850.2</v>
      </c>
      <c r="H622" s="469">
        <f t="shared" si="385"/>
        <v>12753</v>
      </c>
      <c r="I622" s="590">
        <f t="shared" si="386"/>
        <v>398679</v>
      </c>
      <c r="J622" s="822">
        <v>15</v>
      </c>
      <c r="K622" s="823">
        <v>25728.400000000001</v>
      </c>
      <c r="L622" s="824">
        <f t="shared" si="387"/>
        <v>385926</v>
      </c>
      <c r="M622" s="823">
        <v>850.2</v>
      </c>
      <c r="N622" s="824">
        <f t="shared" si="388"/>
        <v>12753</v>
      </c>
      <c r="O622" s="818">
        <f t="shared" si="389"/>
        <v>398679</v>
      </c>
      <c r="P622" s="638">
        <f t="shared" si="372"/>
        <v>0</v>
      </c>
      <c r="Q622" s="512">
        <f t="shared" si="373"/>
        <v>0</v>
      </c>
      <c r="R622" s="637">
        <f t="shared" si="371"/>
        <v>0</v>
      </c>
      <c r="S622" s="648">
        <v>15</v>
      </c>
      <c r="T622" s="515">
        <v>25728.400000000001</v>
      </c>
      <c r="U622" s="515">
        <f t="shared" si="390"/>
        <v>385926</v>
      </c>
      <c r="V622" s="515">
        <v>850.2</v>
      </c>
      <c r="W622" s="515">
        <f t="shared" si="396"/>
        <v>12753</v>
      </c>
      <c r="X622" s="672">
        <f t="shared" si="391"/>
        <v>398679</v>
      </c>
      <c r="Y622" s="648"/>
      <c r="Z622" s="515">
        <v>25728.400000000001</v>
      </c>
      <c r="AA622" s="515">
        <f t="shared" si="392"/>
        <v>0</v>
      </c>
      <c r="AB622" s="515">
        <v>850.2</v>
      </c>
      <c r="AC622" s="515">
        <f t="shared" si="397"/>
        <v>0</v>
      </c>
      <c r="AD622" s="672">
        <f t="shared" si="393"/>
        <v>0</v>
      </c>
      <c r="AE622" s="740">
        <f t="shared" si="370"/>
        <v>0</v>
      </c>
      <c r="AF622" s="754">
        <v>25728.400000000001</v>
      </c>
      <c r="AG622" s="754">
        <f t="shared" si="394"/>
        <v>0</v>
      </c>
      <c r="AH622" s="754">
        <v>850.2</v>
      </c>
      <c r="AI622" s="754">
        <f t="shared" si="398"/>
        <v>0</v>
      </c>
      <c r="AJ622" s="752">
        <f t="shared" si="395"/>
        <v>0</v>
      </c>
      <c r="AK622" s="409"/>
    </row>
    <row r="623" spans="1:37" s="499" customFormat="1" ht="15.75" hidden="1" x14ac:dyDescent="0.25">
      <c r="A623" s="954" t="s">
        <v>644</v>
      </c>
      <c r="B623" s="433" t="s">
        <v>188</v>
      </c>
      <c r="C623" s="567" t="s">
        <v>31</v>
      </c>
      <c r="D623" s="591">
        <v>1</v>
      </c>
      <c r="E623" s="469">
        <v>89509.680000000008</v>
      </c>
      <c r="F623" s="469">
        <f t="shared" si="384"/>
        <v>89509.680000000008</v>
      </c>
      <c r="G623" s="469">
        <v>73184.800000000003</v>
      </c>
      <c r="H623" s="469">
        <f t="shared" si="385"/>
        <v>73184.800000000003</v>
      </c>
      <c r="I623" s="590">
        <f t="shared" si="386"/>
        <v>162694.48000000001</v>
      </c>
      <c r="J623" s="819"/>
      <c r="K623" s="820">
        <v>89509.680000000008</v>
      </c>
      <c r="L623" s="821">
        <f t="shared" si="387"/>
        <v>0</v>
      </c>
      <c r="M623" s="820">
        <v>73184.800000000003</v>
      </c>
      <c r="N623" s="821">
        <f t="shared" si="388"/>
        <v>0</v>
      </c>
      <c r="O623" s="814">
        <f t="shared" si="389"/>
        <v>0</v>
      </c>
      <c r="P623" s="638">
        <f t="shared" si="372"/>
        <v>0</v>
      </c>
      <c r="Q623" s="512">
        <f t="shared" si="373"/>
        <v>0</v>
      </c>
      <c r="R623" s="637">
        <f t="shared" si="371"/>
        <v>0</v>
      </c>
      <c r="S623" s="647"/>
      <c r="T623" s="522">
        <v>89509.680000000008</v>
      </c>
      <c r="U623" s="522">
        <f t="shared" si="390"/>
        <v>0</v>
      </c>
      <c r="V623" s="522">
        <v>73184.800000000003</v>
      </c>
      <c r="W623" s="522">
        <f t="shared" si="396"/>
        <v>0</v>
      </c>
      <c r="X623" s="671">
        <f t="shared" si="391"/>
        <v>0</v>
      </c>
      <c r="Y623" s="647"/>
      <c r="Z623" s="523">
        <v>89509.680000000008</v>
      </c>
      <c r="AA623" s="523">
        <f t="shared" si="392"/>
        <v>0</v>
      </c>
      <c r="AB623" s="523">
        <v>73184.800000000003</v>
      </c>
      <c r="AC623" s="523">
        <f t="shared" si="397"/>
        <v>0</v>
      </c>
      <c r="AD623" s="673">
        <f t="shared" si="393"/>
        <v>0</v>
      </c>
      <c r="AE623" s="740">
        <f t="shared" si="370"/>
        <v>1</v>
      </c>
      <c r="AF623" s="753">
        <v>89509.680000000008</v>
      </c>
      <c r="AG623" s="753">
        <f t="shared" si="394"/>
        <v>89509.680000000008</v>
      </c>
      <c r="AH623" s="753">
        <v>73184.800000000003</v>
      </c>
      <c r="AI623" s="753">
        <f t="shared" si="398"/>
        <v>73184.800000000003</v>
      </c>
      <c r="AJ623" s="750">
        <f t="shared" si="395"/>
        <v>162694.48000000001</v>
      </c>
    </row>
    <row r="624" spans="1:37" s="500" customFormat="1" ht="15.75" hidden="1" x14ac:dyDescent="0.25">
      <c r="A624" s="954" t="s">
        <v>645</v>
      </c>
      <c r="B624" s="433" t="s">
        <v>189</v>
      </c>
      <c r="C624" s="567" t="s">
        <v>31</v>
      </c>
      <c r="D624" s="591">
        <v>12</v>
      </c>
      <c r="E624" s="469">
        <v>11909.974166666669</v>
      </c>
      <c r="F624" s="469">
        <f t="shared" si="384"/>
        <v>142919.69000000003</v>
      </c>
      <c r="G624" s="469">
        <v>4538.7333333333336</v>
      </c>
      <c r="H624" s="469">
        <f t="shared" si="385"/>
        <v>54464.800000000003</v>
      </c>
      <c r="I624" s="590">
        <f t="shared" si="386"/>
        <v>197384.49000000005</v>
      </c>
      <c r="J624" s="819"/>
      <c r="K624" s="820">
        <v>11909.974166666669</v>
      </c>
      <c r="L624" s="821">
        <f t="shared" si="387"/>
        <v>0</v>
      </c>
      <c r="M624" s="820">
        <v>4538.7333333333336</v>
      </c>
      <c r="N624" s="821">
        <f t="shared" si="388"/>
        <v>0</v>
      </c>
      <c r="O624" s="814">
        <f t="shared" si="389"/>
        <v>0</v>
      </c>
      <c r="P624" s="638">
        <f t="shared" si="372"/>
        <v>0</v>
      </c>
      <c r="Q624" s="512">
        <f t="shared" si="373"/>
        <v>0</v>
      </c>
      <c r="R624" s="637">
        <f t="shared" si="371"/>
        <v>0</v>
      </c>
      <c r="S624" s="647"/>
      <c r="T624" s="522">
        <v>11909.974166666669</v>
      </c>
      <c r="U624" s="522">
        <f t="shared" si="390"/>
        <v>0</v>
      </c>
      <c r="V624" s="522">
        <v>4538.7333333333336</v>
      </c>
      <c r="W624" s="522">
        <f t="shared" si="396"/>
        <v>0</v>
      </c>
      <c r="X624" s="671">
        <f t="shared" si="391"/>
        <v>0</v>
      </c>
      <c r="Y624" s="647"/>
      <c r="Z624" s="523">
        <v>11909.974166666669</v>
      </c>
      <c r="AA624" s="523">
        <f t="shared" si="392"/>
        <v>0</v>
      </c>
      <c r="AB624" s="523">
        <v>4538.7333333333336</v>
      </c>
      <c r="AC624" s="523">
        <f t="shared" si="397"/>
        <v>0</v>
      </c>
      <c r="AD624" s="673">
        <f t="shared" si="393"/>
        <v>0</v>
      </c>
      <c r="AE624" s="740">
        <f t="shared" si="370"/>
        <v>12</v>
      </c>
      <c r="AF624" s="753">
        <v>11909.974166666669</v>
      </c>
      <c r="AG624" s="753">
        <f t="shared" si="394"/>
        <v>142919.69000000003</v>
      </c>
      <c r="AH624" s="753">
        <v>4538.7333333333336</v>
      </c>
      <c r="AI624" s="753">
        <f t="shared" si="398"/>
        <v>54464.800000000003</v>
      </c>
      <c r="AJ624" s="750">
        <f t="shared" si="395"/>
        <v>197384.49000000005</v>
      </c>
    </row>
    <row r="625" spans="1:37" s="499" customFormat="1" ht="15.75" hidden="1" x14ac:dyDescent="0.25">
      <c r="A625" s="954" t="s">
        <v>646</v>
      </c>
      <c r="B625" s="433" t="s">
        <v>190</v>
      </c>
      <c r="C625" s="567" t="s">
        <v>31</v>
      </c>
      <c r="D625" s="591">
        <v>5</v>
      </c>
      <c r="E625" s="469">
        <v>43829.718000000008</v>
      </c>
      <c r="F625" s="469">
        <f t="shared" si="384"/>
        <v>219148.59000000003</v>
      </c>
      <c r="G625" s="469">
        <v>26306.28</v>
      </c>
      <c r="H625" s="469">
        <f t="shared" si="385"/>
        <v>131531.4</v>
      </c>
      <c r="I625" s="590">
        <f t="shared" si="386"/>
        <v>350679.99</v>
      </c>
      <c r="J625" s="819"/>
      <c r="K625" s="820">
        <v>43829.718000000008</v>
      </c>
      <c r="L625" s="821">
        <f t="shared" si="387"/>
        <v>0</v>
      </c>
      <c r="M625" s="820">
        <v>26306.28</v>
      </c>
      <c r="N625" s="821">
        <f t="shared" si="388"/>
        <v>0</v>
      </c>
      <c r="O625" s="814">
        <f t="shared" si="389"/>
        <v>0</v>
      </c>
      <c r="P625" s="638">
        <f t="shared" si="372"/>
        <v>0</v>
      </c>
      <c r="Q625" s="512">
        <f t="shared" si="373"/>
        <v>0</v>
      </c>
      <c r="R625" s="637">
        <f t="shared" si="371"/>
        <v>0</v>
      </c>
      <c r="S625" s="647"/>
      <c r="T625" s="522">
        <v>43829.718000000008</v>
      </c>
      <c r="U625" s="522">
        <f t="shared" si="390"/>
        <v>0</v>
      </c>
      <c r="V625" s="522">
        <v>26306.28</v>
      </c>
      <c r="W625" s="522">
        <f t="shared" si="396"/>
        <v>0</v>
      </c>
      <c r="X625" s="671">
        <f t="shared" si="391"/>
        <v>0</v>
      </c>
      <c r="Y625" s="647"/>
      <c r="Z625" s="523">
        <v>43829.718000000008</v>
      </c>
      <c r="AA625" s="523">
        <f t="shared" si="392"/>
        <v>0</v>
      </c>
      <c r="AB625" s="523">
        <v>26306.28</v>
      </c>
      <c r="AC625" s="523">
        <f t="shared" si="397"/>
        <v>0</v>
      </c>
      <c r="AD625" s="673">
        <f t="shared" si="393"/>
        <v>0</v>
      </c>
      <c r="AE625" s="740">
        <f t="shared" si="370"/>
        <v>5</v>
      </c>
      <c r="AF625" s="753">
        <v>43829.718000000008</v>
      </c>
      <c r="AG625" s="753">
        <f t="shared" si="394"/>
        <v>219148.59000000003</v>
      </c>
      <c r="AH625" s="753">
        <v>26306.28</v>
      </c>
      <c r="AI625" s="753">
        <f t="shared" si="398"/>
        <v>131531.4</v>
      </c>
      <c r="AJ625" s="750">
        <f t="shared" si="395"/>
        <v>350679.99</v>
      </c>
    </row>
    <row r="626" spans="1:37" s="501" customFormat="1" ht="15.75" hidden="1" x14ac:dyDescent="0.25">
      <c r="A626" s="954" t="s">
        <v>647</v>
      </c>
      <c r="B626" s="433" t="s">
        <v>191</v>
      </c>
      <c r="C626" s="567" t="s">
        <v>31</v>
      </c>
      <c r="D626" s="591">
        <v>1</v>
      </c>
      <c r="E626" s="469">
        <v>219290.07</v>
      </c>
      <c r="F626" s="469">
        <f t="shared" si="384"/>
        <v>219290.07</v>
      </c>
      <c r="G626" s="469">
        <v>155542.39999999999</v>
      </c>
      <c r="H626" s="469">
        <f t="shared" si="385"/>
        <v>155542.39999999999</v>
      </c>
      <c r="I626" s="590">
        <f t="shared" si="386"/>
        <v>374832.47</v>
      </c>
      <c r="J626" s="819"/>
      <c r="K626" s="820">
        <v>219290.07</v>
      </c>
      <c r="L626" s="821">
        <f t="shared" si="387"/>
        <v>0</v>
      </c>
      <c r="M626" s="820">
        <v>155542.39999999999</v>
      </c>
      <c r="N626" s="821">
        <f t="shared" si="388"/>
        <v>0</v>
      </c>
      <c r="O626" s="814">
        <f t="shared" si="389"/>
        <v>0</v>
      </c>
      <c r="P626" s="638">
        <f t="shared" si="372"/>
        <v>0</v>
      </c>
      <c r="Q626" s="512">
        <f t="shared" si="373"/>
        <v>0</v>
      </c>
      <c r="R626" s="637">
        <f t="shared" si="371"/>
        <v>0</v>
      </c>
      <c r="S626" s="647"/>
      <c r="T626" s="522">
        <v>219290.07</v>
      </c>
      <c r="U626" s="522">
        <f t="shared" si="390"/>
        <v>0</v>
      </c>
      <c r="V626" s="522">
        <v>155542.39999999999</v>
      </c>
      <c r="W626" s="522">
        <f t="shared" si="396"/>
        <v>0</v>
      </c>
      <c r="X626" s="671">
        <f t="shared" si="391"/>
        <v>0</v>
      </c>
      <c r="Y626" s="647"/>
      <c r="Z626" s="523">
        <v>219290.07</v>
      </c>
      <c r="AA626" s="523">
        <f t="shared" si="392"/>
        <v>0</v>
      </c>
      <c r="AB626" s="523">
        <v>155542.39999999999</v>
      </c>
      <c r="AC626" s="523">
        <f t="shared" si="397"/>
        <v>0</v>
      </c>
      <c r="AD626" s="673">
        <f t="shared" si="393"/>
        <v>0</v>
      </c>
      <c r="AE626" s="740">
        <f t="shared" si="370"/>
        <v>1</v>
      </c>
      <c r="AF626" s="753">
        <v>219290.07</v>
      </c>
      <c r="AG626" s="753">
        <f t="shared" si="394"/>
        <v>219290.07</v>
      </c>
      <c r="AH626" s="753">
        <v>155542.39999999999</v>
      </c>
      <c r="AI626" s="753">
        <f t="shared" si="398"/>
        <v>155542.39999999999</v>
      </c>
      <c r="AJ626" s="750">
        <f t="shared" si="395"/>
        <v>374832.47</v>
      </c>
      <c r="AK626" s="499"/>
    </row>
    <row r="627" spans="1:37" s="242" customFormat="1" ht="17.45" customHeight="1" x14ac:dyDescent="0.25">
      <c r="A627" s="956" t="s">
        <v>648</v>
      </c>
      <c r="B627" s="695" t="s">
        <v>193</v>
      </c>
      <c r="C627" s="696"/>
      <c r="D627" s="639"/>
      <c r="E627" s="455"/>
      <c r="F627" s="455">
        <f>F628+F631+F633+F638+F640+F643</f>
        <v>11518228.359999999</v>
      </c>
      <c r="G627" s="455"/>
      <c r="H627" s="455">
        <f>H628+H631+H633+H638+H640+H643</f>
        <v>20862917.377999999</v>
      </c>
      <c r="I627" s="607">
        <f>I628+I631+I633+I638+I640+I643</f>
        <v>32381145.738000002</v>
      </c>
      <c r="J627" s="797"/>
      <c r="K627" s="798"/>
      <c r="L627" s="807">
        <f>L628+L631+L633+L638+L640+L643</f>
        <v>4084784.62</v>
      </c>
      <c r="M627" s="798"/>
      <c r="N627" s="807">
        <f>N628+N631+N633+N638+N640+N643</f>
        <v>10885660</v>
      </c>
      <c r="O627" s="800">
        <f>O628+O631+O633+O638+O640+O643</f>
        <v>14970444.620000001</v>
      </c>
      <c r="P627" s="639"/>
      <c r="Q627" s="455"/>
      <c r="R627" s="607"/>
      <c r="S627" s="638"/>
      <c r="T627" s="513"/>
      <c r="U627" s="513">
        <f>U628+U631+U633+U638+U640+U643</f>
        <v>4084784.62</v>
      </c>
      <c r="V627" s="513"/>
      <c r="W627" s="513">
        <f>W628+W631+W633+W638+W640+W643</f>
        <v>10885660</v>
      </c>
      <c r="X627" s="667">
        <f>X628+X631+X633+X638+X640+X643</f>
        <v>14970444.620000001</v>
      </c>
      <c r="Y627" s="638"/>
      <c r="Z627" s="513"/>
      <c r="AA627" s="513">
        <f>AA628+AA631+AA633+AA638+AA640+AA643</f>
        <v>813300</v>
      </c>
      <c r="AB627" s="513"/>
      <c r="AC627" s="513">
        <f>AC628+AC631+AC633+AC638+AC640+AC643</f>
        <v>2211900</v>
      </c>
      <c r="AD627" s="667">
        <f>AD628+AD631+AD633+AD638+AD640+AD643</f>
        <v>3025200</v>
      </c>
      <c r="AE627" s="740">
        <f t="shared" si="370"/>
        <v>0</v>
      </c>
      <c r="AF627" s="741"/>
      <c r="AG627" s="741">
        <f>AG628+AG631+AG633+AG638+AG640+AG643</f>
        <v>6620143.7399999993</v>
      </c>
      <c r="AH627" s="741"/>
      <c r="AI627" s="741">
        <f>AI628+AI631+AI633+AI638+AI640+AI643</f>
        <v>7765357.3779999996</v>
      </c>
      <c r="AJ627" s="742">
        <f>AJ628+AJ631+AJ633+AJ638+AJ640+AJ643</f>
        <v>14385501.117999999</v>
      </c>
      <c r="AK627" s="404"/>
    </row>
    <row r="628" spans="1:37" s="502" customFormat="1" ht="17.45" hidden="1" customHeight="1" x14ac:dyDescent="0.25">
      <c r="A628" s="954" t="s">
        <v>649</v>
      </c>
      <c r="B628" s="433" t="s">
        <v>194</v>
      </c>
      <c r="C628" s="567"/>
      <c r="D628" s="591"/>
      <c r="E628" s="469"/>
      <c r="F628" s="469">
        <f>SUM(F629:F630)</f>
        <v>1391114.46</v>
      </c>
      <c r="G628" s="469"/>
      <c r="H628" s="469">
        <f>SUM(H629:H630)</f>
        <v>3336530</v>
      </c>
      <c r="I628" s="590">
        <f>SUM(I629:I630)</f>
        <v>4727644.46</v>
      </c>
      <c r="J628" s="819"/>
      <c r="K628" s="820"/>
      <c r="L628" s="821">
        <f>SUM(L629:L630)</f>
        <v>696034.62</v>
      </c>
      <c r="M628" s="820"/>
      <c r="N628" s="821">
        <f>SUM(N629:N630)</f>
        <v>1669410</v>
      </c>
      <c r="O628" s="814">
        <f>SUM(O629:O630)</f>
        <v>2365444.62</v>
      </c>
      <c r="P628" s="638">
        <f t="shared" ref="P628:P691" si="399">K628-T628</f>
        <v>0</v>
      </c>
      <c r="Q628" s="512">
        <f t="shared" ref="Q628:Q691" si="400">M628-V628</f>
        <v>0</v>
      </c>
      <c r="R628" s="637">
        <f t="shared" ref="R628:R691" si="401">(D628*K628)-(D628*T628)</f>
        <v>0</v>
      </c>
      <c r="S628" s="647"/>
      <c r="T628" s="523"/>
      <c r="U628" s="523">
        <f>SUM(U629:U630)</f>
        <v>696034.62</v>
      </c>
      <c r="V628" s="523"/>
      <c r="W628" s="523">
        <f>SUM(W629:W630)</f>
        <v>1669410</v>
      </c>
      <c r="X628" s="673">
        <f>SUM(X629:X630)</f>
        <v>2365444.62</v>
      </c>
      <c r="Y628" s="647"/>
      <c r="Z628" s="523"/>
      <c r="AA628" s="523">
        <f>SUM(AA629:AA630)</f>
        <v>0</v>
      </c>
      <c r="AB628" s="523"/>
      <c r="AC628" s="523">
        <f>SUM(AC629:AC630)</f>
        <v>0</v>
      </c>
      <c r="AD628" s="673">
        <f>SUM(AD629:AD630)</f>
        <v>0</v>
      </c>
      <c r="AE628" s="740">
        <f t="shared" si="370"/>
        <v>0</v>
      </c>
      <c r="AF628" s="755"/>
      <c r="AG628" s="755">
        <f>SUM(AG629:AG630)</f>
        <v>695079.84</v>
      </c>
      <c r="AH628" s="755"/>
      <c r="AI628" s="755">
        <f>SUM(AI629:AI630)</f>
        <v>1667120</v>
      </c>
      <c r="AJ628" s="756">
        <f>SUM(AJ629:AJ630)</f>
        <v>2362199.8400000003</v>
      </c>
      <c r="AK628" s="503"/>
    </row>
    <row r="629" spans="1:37" ht="17.45" hidden="1" customHeight="1" x14ac:dyDescent="0.25">
      <c r="A629" s="955" t="s">
        <v>650</v>
      </c>
      <c r="B629" s="435" t="s">
        <v>195</v>
      </c>
      <c r="C629" s="569" t="s">
        <v>33</v>
      </c>
      <c r="D629" s="585">
        <v>13.9</v>
      </c>
      <c r="E629" s="466">
        <v>95478</v>
      </c>
      <c r="F629" s="466">
        <f>E629*D629</f>
        <v>1327144.2</v>
      </c>
      <c r="G629" s="466">
        <v>229000</v>
      </c>
      <c r="H629" s="466">
        <f>G629*D629</f>
        <v>3183100</v>
      </c>
      <c r="I629" s="587">
        <f>F629+H629</f>
        <v>4510244.2</v>
      </c>
      <c r="J629" s="802">
        <v>6.95</v>
      </c>
      <c r="K629" s="803">
        <v>95478</v>
      </c>
      <c r="L629" s="804">
        <f>K629*J629</f>
        <v>663572.1</v>
      </c>
      <c r="M629" s="803">
        <v>229000</v>
      </c>
      <c r="N629" s="804">
        <f>M629*J629</f>
        <v>1591550</v>
      </c>
      <c r="O629" s="808">
        <f>L629+N629</f>
        <v>2255122.1</v>
      </c>
      <c r="P629" s="638">
        <f t="shared" si="399"/>
        <v>0</v>
      </c>
      <c r="Q629" s="512">
        <f t="shared" si="400"/>
        <v>0</v>
      </c>
      <c r="R629" s="637">
        <f t="shared" si="401"/>
        <v>0</v>
      </c>
      <c r="S629" s="638">
        <v>6.95</v>
      </c>
      <c r="T629" s="512">
        <v>95478</v>
      </c>
      <c r="U629" s="512">
        <f>T629*S629</f>
        <v>663572.1</v>
      </c>
      <c r="V629" s="512">
        <v>229000</v>
      </c>
      <c r="W629" s="512">
        <f>V629*S629</f>
        <v>1591550</v>
      </c>
      <c r="X629" s="668">
        <f>U629+W629</f>
        <v>2255122.1</v>
      </c>
      <c r="Y629" s="638"/>
      <c r="Z629" s="512">
        <v>95478</v>
      </c>
      <c r="AA629" s="512">
        <f>Z629*Y629</f>
        <v>0</v>
      </c>
      <c r="AB629" s="512">
        <v>229000</v>
      </c>
      <c r="AC629" s="512">
        <f>AB629*Y629</f>
        <v>0</v>
      </c>
      <c r="AD629" s="668">
        <f>AA629+AC629</f>
        <v>0</v>
      </c>
      <c r="AE629" s="740">
        <f t="shared" si="370"/>
        <v>6.95</v>
      </c>
      <c r="AF629" s="743">
        <v>95478</v>
      </c>
      <c r="AG629" s="743">
        <f>AF629*AE629</f>
        <v>663572.1</v>
      </c>
      <c r="AH629" s="743">
        <v>229000</v>
      </c>
      <c r="AI629" s="743">
        <f>AH629*AE629</f>
        <v>1591550</v>
      </c>
      <c r="AJ629" s="744">
        <f>AG629+AI629</f>
        <v>2255122.1</v>
      </c>
    </row>
    <row r="630" spans="1:37" ht="25.5" hidden="1" x14ac:dyDescent="0.25">
      <c r="A630" s="955" t="s">
        <v>651</v>
      </c>
      <c r="B630" s="435" t="s">
        <v>196</v>
      </c>
      <c r="C630" s="569" t="s">
        <v>33</v>
      </c>
      <c r="D630" s="585">
        <v>0.67</v>
      </c>
      <c r="E630" s="466">
        <v>95478</v>
      </c>
      <c r="F630" s="466">
        <f>E630*D630</f>
        <v>63970.26</v>
      </c>
      <c r="G630" s="466">
        <v>229000</v>
      </c>
      <c r="H630" s="466">
        <f>G630*D630</f>
        <v>153430</v>
      </c>
      <c r="I630" s="587">
        <f>F630+H630</f>
        <v>217400.26</v>
      </c>
      <c r="J630" s="802">
        <v>0.34</v>
      </c>
      <c r="K630" s="803">
        <v>95478</v>
      </c>
      <c r="L630" s="804">
        <f>K630*J630</f>
        <v>32462.520000000004</v>
      </c>
      <c r="M630" s="803">
        <v>229000</v>
      </c>
      <c r="N630" s="804">
        <f>M630*J630</f>
        <v>77860</v>
      </c>
      <c r="O630" s="808">
        <f>L630+N630</f>
        <v>110322.52</v>
      </c>
      <c r="P630" s="638">
        <f t="shared" si="399"/>
        <v>0</v>
      </c>
      <c r="Q630" s="512">
        <f t="shared" si="400"/>
        <v>0</v>
      </c>
      <c r="R630" s="637">
        <f t="shared" si="401"/>
        <v>0</v>
      </c>
      <c r="S630" s="638">
        <v>0.34</v>
      </c>
      <c r="T630" s="512">
        <v>95478</v>
      </c>
      <c r="U630" s="512">
        <f>T630*S630</f>
        <v>32462.520000000004</v>
      </c>
      <c r="V630" s="512">
        <v>229000</v>
      </c>
      <c r="W630" s="512">
        <f>V630*S630</f>
        <v>77860</v>
      </c>
      <c r="X630" s="668">
        <f>U630+W630</f>
        <v>110322.52</v>
      </c>
      <c r="Y630" s="638"/>
      <c r="Z630" s="512">
        <v>95478</v>
      </c>
      <c r="AA630" s="512">
        <f>Z630*Y630</f>
        <v>0</v>
      </c>
      <c r="AB630" s="512">
        <v>229000</v>
      </c>
      <c r="AC630" s="512">
        <f>AB630*Y630</f>
        <v>0</v>
      </c>
      <c r="AD630" s="668">
        <f>AA630+AC630</f>
        <v>0</v>
      </c>
      <c r="AE630" s="740">
        <f t="shared" si="370"/>
        <v>0.33</v>
      </c>
      <c r="AF630" s="743">
        <v>95478</v>
      </c>
      <c r="AG630" s="743">
        <f>AF630*AE630</f>
        <v>31507.74</v>
      </c>
      <c r="AH630" s="743">
        <v>229000</v>
      </c>
      <c r="AI630" s="743">
        <f>AH630*AE630</f>
        <v>75570</v>
      </c>
      <c r="AJ630" s="744">
        <f>AG630+AI630</f>
        <v>107077.74</v>
      </c>
    </row>
    <row r="631" spans="1:37" s="503" customFormat="1" ht="17.45" hidden="1" customHeight="1" x14ac:dyDescent="0.25">
      <c r="A631" s="957" t="s">
        <v>652</v>
      </c>
      <c r="B631" s="433" t="s">
        <v>197</v>
      </c>
      <c r="C631" s="567" t="s">
        <v>153</v>
      </c>
      <c r="D631" s="591">
        <v>439.29</v>
      </c>
      <c r="E631" s="469"/>
      <c r="F631" s="469">
        <f>SUM(F632:F632)</f>
        <v>1823053.5</v>
      </c>
      <c r="G631" s="469"/>
      <c r="H631" s="469">
        <f>SUM(H632:H632)</f>
        <v>292127.85000000003</v>
      </c>
      <c r="I631" s="590">
        <f>SUM(I632:I632)</f>
        <v>2115181.35</v>
      </c>
      <c r="J631" s="819"/>
      <c r="K631" s="820"/>
      <c r="L631" s="821">
        <f>SUM(L632:L632)</f>
        <v>0</v>
      </c>
      <c r="M631" s="820"/>
      <c r="N631" s="821">
        <f>SUM(N632:N632)</f>
        <v>0</v>
      </c>
      <c r="O631" s="814">
        <f>SUM(O632:O632)</f>
        <v>0</v>
      </c>
      <c r="P631" s="638">
        <f t="shared" si="399"/>
        <v>0</v>
      </c>
      <c r="Q631" s="512">
        <f t="shared" si="400"/>
        <v>0</v>
      </c>
      <c r="R631" s="637">
        <f t="shared" si="401"/>
        <v>0</v>
      </c>
      <c r="S631" s="647"/>
      <c r="T631" s="522"/>
      <c r="U631" s="522">
        <f>SUM(U632:U632)</f>
        <v>0</v>
      </c>
      <c r="V631" s="522"/>
      <c r="W631" s="522">
        <f>SUM(W632:W632)</f>
        <v>0</v>
      </c>
      <c r="X631" s="671">
        <f>SUM(X632:X632)</f>
        <v>0</v>
      </c>
      <c r="Y631" s="647"/>
      <c r="Z631" s="523"/>
      <c r="AA631" s="523">
        <f>SUM(AA632:AA632)</f>
        <v>0</v>
      </c>
      <c r="AB631" s="523"/>
      <c r="AC631" s="523">
        <f>SUM(AC632:AC632)</f>
        <v>0</v>
      </c>
      <c r="AD631" s="673">
        <f>SUM(AD632:AD632)</f>
        <v>0</v>
      </c>
      <c r="AE631" s="740">
        <f t="shared" si="370"/>
        <v>439.29</v>
      </c>
      <c r="AF631" s="753"/>
      <c r="AG631" s="753">
        <f>SUM(AG632:AG632)</f>
        <v>1823053.5</v>
      </c>
      <c r="AH631" s="753"/>
      <c r="AI631" s="753">
        <f>SUM(AI632:AI632)</f>
        <v>292127.85000000003</v>
      </c>
      <c r="AJ631" s="750">
        <f>SUM(AJ632:AJ632)</f>
        <v>2115181.35</v>
      </c>
    </row>
    <row r="632" spans="1:37" s="504" customFormat="1" ht="17.45" hidden="1" customHeight="1" x14ac:dyDescent="0.25">
      <c r="A632" s="958" t="s">
        <v>653</v>
      </c>
      <c r="B632" s="435" t="s">
        <v>198</v>
      </c>
      <c r="C632" s="570" t="s">
        <v>153</v>
      </c>
      <c r="D632" s="585">
        <v>439.29</v>
      </c>
      <c r="E632" s="466">
        <v>4150</v>
      </c>
      <c r="F632" s="466">
        <f>E632*D632</f>
        <v>1823053.5</v>
      </c>
      <c r="G632" s="466">
        <v>665</v>
      </c>
      <c r="H632" s="466">
        <f>G632*D632</f>
        <v>292127.85000000003</v>
      </c>
      <c r="I632" s="587">
        <f>F632+H632</f>
        <v>2115181.35</v>
      </c>
      <c r="J632" s="802"/>
      <c r="K632" s="803">
        <v>4150</v>
      </c>
      <c r="L632" s="804">
        <f>K632*J632</f>
        <v>0</v>
      </c>
      <c r="M632" s="803">
        <v>665</v>
      </c>
      <c r="N632" s="804">
        <f>M632*J632</f>
        <v>0</v>
      </c>
      <c r="O632" s="808">
        <f>L632+N632</f>
        <v>0</v>
      </c>
      <c r="P632" s="638">
        <f t="shared" si="399"/>
        <v>0</v>
      </c>
      <c r="Q632" s="512">
        <f t="shared" si="400"/>
        <v>0</v>
      </c>
      <c r="R632" s="637">
        <f t="shared" si="401"/>
        <v>0</v>
      </c>
      <c r="S632" s="638"/>
      <c r="T632" s="519">
        <v>4150</v>
      </c>
      <c r="U632" s="519">
        <f>T632*S632</f>
        <v>0</v>
      </c>
      <c r="V632" s="519">
        <v>665</v>
      </c>
      <c r="W632" s="519">
        <f>V632*S632</f>
        <v>0</v>
      </c>
      <c r="X632" s="670">
        <f>U632+W632</f>
        <v>0</v>
      </c>
      <c r="Y632" s="638"/>
      <c r="Z632" s="512">
        <v>4150</v>
      </c>
      <c r="AA632" s="512">
        <f>Z632*Y632</f>
        <v>0</v>
      </c>
      <c r="AB632" s="512">
        <v>665</v>
      </c>
      <c r="AC632" s="512">
        <f>AB632*Y632</f>
        <v>0</v>
      </c>
      <c r="AD632" s="668">
        <f>AA632+AC632</f>
        <v>0</v>
      </c>
      <c r="AE632" s="740">
        <f t="shared" si="370"/>
        <v>439.29</v>
      </c>
      <c r="AF632" s="747">
        <v>4150</v>
      </c>
      <c r="AG632" s="747">
        <f>AF632*AE632</f>
        <v>1823053.5</v>
      </c>
      <c r="AH632" s="747">
        <v>665</v>
      </c>
      <c r="AI632" s="747">
        <f>AH632*AE632</f>
        <v>292127.85000000003</v>
      </c>
      <c r="AJ632" s="748">
        <f>AG632+AI632</f>
        <v>2115181.35</v>
      </c>
    </row>
    <row r="633" spans="1:37" s="403" customFormat="1" ht="17.45" hidden="1" customHeight="1" x14ac:dyDescent="0.25">
      <c r="A633" s="957" t="s">
        <v>654</v>
      </c>
      <c r="B633" s="433" t="s">
        <v>199</v>
      </c>
      <c r="C633" s="567"/>
      <c r="D633" s="591"/>
      <c r="E633" s="469"/>
      <c r="F633" s="469">
        <f>SUM(F634:F637)</f>
        <v>202237.8</v>
      </c>
      <c r="G633" s="469"/>
      <c r="H633" s="469">
        <f>SUM(H634:H637)</f>
        <v>401840.08799999999</v>
      </c>
      <c r="I633" s="590">
        <f>SUM(I634:I637)</f>
        <v>604077.88800000004</v>
      </c>
      <c r="J633" s="819"/>
      <c r="K633" s="820"/>
      <c r="L633" s="821">
        <f>SUM(L634:L637)</f>
        <v>0</v>
      </c>
      <c r="M633" s="820"/>
      <c r="N633" s="821">
        <f>SUM(N634:N637)</f>
        <v>0</v>
      </c>
      <c r="O633" s="814">
        <f>SUM(O634:O637)</f>
        <v>0</v>
      </c>
      <c r="P633" s="638">
        <f t="shared" si="399"/>
        <v>0</v>
      </c>
      <c r="Q633" s="512">
        <f t="shared" si="400"/>
        <v>0</v>
      </c>
      <c r="R633" s="637">
        <f t="shared" si="401"/>
        <v>0</v>
      </c>
      <c r="S633" s="647"/>
      <c r="T633" s="522"/>
      <c r="U633" s="522">
        <f>SUM(U634:U637)</f>
        <v>0</v>
      </c>
      <c r="V633" s="522"/>
      <c r="W633" s="522">
        <f>SUM(W634:W637)</f>
        <v>0</v>
      </c>
      <c r="X633" s="671">
        <f>SUM(X634:X637)</f>
        <v>0</v>
      </c>
      <c r="Y633" s="647"/>
      <c r="Z633" s="523"/>
      <c r="AA633" s="523">
        <f>SUM(AA634:AA637)</f>
        <v>0</v>
      </c>
      <c r="AB633" s="523"/>
      <c r="AC633" s="523">
        <f>SUM(AC634:AC637)</f>
        <v>0</v>
      </c>
      <c r="AD633" s="673">
        <f>SUM(AD634:AD637)</f>
        <v>0</v>
      </c>
      <c r="AE633" s="740">
        <f t="shared" si="370"/>
        <v>0</v>
      </c>
      <c r="AF633" s="753"/>
      <c r="AG633" s="753">
        <f>SUM(AG634:AG637)</f>
        <v>202237.8</v>
      </c>
      <c r="AH633" s="753"/>
      <c r="AI633" s="753">
        <f>SUM(AI634:AI637)</f>
        <v>401840.08799999999</v>
      </c>
      <c r="AJ633" s="750">
        <f>SUM(AJ634:AJ637)</f>
        <v>604077.88800000004</v>
      </c>
    </row>
    <row r="634" spans="1:37" s="494" customFormat="1" ht="17.45" hidden="1" customHeight="1" x14ac:dyDescent="0.25">
      <c r="A634" s="958" t="s">
        <v>655</v>
      </c>
      <c r="B634" s="435" t="s">
        <v>200</v>
      </c>
      <c r="C634" s="570" t="s">
        <v>31</v>
      </c>
      <c r="D634" s="585">
        <v>71</v>
      </c>
      <c r="E634" s="466">
        <v>707.4</v>
      </c>
      <c r="F634" s="466">
        <f>E634*D634</f>
        <v>50225.4</v>
      </c>
      <c r="G634" s="466">
        <v>1310.4000000000001</v>
      </c>
      <c r="H634" s="466">
        <f>G634*D634</f>
        <v>93038.400000000009</v>
      </c>
      <c r="I634" s="587">
        <f>F634+H634</f>
        <v>143263.80000000002</v>
      </c>
      <c r="J634" s="802"/>
      <c r="K634" s="803">
        <v>707.4</v>
      </c>
      <c r="L634" s="804">
        <f>K634*J634</f>
        <v>0</v>
      </c>
      <c r="M634" s="803">
        <v>1310.4000000000001</v>
      </c>
      <c r="N634" s="804">
        <f>M634*J634</f>
        <v>0</v>
      </c>
      <c r="O634" s="808">
        <f>L634+N634</f>
        <v>0</v>
      </c>
      <c r="P634" s="638">
        <f t="shared" si="399"/>
        <v>0</v>
      </c>
      <c r="Q634" s="512">
        <f t="shared" si="400"/>
        <v>0</v>
      </c>
      <c r="R634" s="637">
        <f t="shared" si="401"/>
        <v>0</v>
      </c>
      <c r="S634" s="638"/>
      <c r="T634" s="519">
        <v>707.4</v>
      </c>
      <c r="U634" s="519">
        <f>T634*S634</f>
        <v>0</v>
      </c>
      <c r="V634" s="519">
        <v>1310.4000000000001</v>
      </c>
      <c r="W634" s="519">
        <f>V634*S634</f>
        <v>0</v>
      </c>
      <c r="X634" s="670">
        <f>U634+W634</f>
        <v>0</v>
      </c>
      <c r="Y634" s="638"/>
      <c r="Z634" s="512">
        <v>707.4</v>
      </c>
      <c r="AA634" s="512">
        <f>Z634*Y634</f>
        <v>0</v>
      </c>
      <c r="AB634" s="512">
        <v>1310.4000000000001</v>
      </c>
      <c r="AC634" s="512">
        <f>AB634*Y634</f>
        <v>0</v>
      </c>
      <c r="AD634" s="668">
        <f>AA634+AC634</f>
        <v>0</v>
      </c>
      <c r="AE634" s="740">
        <f t="shared" si="370"/>
        <v>71</v>
      </c>
      <c r="AF634" s="747">
        <v>707.4</v>
      </c>
      <c r="AG634" s="747">
        <f>AF634*AE634</f>
        <v>50225.4</v>
      </c>
      <c r="AH634" s="747">
        <v>1310.4000000000001</v>
      </c>
      <c r="AI634" s="747">
        <f>AH634*AE634</f>
        <v>93038.400000000009</v>
      </c>
      <c r="AJ634" s="748">
        <f>AG634+AI634</f>
        <v>143263.80000000002</v>
      </c>
    </row>
    <row r="635" spans="1:37" s="494" customFormat="1" ht="17.45" hidden="1" customHeight="1" x14ac:dyDescent="0.25">
      <c r="A635" s="958" t="s">
        <v>656</v>
      </c>
      <c r="B635" s="435" t="s">
        <v>201</v>
      </c>
      <c r="C635" s="570" t="s">
        <v>31</v>
      </c>
      <c r="D635" s="585">
        <v>350</v>
      </c>
      <c r="E635" s="466">
        <v>235.8</v>
      </c>
      <c r="F635" s="466">
        <f>E635*D635</f>
        <v>82530</v>
      </c>
      <c r="G635" s="466">
        <v>326.35199999999998</v>
      </c>
      <c r="H635" s="466">
        <f>G635*D635</f>
        <v>114223.2</v>
      </c>
      <c r="I635" s="587">
        <f>F635+H635</f>
        <v>196753.2</v>
      </c>
      <c r="J635" s="802"/>
      <c r="K635" s="803">
        <v>235.8</v>
      </c>
      <c r="L635" s="804">
        <f>K635*J635</f>
        <v>0</v>
      </c>
      <c r="M635" s="803">
        <v>326.35199999999998</v>
      </c>
      <c r="N635" s="804">
        <f>M635*J635</f>
        <v>0</v>
      </c>
      <c r="O635" s="808">
        <f>L635+N635</f>
        <v>0</v>
      </c>
      <c r="P635" s="638">
        <f t="shared" si="399"/>
        <v>0</v>
      </c>
      <c r="Q635" s="512">
        <f t="shared" si="400"/>
        <v>0</v>
      </c>
      <c r="R635" s="637">
        <f t="shared" si="401"/>
        <v>0</v>
      </c>
      <c r="S635" s="638"/>
      <c r="T635" s="519">
        <v>235.8</v>
      </c>
      <c r="U635" s="519">
        <f>T635*S635</f>
        <v>0</v>
      </c>
      <c r="V635" s="519">
        <v>326.35199999999998</v>
      </c>
      <c r="W635" s="519">
        <f>V635*S635</f>
        <v>0</v>
      </c>
      <c r="X635" s="670">
        <f>U635+W635</f>
        <v>0</v>
      </c>
      <c r="Y635" s="638"/>
      <c r="Z635" s="512">
        <v>235.8</v>
      </c>
      <c r="AA635" s="512">
        <f>Z635*Y635</f>
        <v>0</v>
      </c>
      <c r="AB635" s="512">
        <v>326.35199999999998</v>
      </c>
      <c r="AC635" s="512">
        <f>AB635*Y635</f>
        <v>0</v>
      </c>
      <c r="AD635" s="668">
        <f>AA635+AC635</f>
        <v>0</v>
      </c>
      <c r="AE635" s="740">
        <f t="shared" si="370"/>
        <v>350</v>
      </c>
      <c r="AF635" s="747">
        <v>235.8</v>
      </c>
      <c r="AG635" s="747">
        <f>AF635*AE635</f>
        <v>82530</v>
      </c>
      <c r="AH635" s="747">
        <v>326.35199999999998</v>
      </c>
      <c r="AI635" s="747">
        <f>AH635*AE635</f>
        <v>114223.2</v>
      </c>
      <c r="AJ635" s="748">
        <f>AG635+AI635</f>
        <v>196753.2</v>
      </c>
    </row>
    <row r="636" spans="1:37" s="494" customFormat="1" ht="17.45" hidden="1" customHeight="1" x14ac:dyDescent="0.25">
      <c r="A636" s="958" t="s">
        <v>657</v>
      </c>
      <c r="B636" s="435" t="s">
        <v>202</v>
      </c>
      <c r="C636" s="570" t="s">
        <v>31</v>
      </c>
      <c r="D636" s="585">
        <v>260</v>
      </c>
      <c r="E636" s="466">
        <v>188.64000000000001</v>
      </c>
      <c r="F636" s="466">
        <f>E636*D636</f>
        <v>49046.400000000001</v>
      </c>
      <c r="G636" s="466">
        <v>492.96</v>
      </c>
      <c r="H636" s="466">
        <f>G636*D636</f>
        <v>128169.59999999999</v>
      </c>
      <c r="I636" s="587">
        <f>F636+H636</f>
        <v>177216</v>
      </c>
      <c r="J636" s="802"/>
      <c r="K636" s="803">
        <v>188.64000000000001</v>
      </c>
      <c r="L636" s="804">
        <f>K636*J636</f>
        <v>0</v>
      </c>
      <c r="M636" s="803">
        <v>492.96</v>
      </c>
      <c r="N636" s="804">
        <f>M636*J636</f>
        <v>0</v>
      </c>
      <c r="O636" s="808">
        <f>L636+N636</f>
        <v>0</v>
      </c>
      <c r="P636" s="638">
        <f t="shared" si="399"/>
        <v>0</v>
      </c>
      <c r="Q636" s="512">
        <f t="shared" si="400"/>
        <v>0</v>
      </c>
      <c r="R636" s="637">
        <f t="shared" si="401"/>
        <v>0</v>
      </c>
      <c r="S636" s="638"/>
      <c r="T636" s="519">
        <v>188.64000000000001</v>
      </c>
      <c r="U636" s="519">
        <f>T636*S636</f>
        <v>0</v>
      </c>
      <c r="V636" s="519">
        <v>492.96</v>
      </c>
      <c r="W636" s="519">
        <f>V636*S636</f>
        <v>0</v>
      </c>
      <c r="X636" s="670">
        <f>U636+W636</f>
        <v>0</v>
      </c>
      <c r="Y636" s="638"/>
      <c r="Z636" s="512">
        <v>188.64000000000001</v>
      </c>
      <c r="AA636" s="512">
        <f>Z636*Y636</f>
        <v>0</v>
      </c>
      <c r="AB636" s="512">
        <v>492.96</v>
      </c>
      <c r="AC636" s="512">
        <f>AB636*Y636</f>
        <v>0</v>
      </c>
      <c r="AD636" s="668">
        <f>AA636+AC636</f>
        <v>0</v>
      </c>
      <c r="AE636" s="740">
        <f t="shared" si="370"/>
        <v>260</v>
      </c>
      <c r="AF636" s="747">
        <v>188.64000000000001</v>
      </c>
      <c r="AG636" s="747">
        <f>AF636*AE636</f>
        <v>49046.400000000001</v>
      </c>
      <c r="AH636" s="747">
        <v>492.96</v>
      </c>
      <c r="AI636" s="747">
        <f>AH636*AE636</f>
        <v>128169.59999999999</v>
      </c>
      <c r="AJ636" s="748">
        <f>AG636+AI636</f>
        <v>177216</v>
      </c>
    </row>
    <row r="637" spans="1:37" s="494" customFormat="1" ht="17.45" hidden="1" customHeight="1" x14ac:dyDescent="0.25">
      <c r="A637" s="958" t="s">
        <v>658</v>
      </c>
      <c r="B637" s="435" t="s">
        <v>203</v>
      </c>
      <c r="C637" s="570" t="s">
        <v>31</v>
      </c>
      <c r="D637" s="585">
        <v>130</v>
      </c>
      <c r="E637" s="466">
        <v>157.20000000000002</v>
      </c>
      <c r="F637" s="466">
        <f>E637*D637</f>
        <v>20436.000000000004</v>
      </c>
      <c r="G637" s="466">
        <v>510.83759999999995</v>
      </c>
      <c r="H637" s="466">
        <f>G637*D637</f>
        <v>66408.887999999992</v>
      </c>
      <c r="I637" s="587">
        <f>F637+H637</f>
        <v>86844.887999999992</v>
      </c>
      <c r="J637" s="802"/>
      <c r="K637" s="803">
        <v>157.20000000000002</v>
      </c>
      <c r="L637" s="804">
        <f>K637*J637</f>
        <v>0</v>
      </c>
      <c r="M637" s="803">
        <v>510.83759999999995</v>
      </c>
      <c r="N637" s="804">
        <f>M637*J637</f>
        <v>0</v>
      </c>
      <c r="O637" s="808">
        <f>L637+N637</f>
        <v>0</v>
      </c>
      <c r="P637" s="638">
        <f t="shared" si="399"/>
        <v>0</v>
      </c>
      <c r="Q637" s="512">
        <f t="shared" si="400"/>
        <v>0</v>
      </c>
      <c r="R637" s="637">
        <f t="shared" si="401"/>
        <v>0</v>
      </c>
      <c r="S637" s="638"/>
      <c r="T637" s="519">
        <v>157.20000000000002</v>
      </c>
      <c r="U637" s="519">
        <f>T637*S637</f>
        <v>0</v>
      </c>
      <c r="V637" s="519">
        <v>510.83759999999995</v>
      </c>
      <c r="W637" s="519">
        <f>V637*S637</f>
        <v>0</v>
      </c>
      <c r="X637" s="670">
        <f>U637+W637</f>
        <v>0</v>
      </c>
      <c r="Y637" s="638"/>
      <c r="Z637" s="512">
        <v>157.20000000000002</v>
      </c>
      <c r="AA637" s="512">
        <f>Z637*Y637</f>
        <v>0</v>
      </c>
      <c r="AB637" s="512">
        <v>510.83759999999995</v>
      </c>
      <c r="AC637" s="512">
        <f>AB637*Y637</f>
        <v>0</v>
      </c>
      <c r="AD637" s="668">
        <f>AA637+AC637</f>
        <v>0</v>
      </c>
      <c r="AE637" s="740">
        <f t="shared" si="370"/>
        <v>130</v>
      </c>
      <c r="AF637" s="747">
        <v>157.20000000000002</v>
      </c>
      <c r="AG637" s="747">
        <f>AF637*AE637</f>
        <v>20436.000000000004</v>
      </c>
      <c r="AH637" s="747">
        <v>510.83759999999995</v>
      </c>
      <c r="AI637" s="747">
        <f>AH637*AE637</f>
        <v>66408.887999999992</v>
      </c>
      <c r="AJ637" s="748">
        <f>AG637+AI637</f>
        <v>86844.887999999992</v>
      </c>
    </row>
    <row r="638" spans="1:37" s="403" customFormat="1" ht="17.45" hidden="1" customHeight="1" x14ac:dyDescent="0.25">
      <c r="A638" s="957" t="s">
        <v>659</v>
      </c>
      <c r="B638" s="433" t="s">
        <v>204</v>
      </c>
      <c r="C638" s="567"/>
      <c r="D638" s="591"/>
      <c r="E638" s="469"/>
      <c r="F638" s="469">
        <f>F639</f>
        <v>103490</v>
      </c>
      <c r="G638" s="469"/>
      <c r="H638" s="469">
        <f>H639</f>
        <v>6500</v>
      </c>
      <c r="I638" s="590">
        <f>I639</f>
        <v>109990</v>
      </c>
      <c r="J638" s="819"/>
      <c r="K638" s="820"/>
      <c r="L638" s="821">
        <f>L639</f>
        <v>0</v>
      </c>
      <c r="M638" s="820"/>
      <c r="N638" s="821">
        <f>N639</f>
        <v>0</v>
      </c>
      <c r="O638" s="814">
        <f>O639</f>
        <v>0</v>
      </c>
      <c r="P638" s="638">
        <f t="shared" si="399"/>
        <v>0</v>
      </c>
      <c r="Q638" s="512">
        <f t="shared" si="400"/>
        <v>0</v>
      </c>
      <c r="R638" s="637">
        <f t="shared" si="401"/>
        <v>0</v>
      </c>
      <c r="S638" s="647"/>
      <c r="T638" s="522"/>
      <c r="U638" s="522">
        <f>U639</f>
        <v>0</v>
      </c>
      <c r="V638" s="522"/>
      <c r="W638" s="522">
        <f>W639</f>
        <v>0</v>
      </c>
      <c r="X638" s="671">
        <f>X639</f>
        <v>0</v>
      </c>
      <c r="Y638" s="647"/>
      <c r="Z638" s="523"/>
      <c r="AA638" s="523">
        <f>AA639</f>
        <v>0</v>
      </c>
      <c r="AB638" s="523"/>
      <c r="AC638" s="523">
        <f>AC639</f>
        <v>0</v>
      </c>
      <c r="AD638" s="673">
        <f>AD639</f>
        <v>0</v>
      </c>
      <c r="AE638" s="740">
        <f t="shared" si="370"/>
        <v>0</v>
      </c>
      <c r="AF638" s="753"/>
      <c r="AG638" s="753">
        <f>AG639</f>
        <v>103490</v>
      </c>
      <c r="AH638" s="753"/>
      <c r="AI638" s="753">
        <f>AI639</f>
        <v>6500</v>
      </c>
      <c r="AJ638" s="750">
        <f>AJ639</f>
        <v>109990</v>
      </c>
    </row>
    <row r="639" spans="1:37" s="494" customFormat="1" ht="25.5" hidden="1" customHeight="1" x14ac:dyDescent="0.25">
      <c r="A639" s="958" t="s">
        <v>660</v>
      </c>
      <c r="B639" s="435" t="s">
        <v>205</v>
      </c>
      <c r="C639" s="570" t="s">
        <v>33</v>
      </c>
      <c r="D639" s="585">
        <v>1</v>
      </c>
      <c r="E639" s="466">
        <v>103490</v>
      </c>
      <c r="F639" s="466">
        <f>E639*D639</f>
        <v>103490</v>
      </c>
      <c r="G639" s="466">
        <v>6500</v>
      </c>
      <c r="H639" s="466">
        <f>G639*D639</f>
        <v>6500</v>
      </c>
      <c r="I639" s="587">
        <f>F639+H639</f>
        <v>109990</v>
      </c>
      <c r="J639" s="802"/>
      <c r="K639" s="803">
        <v>103490</v>
      </c>
      <c r="L639" s="804">
        <f>K639*J639</f>
        <v>0</v>
      </c>
      <c r="M639" s="803">
        <v>6500</v>
      </c>
      <c r="N639" s="804">
        <f>M639*J639</f>
        <v>0</v>
      </c>
      <c r="O639" s="808">
        <f>L639+N639</f>
        <v>0</v>
      </c>
      <c r="P639" s="638">
        <f t="shared" si="399"/>
        <v>0</v>
      </c>
      <c r="Q639" s="512">
        <f t="shared" si="400"/>
        <v>0</v>
      </c>
      <c r="R639" s="637">
        <f t="shared" si="401"/>
        <v>0</v>
      </c>
      <c r="S639" s="638"/>
      <c r="T639" s="519">
        <v>103490</v>
      </c>
      <c r="U639" s="519">
        <f>T639*S639</f>
        <v>0</v>
      </c>
      <c r="V639" s="519">
        <v>6500</v>
      </c>
      <c r="W639" s="519">
        <f>V639*S639</f>
        <v>0</v>
      </c>
      <c r="X639" s="670">
        <f>U639+W639</f>
        <v>0</v>
      </c>
      <c r="Y639" s="638"/>
      <c r="Z639" s="512">
        <v>103490</v>
      </c>
      <c r="AA639" s="512">
        <f>Z639*Y639</f>
        <v>0</v>
      </c>
      <c r="AB639" s="512">
        <v>6500</v>
      </c>
      <c r="AC639" s="512">
        <f>AB639*Y639</f>
        <v>0</v>
      </c>
      <c r="AD639" s="668">
        <f>AA639+AC639</f>
        <v>0</v>
      </c>
      <c r="AE639" s="740">
        <f t="shared" si="370"/>
        <v>1</v>
      </c>
      <c r="AF639" s="747">
        <v>103490</v>
      </c>
      <c r="AG639" s="747">
        <f>AF639*AE639</f>
        <v>103490</v>
      </c>
      <c r="AH639" s="747">
        <v>6500</v>
      </c>
      <c r="AI639" s="747">
        <f>AH639*AE639</f>
        <v>6500</v>
      </c>
      <c r="AJ639" s="748">
        <f>AG639+AI639</f>
        <v>109990</v>
      </c>
    </row>
    <row r="640" spans="1:37" ht="21.75" customHeight="1" x14ac:dyDescent="0.25">
      <c r="A640" s="959" t="s">
        <v>661</v>
      </c>
      <c r="B640" s="433" t="s">
        <v>206</v>
      </c>
      <c r="C640" s="567"/>
      <c r="D640" s="591"/>
      <c r="E640" s="469"/>
      <c r="F640" s="469">
        <f>SUM(F641:F642)</f>
        <v>6149267.5999999996</v>
      </c>
      <c r="G640" s="469"/>
      <c r="H640" s="469">
        <f>SUM(H641:H642)</f>
        <v>16539153.999999998</v>
      </c>
      <c r="I640" s="590">
        <f>SUM(I641:I642)</f>
        <v>22688421.599999998</v>
      </c>
      <c r="J640" s="819"/>
      <c r="K640" s="820"/>
      <c r="L640" s="821">
        <f>SUM(L641:L642)</f>
        <v>3388750</v>
      </c>
      <c r="M640" s="820"/>
      <c r="N640" s="821">
        <f>SUM(N641:N642)</f>
        <v>9216250</v>
      </c>
      <c r="O640" s="814">
        <f>SUM(O641:O642)</f>
        <v>12605000</v>
      </c>
      <c r="P640" s="638">
        <f t="shared" si="399"/>
        <v>0</v>
      </c>
      <c r="Q640" s="512">
        <f t="shared" si="400"/>
        <v>0</v>
      </c>
      <c r="R640" s="637">
        <f t="shared" si="401"/>
        <v>0</v>
      </c>
      <c r="S640" s="647"/>
      <c r="T640" s="523"/>
      <c r="U640" s="523">
        <f>SUM(U641:U642)</f>
        <v>3388750</v>
      </c>
      <c r="V640" s="523"/>
      <c r="W640" s="523">
        <f>SUM(W641:W642)</f>
        <v>9216250</v>
      </c>
      <c r="X640" s="673">
        <f>SUM(X641:X642)</f>
        <v>12605000</v>
      </c>
      <c r="Y640" s="647"/>
      <c r="Z640" s="523"/>
      <c r="AA640" s="523">
        <f>SUM(AA641:AA642)</f>
        <v>813300</v>
      </c>
      <c r="AB640" s="523"/>
      <c r="AC640" s="523">
        <f>SUM(AC641:AC642)</f>
        <v>2211900</v>
      </c>
      <c r="AD640" s="673">
        <f>SUM(AD641:AD642)</f>
        <v>3025200</v>
      </c>
      <c r="AE640" s="740">
        <f t="shared" si="370"/>
        <v>0</v>
      </c>
      <c r="AF640" s="755"/>
      <c r="AG640" s="755">
        <f>SUM(AG641:AG642)</f>
        <v>1947217.5999999999</v>
      </c>
      <c r="AH640" s="755"/>
      <c r="AI640" s="755">
        <f>SUM(AI641:AI642)</f>
        <v>5111003.9999999991</v>
      </c>
      <c r="AJ640" s="756">
        <f>SUM(AJ641:AJ642)</f>
        <v>7058221.5999999987</v>
      </c>
    </row>
    <row r="641" spans="1:37" ht="27" customHeight="1" x14ac:dyDescent="0.25">
      <c r="A641" s="960" t="s">
        <v>662</v>
      </c>
      <c r="B641" s="435" t="s">
        <v>207</v>
      </c>
      <c r="C641" s="570" t="s">
        <v>153</v>
      </c>
      <c r="D641" s="592">
        <v>2230.6</v>
      </c>
      <c r="E641" s="466">
        <v>2711</v>
      </c>
      <c r="F641" s="466">
        <f>E641*D641</f>
        <v>6047156.5999999996</v>
      </c>
      <c r="G641" s="466">
        <v>7373</v>
      </c>
      <c r="H641" s="470">
        <f>G641*D641</f>
        <v>16446213.799999999</v>
      </c>
      <c r="I641" s="593">
        <f>F641+H641</f>
        <v>22493370.399999999</v>
      </c>
      <c r="J641" s="825">
        <v>1250</v>
      </c>
      <c r="K641" s="803">
        <v>2711</v>
      </c>
      <c r="L641" s="804">
        <f>K641*J641</f>
        <v>3388750</v>
      </c>
      <c r="M641" s="803">
        <v>7373</v>
      </c>
      <c r="N641" s="826">
        <f>M641*J641</f>
        <v>9216250</v>
      </c>
      <c r="O641" s="827">
        <f>L641+N641</f>
        <v>12605000</v>
      </c>
      <c r="P641" s="638">
        <f t="shared" si="399"/>
        <v>0</v>
      </c>
      <c r="Q641" s="512">
        <f t="shared" si="400"/>
        <v>0</v>
      </c>
      <c r="R641" s="637">
        <f t="shared" si="401"/>
        <v>0</v>
      </c>
      <c r="S641" s="649">
        <v>1250</v>
      </c>
      <c r="T641" s="512">
        <v>2711</v>
      </c>
      <c r="U641" s="512">
        <f>T641*S641</f>
        <v>3388750</v>
      </c>
      <c r="V641" s="512">
        <v>7373</v>
      </c>
      <c r="W641" s="674">
        <f>V641*S641</f>
        <v>9216250</v>
      </c>
      <c r="X641" s="675">
        <f>U641+W641</f>
        <v>12605000</v>
      </c>
      <c r="Y641" s="649">
        <v>300</v>
      </c>
      <c r="Z641" s="512">
        <v>2711</v>
      </c>
      <c r="AA641" s="512">
        <f>Z641*Y641</f>
        <v>813300</v>
      </c>
      <c r="AB641" s="512">
        <v>7373</v>
      </c>
      <c r="AC641" s="512">
        <f>AB641*Y641</f>
        <v>2211900</v>
      </c>
      <c r="AD641" s="675">
        <f>AA641+AC641</f>
        <v>3025200</v>
      </c>
      <c r="AE641" s="740">
        <f t="shared" si="370"/>
        <v>680.59999999999991</v>
      </c>
      <c r="AF641" s="743">
        <v>2711</v>
      </c>
      <c r="AG641" s="743">
        <f>AF641*AE641</f>
        <v>1845106.5999999999</v>
      </c>
      <c r="AH641" s="743">
        <v>7373</v>
      </c>
      <c r="AI641" s="758">
        <f>AH641*AE641</f>
        <v>5018063.7999999989</v>
      </c>
      <c r="AJ641" s="759">
        <f>AG641+AI641</f>
        <v>6863170.3999999985</v>
      </c>
      <c r="AK641" s="405"/>
    </row>
    <row r="642" spans="1:37" s="403" customFormat="1" ht="26.25" hidden="1" customHeight="1" x14ac:dyDescent="0.25">
      <c r="A642" s="959" t="s">
        <v>663</v>
      </c>
      <c r="B642" s="435" t="s">
        <v>208</v>
      </c>
      <c r="C642" s="570" t="s">
        <v>153</v>
      </c>
      <c r="D642" s="585">
        <v>20.2</v>
      </c>
      <c r="E642" s="466">
        <v>5055</v>
      </c>
      <c r="F642" s="466">
        <f>E642*D642</f>
        <v>102111</v>
      </c>
      <c r="G642" s="466">
        <v>4601</v>
      </c>
      <c r="H642" s="472">
        <f>G642*D642</f>
        <v>92940.2</v>
      </c>
      <c r="I642" s="593">
        <f>F642+H642</f>
        <v>195051.2</v>
      </c>
      <c r="J642" s="802"/>
      <c r="K642" s="803">
        <v>5055</v>
      </c>
      <c r="L642" s="804">
        <f>K642*J642</f>
        <v>0</v>
      </c>
      <c r="M642" s="803">
        <v>4601</v>
      </c>
      <c r="N642" s="828">
        <f>M642*J642</f>
        <v>0</v>
      </c>
      <c r="O642" s="827">
        <f>L642+N642</f>
        <v>0</v>
      </c>
      <c r="P642" s="638">
        <f t="shared" si="399"/>
        <v>0</v>
      </c>
      <c r="Q642" s="512">
        <f t="shared" si="400"/>
        <v>0</v>
      </c>
      <c r="R642" s="637">
        <f t="shared" si="401"/>
        <v>0</v>
      </c>
      <c r="S642" s="638"/>
      <c r="T642" s="519">
        <v>5055</v>
      </c>
      <c r="U642" s="519">
        <f>T642*S642</f>
        <v>0</v>
      </c>
      <c r="V642" s="519">
        <v>4601</v>
      </c>
      <c r="W642" s="676">
        <f>V642*S642</f>
        <v>0</v>
      </c>
      <c r="X642" s="677">
        <f>U642+W642</f>
        <v>0</v>
      </c>
      <c r="Y642" s="638"/>
      <c r="Z642" s="512">
        <v>5055</v>
      </c>
      <c r="AA642" s="512">
        <f>Z642*Y642</f>
        <v>0</v>
      </c>
      <c r="AB642" s="512">
        <v>4601</v>
      </c>
      <c r="AC642" s="939">
        <f>AB642*Y642</f>
        <v>0</v>
      </c>
      <c r="AD642" s="675">
        <f>AA642+AC642</f>
        <v>0</v>
      </c>
      <c r="AE642" s="740">
        <f t="shared" si="370"/>
        <v>20.2</v>
      </c>
      <c r="AF642" s="747">
        <v>5055</v>
      </c>
      <c r="AG642" s="747">
        <f>AF642*AE642</f>
        <v>102111</v>
      </c>
      <c r="AH642" s="747">
        <v>4601</v>
      </c>
      <c r="AI642" s="760">
        <f>AH642*AE642</f>
        <v>92940.2</v>
      </c>
      <c r="AJ642" s="761">
        <f>AG642+AI642</f>
        <v>195051.2</v>
      </c>
    </row>
    <row r="643" spans="1:37" s="403" customFormat="1" ht="17.45" hidden="1" customHeight="1" x14ac:dyDescent="0.25">
      <c r="A643" s="957" t="s">
        <v>664</v>
      </c>
      <c r="B643" s="433" t="s">
        <v>209</v>
      </c>
      <c r="C643" s="567"/>
      <c r="D643" s="591"/>
      <c r="E643" s="469"/>
      <c r="F643" s="469">
        <f>SUM(F644:F646)</f>
        <v>1849065</v>
      </c>
      <c r="G643" s="469"/>
      <c r="H643" s="469">
        <f>SUM(H644:H646)</f>
        <v>286765.44</v>
      </c>
      <c r="I643" s="590">
        <f>SUM(I644:I646)</f>
        <v>2135830.44</v>
      </c>
      <c r="J643" s="819"/>
      <c r="K643" s="820"/>
      <c r="L643" s="821">
        <f>SUM(L644:L646)</f>
        <v>0</v>
      </c>
      <c r="M643" s="820"/>
      <c r="N643" s="821">
        <f>SUM(N644:N646)</f>
        <v>0</v>
      </c>
      <c r="O643" s="814">
        <f>SUM(O644:O646)</f>
        <v>0</v>
      </c>
      <c r="P643" s="638">
        <f t="shared" si="399"/>
        <v>0</v>
      </c>
      <c r="Q643" s="512">
        <f t="shared" si="400"/>
        <v>0</v>
      </c>
      <c r="R643" s="637">
        <f t="shared" si="401"/>
        <v>0</v>
      </c>
      <c r="S643" s="647"/>
      <c r="T643" s="522"/>
      <c r="U643" s="522">
        <f>SUM(U644:U646)</f>
        <v>0</v>
      </c>
      <c r="V643" s="522"/>
      <c r="W643" s="522">
        <f>SUM(W644:W646)</f>
        <v>0</v>
      </c>
      <c r="X643" s="671">
        <f>SUM(X644:X646)</f>
        <v>0</v>
      </c>
      <c r="Y643" s="647"/>
      <c r="Z643" s="523"/>
      <c r="AA643" s="523">
        <f>SUM(AA644:AA646)</f>
        <v>0</v>
      </c>
      <c r="AB643" s="523"/>
      <c r="AC643" s="523">
        <f>SUM(AC644:AC646)</f>
        <v>0</v>
      </c>
      <c r="AD643" s="673">
        <f>SUM(AD644:AD646)</f>
        <v>0</v>
      </c>
      <c r="AE643" s="740">
        <f t="shared" si="370"/>
        <v>0</v>
      </c>
      <c r="AF643" s="753"/>
      <c r="AG643" s="753">
        <f>SUM(AG644:AG646)</f>
        <v>1849065</v>
      </c>
      <c r="AH643" s="753"/>
      <c r="AI643" s="753">
        <f>SUM(AI644:AI646)</f>
        <v>286765.44</v>
      </c>
      <c r="AJ643" s="750">
        <f>SUM(AJ644:AJ646)</f>
        <v>2135830.44</v>
      </c>
    </row>
    <row r="644" spans="1:37" s="494" customFormat="1" ht="17.45" hidden="1" customHeight="1" x14ac:dyDescent="0.25">
      <c r="A644" s="958" t="s">
        <v>665</v>
      </c>
      <c r="B644" s="435" t="s">
        <v>210</v>
      </c>
      <c r="C644" s="570" t="s">
        <v>171</v>
      </c>
      <c r="D644" s="585">
        <v>7.6</v>
      </c>
      <c r="E644" s="466">
        <v>39300</v>
      </c>
      <c r="F644" s="466">
        <f>E644*D644</f>
        <v>298680</v>
      </c>
      <c r="G644" s="466">
        <v>23774.400000000001</v>
      </c>
      <c r="H644" s="466">
        <f>G644*D644</f>
        <v>180685.44</v>
      </c>
      <c r="I644" s="587">
        <f>F644+H644</f>
        <v>479365.44</v>
      </c>
      <c r="J644" s="802"/>
      <c r="K644" s="803">
        <v>39300</v>
      </c>
      <c r="L644" s="804">
        <f>K644*J644</f>
        <v>0</v>
      </c>
      <c r="M644" s="803">
        <v>23774.400000000001</v>
      </c>
      <c r="N644" s="804">
        <f>M644*J644</f>
        <v>0</v>
      </c>
      <c r="O644" s="808">
        <f>L644+N644</f>
        <v>0</v>
      </c>
      <c r="P644" s="638">
        <f t="shared" si="399"/>
        <v>0</v>
      </c>
      <c r="Q644" s="512">
        <f t="shared" si="400"/>
        <v>0</v>
      </c>
      <c r="R644" s="637">
        <f t="shared" si="401"/>
        <v>0</v>
      </c>
      <c r="S644" s="638"/>
      <c r="T644" s="519">
        <v>39300</v>
      </c>
      <c r="U644" s="519">
        <f>T644*S644</f>
        <v>0</v>
      </c>
      <c r="V644" s="519">
        <v>23774.400000000001</v>
      </c>
      <c r="W644" s="519">
        <f>V644*S644</f>
        <v>0</v>
      </c>
      <c r="X644" s="670">
        <f>U644+W644</f>
        <v>0</v>
      </c>
      <c r="Y644" s="638"/>
      <c r="Z644" s="512">
        <v>39300</v>
      </c>
      <c r="AA644" s="512">
        <f>Z644*Y644</f>
        <v>0</v>
      </c>
      <c r="AB644" s="512">
        <v>23774.400000000001</v>
      </c>
      <c r="AC644" s="512">
        <f>AB644*Y644</f>
        <v>0</v>
      </c>
      <c r="AD644" s="668">
        <f>AA644+AC644</f>
        <v>0</v>
      </c>
      <c r="AE644" s="740">
        <f t="shared" si="370"/>
        <v>7.6</v>
      </c>
      <c r="AF644" s="747">
        <v>39300</v>
      </c>
      <c r="AG644" s="747">
        <f>AF644*AE644</f>
        <v>298680</v>
      </c>
      <c r="AH644" s="747">
        <v>23774.400000000001</v>
      </c>
      <c r="AI644" s="747">
        <f>AH644*AE644</f>
        <v>180685.44</v>
      </c>
      <c r="AJ644" s="748">
        <f>AG644+AI644</f>
        <v>479365.44</v>
      </c>
    </row>
    <row r="645" spans="1:37" s="494" customFormat="1" ht="17.45" hidden="1" customHeight="1" x14ac:dyDescent="0.25">
      <c r="A645" s="958" t="s">
        <v>666</v>
      </c>
      <c r="B645" s="435" t="s">
        <v>211</v>
      </c>
      <c r="C645" s="570" t="s">
        <v>153</v>
      </c>
      <c r="D645" s="585">
        <v>115</v>
      </c>
      <c r="E645" s="466">
        <v>1179</v>
      </c>
      <c r="F645" s="466">
        <f>E645*D645</f>
        <v>135585</v>
      </c>
      <c r="G645" s="466"/>
      <c r="H645" s="466"/>
      <c r="I645" s="587">
        <f>F645+H645</f>
        <v>135585</v>
      </c>
      <c r="J645" s="802"/>
      <c r="K645" s="803">
        <v>1179</v>
      </c>
      <c r="L645" s="804">
        <f>K645*J645</f>
        <v>0</v>
      </c>
      <c r="M645" s="803"/>
      <c r="N645" s="804"/>
      <c r="O645" s="808">
        <f>L645+N645</f>
        <v>0</v>
      </c>
      <c r="P645" s="638">
        <f t="shared" si="399"/>
        <v>0</v>
      </c>
      <c r="Q645" s="512">
        <f t="shared" si="400"/>
        <v>0</v>
      </c>
      <c r="R645" s="637">
        <f t="shared" si="401"/>
        <v>0</v>
      </c>
      <c r="S645" s="638"/>
      <c r="T645" s="519">
        <v>1179</v>
      </c>
      <c r="U645" s="519">
        <f>T645*S645</f>
        <v>0</v>
      </c>
      <c r="V645" s="519"/>
      <c r="W645" s="519"/>
      <c r="X645" s="670">
        <f>U645+W645</f>
        <v>0</v>
      </c>
      <c r="Y645" s="638"/>
      <c r="Z645" s="512">
        <v>1179</v>
      </c>
      <c r="AA645" s="512">
        <f>Z645*Y645</f>
        <v>0</v>
      </c>
      <c r="AB645" s="512"/>
      <c r="AC645" s="512"/>
      <c r="AD645" s="668">
        <f>AA645+AC645</f>
        <v>0</v>
      </c>
      <c r="AE645" s="740">
        <f t="shared" si="370"/>
        <v>115</v>
      </c>
      <c r="AF645" s="747">
        <v>1179</v>
      </c>
      <c r="AG645" s="747">
        <f>AF645*AE645</f>
        <v>135585</v>
      </c>
      <c r="AH645" s="747"/>
      <c r="AI645" s="747"/>
      <c r="AJ645" s="748">
        <f>AG645+AI645</f>
        <v>135585</v>
      </c>
    </row>
    <row r="646" spans="1:37" s="494" customFormat="1" ht="17.45" hidden="1" customHeight="1" x14ac:dyDescent="0.25">
      <c r="A646" s="958" t="s">
        <v>667</v>
      </c>
      <c r="B646" s="435" t="s">
        <v>212</v>
      </c>
      <c r="C646" s="570" t="s">
        <v>213</v>
      </c>
      <c r="D646" s="585">
        <v>600</v>
      </c>
      <c r="E646" s="466">
        <v>2358</v>
      </c>
      <c r="F646" s="466">
        <f>E646*D646</f>
        <v>1414800</v>
      </c>
      <c r="G646" s="466">
        <v>176.8</v>
      </c>
      <c r="H646" s="466">
        <f>G646*D646</f>
        <v>106080</v>
      </c>
      <c r="I646" s="587">
        <f>F646+H646</f>
        <v>1520880</v>
      </c>
      <c r="J646" s="802"/>
      <c r="K646" s="803">
        <v>2358</v>
      </c>
      <c r="L646" s="804">
        <f>K646*J646</f>
        <v>0</v>
      </c>
      <c r="M646" s="803">
        <v>176.8</v>
      </c>
      <c r="N646" s="804">
        <f>M646*J646</f>
        <v>0</v>
      </c>
      <c r="O646" s="808">
        <f>L646+N646</f>
        <v>0</v>
      </c>
      <c r="P646" s="638">
        <f t="shared" si="399"/>
        <v>0</v>
      </c>
      <c r="Q646" s="512">
        <f t="shared" si="400"/>
        <v>0</v>
      </c>
      <c r="R646" s="637">
        <f t="shared" si="401"/>
        <v>0</v>
      </c>
      <c r="S646" s="638"/>
      <c r="T646" s="519">
        <v>2358</v>
      </c>
      <c r="U646" s="519">
        <f>T646*S646</f>
        <v>0</v>
      </c>
      <c r="V646" s="519">
        <v>176.8</v>
      </c>
      <c r="W646" s="519">
        <f>V646*S646</f>
        <v>0</v>
      </c>
      <c r="X646" s="670">
        <f>U646+W646</f>
        <v>0</v>
      </c>
      <c r="Y646" s="638"/>
      <c r="Z646" s="512">
        <v>2358</v>
      </c>
      <c r="AA646" s="512">
        <f>Z646*Y646</f>
        <v>0</v>
      </c>
      <c r="AB646" s="512">
        <v>176.8</v>
      </c>
      <c r="AC646" s="512">
        <f>AB646*Y646</f>
        <v>0</v>
      </c>
      <c r="AD646" s="668">
        <f>AA646+AC646</f>
        <v>0</v>
      </c>
      <c r="AE646" s="740">
        <f t="shared" si="370"/>
        <v>600</v>
      </c>
      <c r="AF646" s="747">
        <v>2358</v>
      </c>
      <c r="AG646" s="747">
        <f>AF646*AE646</f>
        <v>1414800</v>
      </c>
      <c r="AH646" s="747">
        <v>176.8</v>
      </c>
      <c r="AI646" s="747">
        <f>AH646*AE646</f>
        <v>106080</v>
      </c>
      <c r="AJ646" s="748">
        <f>AG646+AI646</f>
        <v>1520880</v>
      </c>
    </row>
    <row r="647" spans="1:37" s="403" customFormat="1" ht="22.5" customHeight="1" x14ac:dyDescent="0.25">
      <c r="A647" s="961" t="s">
        <v>214</v>
      </c>
      <c r="B647" s="695" t="s">
        <v>215</v>
      </c>
      <c r="C647" s="696"/>
      <c r="D647" s="700"/>
      <c r="E647" s="421"/>
      <c r="F647" s="421">
        <f>SUM(F648:F651)</f>
        <v>3943362</v>
      </c>
      <c r="G647" s="421"/>
      <c r="H647" s="421">
        <f>SUM(H648:H651)</f>
        <v>7445174</v>
      </c>
      <c r="I647" s="584">
        <f>SUM(I648:I651)</f>
        <v>11388536</v>
      </c>
      <c r="J647" s="829"/>
      <c r="K647" s="798"/>
      <c r="L647" s="807">
        <f>SUM(L648:L651)</f>
        <v>0</v>
      </c>
      <c r="M647" s="798"/>
      <c r="N647" s="807">
        <f>SUM(N648:N651)</f>
        <v>0</v>
      </c>
      <c r="O647" s="800">
        <f>SUM(O648:O651)</f>
        <v>0</v>
      </c>
      <c r="P647" s="638">
        <f t="shared" si="399"/>
        <v>0</v>
      </c>
      <c r="Q647" s="512">
        <f t="shared" si="400"/>
        <v>0</v>
      </c>
      <c r="R647" s="637">
        <f t="shared" si="401"/>
        <v>0</v>
      </c>
      <c r="S647" s="633"/>
      <c r="T647" s="518"/>
      <c r="U647" s="518">
        <f>SUM(U648:U651)</f>
        <v>0</v>
      </c>
      <c r="V647" s="518"/>
      <c r="W647" s="518">
        <f>SUM(W648:W651)</f>
        <v>0</v>
      </c>
      <c r="X647" s="669">
        <f>SUM(X648:X651)</f>
        <v>0</v>
      </c>
      <c r="Y647" s="633"/>
      <c r="Z647" s="513"/>
      <c r="AA647" s="513">
        <f>SUM(AA648:AA651)</f>
        <v>175081.5</v>
      </c>
      <c r="AB647" s="513"/>
      <c r="AC647" s="513">
        <f>SUM(AC648:AC651)</f>
        <v>369598.5</v>
      </c>
      <c r="AD647" s="667">
        <f>SUM(AD648:AD651)</f>
        <v>544680</v>
      </c>
      <c r="AE647" s="740">
        <f t="shared" si="370"/>
        <v>0</v>
      </c>
      <c r="AF647" s="745"/>
      <c r="AG647" s="745">
        <f>SUM(AG648:AG651)</f>
        <v>3768280.5</v>
      </c>
      <c r="AH647" s="745"/>
      <c r="AI647" s="745">
        <f>SUM(AI648:AI651)</f>
        <v>7075575.5</v>
      </c>
      <c r="AJ647" s="746">
        <f>SUM(AJ648:AJ651)</f>
        <v>10843856</v>
      </c>
    </row>
    <row r="648" spans="1:37" s="503" customFormat="1" ht="17.45" hidden="1" customHeight="1" x14ac:dyDescent="0.25">
      <c r="A648" s="962" t="s">
        <v>668</v>
      </c>
      <c r="B648" s="433" t="s">
        <v>216</v>
      </c>
      <c r="C648" s="567" t="s">
        <v>217</v>
      </c>
      <c r="D648" s="594">
        <v>1</v>
      </c>
      <c r="E648" s="422">
        <v>910581</v>
      </c>
      <c r="F648" s="422">
        <f>E648*D648</f>
        <v>910581</v>
      </c>
      <c r="G648" s="422">
        <v>979867</v>
      </c>
      <c r="H648" s="422">
        <f>G648*D648</f>
        <v>979867</v>
      </c>
      <c r="I648" s="595">
        <f>F648+H648</f>
        <v>1890448</v>
      </c>
      <c r="J648" s="819"/>
      <c r="K648" s="812">
        <v>910581</v>
      </c>
      <c r="L648" s="830">
        <f>K648*J648</f>
        <v>0</v>
      </c>
      <c r="M648" s="812">
        <v>979867</v>
      </c>
      <c r="N648" s="830">
        <f>M648*J648</f>
        <v>0</v>
      </c>
      <c r="O648" s="831">
        <f>L648+N648</f>
        <v>0</v>
      </c>
      <c r="P648" s="638">
        <f t="shared" si="399"/>
        <v>0</v>
      </c>
      <c r="Q648" s="512">
        <f t="shared" si="400"/>
        <v>0</v>
      </c>
      <c r="R648" s="637">
        <f t="shared" si="401"/>
        <v>0</v>
      </c>
      <c r="S648" s="647"/>
      <c r="T648" s="521">
        <v>910581</v>
      </c>
      <c r="U648" s="521">
        <f>T648*S648</f>
        <v>0</v>
      </c>
      <c r="V648" s="521">
        <v>979867</v>
      </c>
      <c r="W648" s="521">
        <f>V648*S648</f>
        <v>0</v>
      </c>
      <c r="X648" s="671">
        <f>U648+W648</f>
        <v>0</v>
      </c>
      <c r="Y648" s="647"/>
      <c r="Z648" s="520">
        <v>910581</v>
      </c>
      <c r="AA648" s="520">
        <f>Z648*Y648</f>
        <v>0</v>
      </c>
      <c r="AB648" s="520">
        <v>979867</v>
      </c>
      <c r="AC648" s="520">
        <f>AB648*Y648</f>
        <v>0</v>
      </c>
      <c r="AD648" s="673">
        <f>AA648+AC648</f>
        <v>0</v>
      </c>
      <c r="AE648" s="740">
        <f t="shared" si="370"/>
        <v>1</v>
      </c>
      <c r="AF648" s="749">
        <v>910581</v>
      </c>
      <c r="AG648" s="749">
        <f>AF648*AE648</f>
        <v>910581</v>
      </c>
      <c r="AH648" s="749">
        <v>979867</v>
      </c>
      <c r="AI648" s="749">
        <f>AH648*AE648</f>
        <v>979867</v>
      </c>
      <c r="AJ648" s="750">
        <f>AG648+AI648</f>
        <v>1890448</v>
      </c>
    </row>
    <row r="649" spans="1:37" s="503" customFormat="1" ht="17.45" hidden="1" customHeight="1" x14ac:dyDescent="0.25">
      <c r="A649" s="962" t="s">
        <v>669</v>
      </c>
      <c r="B649" s="433" t="s">
        <v>218</v>
      </c>
      <c r="C649" s="567" t="s">
        <v>217</v>
      </c>
      <c r="D649" s="594">
        <v>1</v>
      </c>
      <c r="E649" s="422">
        <v>1137342</v>
      </c>
      <c r="F649" s="422">
        <f>E649*D649</f>
        <v>1137342</v>
      </c>
      <c r="G649" s="422">
        <v>1607675</v>
      </c>
      <c r="H649" s="422">
        <f>G649*D649</f>
        <v>1607675</v>
      </c>
      <c r="I649" s="595">
        <f>F649+H649</f>
        <v>2745017</v>
      </c>
      <c r="J649" s="819"/>
      <c r="K649" s="812">
        <v>1137342</v>
      </c>
      <c r="L649" s="830">
        <f>K649*J649</f>
        <v>0</v>
      </c>
      <c r="M649" s="812">
        <v>1607675</v>
      </c>
      <c r="N649" s="830">
        <f>M649*J649</f>
        <v>0</v>
      </c>
      <c r="O649" s="831">
        <f>L649+N649</f>
        <v>0</v>
      </c>
      <c r="P649" s="638">
        <f t="shared" si="399"/>
        <v>0</v>
      </c>
      <c r="Q649" s="512">
        <f t="shared" si="400"/>
        <v>0</v>
      </c>
      <c r="R649" s="637">
        <f t="shared" si="401"/>
        <v>0</v>
      </c>
      <c r="S649" s="647"/>
      <c r="T649" s="521">
        <v>1137342</v>
      </c>
      <c r="U649" s="521">
        <f>T649*S649</f>
        <v>0</v>
      </c>
      <c r="V649" s="521">
        <v>1607675</v>
      </c>
      <c r="W649" s="521">
        <f>V649*S649</f>
        <v>0</v>
      </c>
      <c r="X649" s="671">
        <f>U649+W649</f>
        <v>0</v>
      </c>
      <c r="Y649" s="647"/>
      <c r="Z649" s="520">
        <v>1137342</v>
      </c>
      <c r="AA649" s="520">
        <f>Z649*Y649</f>
        <v>0</v>
      </c>
      <c r="AB649" s="520">
        <v>1607675</v>
      </c>
      <c r="AC649" s="520">
        <f>AB649*Y649</f>
        <v>0</v>
      </c>
      <c r="AD649" s="673">
        <f>AA649+AC649</f>
        <v>0</v>
      </c>
      <c r="AE649" s="740">
        <f t="shared" si="370"/>
        <v>1</v>
      </c>
      <c r="AF649" s="749">
        <v>1137342</v>
      </c>
      <c r="AG649" s="749">
        <f>AF649*AE649</f>
        <v>1137342</v>
      </c>
      <c r="AH649" s="749">
        <v>1607675</v>
      </c>
      <c r="AI649" s="749">
        <f>AH649*AE649</f>
        <v>1607675</v>
      </c>
      <c r="AJ649" s="750">
        <f>AG649+AI649</f>
        <v>2745017</v>
      </c>
    </row>
    <row r="650" spans="1:37" s="503" customFormat="1" ht="17.45" hidden="1" customHeight="1" x14ac:dyDescent="0.25">
      <c r="A650" s="962" t="s">
        <v>671</v>
      </c>
      <c r="B650" s="433" t="s">
        <v>219</v>
      </c>
      <c r="C650" s="567" t="s">
        <v>217</v>
      </c>
      <c r="D650" s="594">
        <v>1</v>
      </c>
      <c r="E650" s="422">
        <v>1545276</v>
      </c>
      <c r="F650" s="422">
        <f>E650*D650</f>
        <v>1545276</v>
      </c>
      <c r="G650" s="422">
        <v>4118435</v>
      </c>
      <c r="H650" s="422">
        <f>G650*D650</f>
        <v>4118435</v>
      </c>
      <c r="I650" s="595">
        <f>F650+H650</f>
        <v>5663711</v>
      </c>
      <c r="J650" s="819"/>
      <c r="K650" s="812">
        <v>1545276</v>
      </c>
      <c r="L650" s="830">
        <f>K650*J650</f>
        <v>0</v>
      </c>
      <c r="M650" s="812">
        <v>4118435</v>
      </c>
      <c r="N650" s="830">
        <f>M650*J650</f>
        <v>0</v>
      </c>
      <c r="O650" s="831">
        <f>L650+N650</f>
        <v>0</v>
      </c>
      <c r="P650" s="638">
        <f t="shared" si="399"/>
        <v>0</v>
      </c>
      <c r="Q650" s="512">
        <f t="shared" si="400"/>
        <v>0</v>
      </c>
      <c r="R650" s="637">
        <f t="shared" si="401"/>
        <v>0</v>
      </c>
      <c r="S650" s="647"/>
      <c r="T650" s="521">
        <v>1545276</v>
      </c>
      <c r="U650" s="521">
        <f>T650*S650</f>
        <v>0</v>
      </c>
      <c r="V650" s="521">
        <v>4118435</v>
      </c>
      <c r="W650" s="521">
        <f>V650*S650</f>
        <v>0</v>
      </c>
      <c r="X650" s="671">
        <f>U650+W650</f>
        <v>0</v>
      </c>
      <c r="Y650" s="647"/>
      <c r="Z650" s="520">
        <v>1545276</v>
      </c>
      <c r="AA650" s="520">
        <f>Z650*Y650</f>
        <v>0</v>
      </c>
      <c r="AB650" s="520">
        <v>4118435</v>
      </c>
      <c r="AC650" s="520">
        <f>AB650*Y650</f>
        <v>0</v>
      </c>
      <c r="AD650" s="673">
        <f>AA650+AC650</f>
        <v>0</v>
      </c>
      <c r="AE650" s="740">
        <f t="shared" si="370"/>
        <v>1</v>
      </c>
      <c r="AF650" s="749">
        <v>1545276</v>
      </c>
      <c r="AG650" s="749">
        <f>AF650*AE650</f>
        <v>1545276</v>
      </c>
      <c r="AH650" s="749">
        <v>4118435</v>
      </c>
      <c r="AI650" s="749">
        <f>AH650*AE650</f>
        <v>4118435</v>
      </c>
      <c r="AJ650" s="750">
        <f>AG650+AI650</f>
        <v>5663711</v>
      </c>
    </row>
    <row r="651" spans="1:37" s="503" customFormat="1" ht="20.25" customHeight="1" x14ac:dyDescent="0.25">
      <c r="A651" s="962" t="s">
        <v>670</v>
      </c>
      <c r="B651" s="433" t="s">
        <v>220</v>
      </c>
      <c r="C651" s="567" t="s">
        <v>217</v>
      </c>
      <c r="D651" s="594">
        <v>1</v>
      </c>
      <c r="E651" s="422">
        <v>350163</v>
      </c>
      <c r="F651" s="422">
        <f>E651*D651</f>
        <v>350163</v>
      </c>
      <c r="G651" s="422">
        <v>739197</v>
      </c>
      <c r="H651" s="422">
        <f>G651*D651</f>
        <v>739197</v>
      </c>
      <c r="I651" s="595">
        <f>F651+H651</f>
        <v>1089360</v>
      </c>
      <c r="J651" s="819"/>
      <c r="K651" s="812">
        <v>350163</v>
      </c>
      <c r="L651" s="830">
        <f>K651*J651</f>
        <v>0</v>
      </c>
      <c r="M651" s="812">
        <v>739197</v>
      </c>
      <c r="N651" s="830">
        <f>M651*J651</f>
        <v>0</v>
      </c>
      <c r="O651" s="831">
        <f>L651+N651</f>
        <v>0</v>
      </c>
      <c r="P651" s="638">
        <f t="shared" si="399"/>
        <v>0</v>
      </c>
      <c r="Q651" s="512">
        <f t="shared" si="400"/>
        <v>0</v>
      </c>
      <c r="R651" s="637">
        <f t="shared" si="401"/>
        <v>0</v>
      </c>
      <c r="S651" s="647"/>
      <c r="T651" s="521">
        <v>350163</v>
      </c>
      <c r="U651" s="521">
        <f>T651*S651</f>
        <v>0</v>
      </c>
      <c r="V651" s="521">
        <v>739197</v>
      </c>
      <c r="W651" s="521">
        <f>V651*S651</f>
        <v>0</v>
      </c>
      <c r="X651" s="671">
        <f>U651+W651</f>
        <v>0</v>
      </c>
      <c r="Y651" s="647">
        <v>0.5</v>
      </c>
      <c r="Z651" s="520">
        <v>350163</v>
      </c>
      <c r="AA651" s="520">
        <f>Z651*Y651</f>
        <v>175081.5</v>
      </c>
      <c r="AB651" s="520">
        <v>739197</v>
      </c>
      <c r="AC651" s="520">
        <f>AB651*Y651</f>
        <v>369598.5</v>
      </c>
      <c r="AD651" s="673">
        <f>AA651+AC651</f>
        <v>544680</v>
      </c>
      <c r="AE651" s="740">
        <f t="shared" ref="AE651:AE714" si="402">D651-S651-Y651</f>
        <v>0.5</v>
      </c>
      <c r="AF651" s="749">
        <v>350163</v>
      </c>
      <c r="AG651" s="749">
        <f>AF651*AE651</f>
        <v>175081.5</v>
      </c>
      <c r="AH651" s="749">
        <v>739197</v>
      </c>
      <c r="AI651" s="749">
        <f>AH651*AE651</f>
        <v>369598.5</v>
      </c>
      <c r="AJ651" s="750">
        <f>AG651+AI651</f>
        <v>544680</v>
      </c>
    </row>
    <row r="652" spans="1:37" s="403" customFormat="1" ht="17.45" hidden="1" customHeight="1" x14ac:dyDescent="0.25">
      <c r="A652" s="963" t="s">
        <v>221</v>
      </c>
      <c r="B652" s="695" t="s">
        <v>222</v>
      </c>
      <c r="C652" s="696"/>
      <c r="D652" s="700"/>
      <c r="E652" s="421"/>
      <c r="F652" s="421">
        <f>SUM(F653:F703)</f>
        <v>2676199</v>
      </c>
      <c r="G652" s="421"/>
      <c r="H652" s="421">
        <f>SUM(H653:H703)</f>
        <v>4039309.352</v>
      </c>
      <c r="I652" s="584">
        <f>SUM(I653:I703)</f>
        <v>6715508.352</v>
      </c>
      <c r="J652" s="829"/>
      <c r="K652" s="798"/>
      <c r="L652" s="807">
        <f>SUM(L653:L703)</f>
        <v>0</v>
      </c>
      <c r="M652" s="798"/>
      <c r="N652" s="807">
        <f>SUM(N653:N703)</f>
        <v>0</v>
      </c>
      <c r="O652" s="800">
        <f>SUM(O653:O703)</f>
        <v>0</v>
      </c>
      <c r="P652" s="638">
        <f t="shared" si="399"/>
        <v>0</v>
      </c>
      <c r="Q652" s="512">
        <f t="shared" si="400"/>
        <v>0</v>
      </c>
      <c r="R652" s="637">
        <f t="shared" si="401"/>
        <v>0</v>
      </c>
      <c r="S652" s="633"/>
      <c r="T652" s="518"/>
      <c r="U652" s="518">
        <f>SUM(U653:U703)</f>
        <v>0</v>
      </c>
      <c r="V652" s="518"/>
      <c r="W652" s="518">
        <f>SUM(W653:W703)</f>
        <v>0</v>
      </c>
      <c r="X652" s="669">
        <f>SUM(X653:X703)</f>
        <v>0</v>
      </c>
      <c r="Y652" s="633"/>
      <c r="Z652" s="513"/>
      <c r="AA652" s="513">
        <f>SUM(AA653:AA703)</f>
        <v>0</v>
      </c>
      <c r="AB652" s="513"/>
      <c r="AC652" s="513">
        <f>SUM(AC653:AC703)</f>
        <v>0</v>
      </c>
      <c r="AD652" s="667">
        <f>SUM(AD653:AD703)</f>
        <v>0</v>
      </c>
      <c r="AE652" s="740">
        <f t="shared" si="402"/>
        <v>0</v>
      </c>
      <c r="AF652" s="745"/>
      <c r="AG652" s="745">
        <f>SUM(AG653:AG703)</f>
        <v>2676199</v>
      </c>
      <c r="AH652" s="745"/>
      <c r="AI652" s="745">
        <f>SUM(AI653:AI703)</f>
        <v>4039309.352</v>
      </c>
      <c r="AJ652" s="746">
        <f>SUM(AJ653:AJ703)</f>
        <v>6715508.352</v>
      </c>
    </row>
    <row r="653" spans="1:37" s="403" customFormat="1" ht="17.45" hidden="1" customHeight="1" x14ac:dyDescent="0.25">
      <c r="A653" s="964" t="s">
        <v>672</v>
      </c>
      <c r="B653" s="438" t="s">
        <v>223</v>
      </c>
      <c r="C653" s="571" t="s">
        <v>224</v>
      </c>
      <c r="D653" s="596">
        <v>1</v>
      </c>
      <c r="E653" s="466">
        <v>50304</v>
      </c>
      <c r="F653" s="466">
        <f t="shared" ref="F653:F701" si="403">E653*D653</f>
        <v>50304</v>
      </c>
      <c r="G653" s="466"/>
      <c r="H653" s="466"/>
      <c r="I653" s="587">
        <f t="shared" ref="I653:I703" si="404">F653+H653</f>
        <v>50304</v>
      </c>
      <c r="J653" s="832"/>
      <c r="K653" s="803">
        <v>50304</v>
      </c>
      <c r="L653" s="804">
        <f t="shared" ref="L653:L701" si="405">K653*J653</f>
        <v>0</v>
      </c>
      <c r="M653" s="803"/>
      <c r="N653" s="804"/>
      <c r="O653" s="808">
        <f t="shared" ref="O653:O703" si="406">L653+N653</f>
        <v>0</v>
      </c>
      <c r="P653" s="638">
        <f t="shared" si="399"/>
        <v>0</v>
      </c>
      <c r="Q653" s="512">
        <f t="shared" si="400"/>
        <v>0</v>
      </c>
      <c r="R653" s="637">
        <f t="shared" si="401"/>
        <v>0</v>
      </c>
      <c r="S653" s="649"/>
      <c r="T653" s="519">
        <v>50304</v>
      </c>
      <c r="U653" s="519">
        <f t="shared" ref="U653:U701" si="407">T653*S653</f>
        <v>0</v>
      </c>
      <c r="V653" s="519"/>
      <c r="W653" s="519"/>
      <c r="X653" s="670">
        <f t="shared" ref="X653:X703" si="408">U653+W653</f>
        <v>0</v>
      </c>
      <c r="Y653" s="649"/>
      <c r="Z653" s="512">
        <v>50304</v>
      </c>
      <c r="AA653" s="512">
        <f t="shared" ref="AA653:AA701" si="409">Z653*Y653</f>
        <v>0</v>
      </c>
      <c r="AB653" s="512"/>
      <c r="AC653" s="512"/>
      <c r="AD653" s="668">
        <f t="shared" ref="AD653:AD703" si="410">AA653+AC653</f>
        <v>0</v>
      </c>
      <c r="AE653" s="740">
        <f t="shared" si="402"/>
        <v>1</v>
      </c>
      <c r="AF653" s="747">
        <v>50304</v>
      </c>
      <c r="AG653" s="747">
        <f t="shared" ref="AG653:AG701" si="411">AF653*AE653</f>
        <v>50304</v>
      </c>
      <c r="AH653" s="747"/>
      <c r="AI653" s="747"/>
      <c r="AJ653" s="748">
        <f t="shared" ref="AJ653:AJ703" si="412">AG653+AI653</f>
        <v>50304</v>
      </c>
    </row>
    <row r="654" spans="1:37" s="403" customFormat="1" ht="17.45" hidden="1" customHeight="1" x14ac:dyDescent="0.25">
      <c r="A654" s="964" t="s">
        <v>673</v>
      </c>
      <c r="B654" s="438" t="s">
        <v>225</v>
      </c>
      <c r="C654" s="571" t="s">
        <v>31</v>
      </c>
      <c r="D654" s="596">
        <v>2</v>
      </c>
      <c r="E654" s="466">
        <v>5502</v>
      </c>
      <c r="F654" s="466">
        <f t="shared" si="403"/>
        <v>11004</v>
      </c>
      <c r="G654" s="466">
        <v>36625.68</v>
      </c>
      <c r="H654" s="466">
        <f t="shared" ref="H654:H702" si="413">D654*G654</f>
        <v>73251.360000000001</v>
      </c>
      <c r="I654" s="587">
        <f t="shared" si="404"/>
        <v>84255.360000000001</v>
      </c>
      <c r="J654" s="832"/>
      <c r="K654" s="803">
        <v>5502</v>
      </c>
      <c r="L654" s="804">
        <f t="shared" si="405"/>
        <v>0</v>
      </c>
      <c r="M654" s="803">
        <v>36625.68</v>
      </c>
      <c r="N654" s="804">
        <f t="shared" ref="N654:N702" si="414">J654*M654</f>
        <v>0</v>
      </c>
      <c r="O654" s="808">
        <f t="shared" si="406"/>
        <v>0</v>
      </c>
      <c r="P654" s="638">
        <f t="shared" si="399"/>
        <v>0</v>
      </c>
      <c r="Q654" s="512">
        <f t="shared" si="400"/>
        <v>0</v>
      </c>
      <c r="R654" s="637">
        <f t="shared" si="401"/>
        <v>0</v>
      </c>
      <c r="S654" s="649"/>
      <c r="T654" s="519">
        <v>5502</v>
      </c>
      <c r="U654" s="519">
        <f t="shared" si="407"/>
        <v>0</v>
      </c>
      <c r="V654" s="519">
        <v>36625.68</v>
      </c>
      <c r="W654" s="519">
        <f t="shared" ref="W654:W702" si="415">S654*V654</f>
        <v>0</v>
      </c>
      <c r="X654" s="670">
        <f t="shared" si="408"/>
        <v>0</v>
      </c>
      <c r="Y654" s="649"/>
      <c r="Z654" s="512">
        <v>5502</v>
      </c>
      <c r="AA654" s="512">
        <f t="shared" si="409"/>
        <v>0</v>
      </c>
      <c r="AB654" s="512">
        <v>36625.68</v>
      </c>
      <c r="AC654" s="512">
        <f t="shared" ref="AC654:AC702" si="416">Y654*AB654</f>
        <v>0</v>
      </c>
      <c r="AD654" s="668">
        <f t="shared" si="410"/>
        <v>0</v>
      </c>
      <c r="AE654" s="740">
        <f t="shared" si="402"/>
        <v>2</v>
      </c>
      <c r="AF654" s="747">
        <v>5502</v>
      </c>
      <c r="AG654" s="747">
        <f t="shared" si="411"/>
        <v>11004</v>
      </c>
      <c r="AH654" s="747">
        <v>36625.68</v>
      </c>
      <c r="AI654" s="747">
        <f t="shared" ref="AI654:AI702" si="417">AE654*AH654</f>
        <v>73251.360000000001</v>
      </c>
      <c r="AJ654" s="748">
        <f t="shared" si="412"/>
        <v>84255.360000000001</v>
      </c>
    </row>
    <row r="655" spans="1:37" s="403" customFormat="1" ht="17.45" hidden="1" customHeight="1" x14ac:dyDescent="0.25">
      <c r="A655" s="964" t="s">
        <v>674</v>
      </c>
      <c r="B655" s="438" t="s">
        <v>226</v>
      </c>
      <c r="C655" s="571" t="s">
        <v>31</v>
      </c>
      <c r="D655" s="596">
        <v>1</v>
      </c>
      <c r="E655" s="466">
        <v>2358</v>
      </c>
      <c r="F655" s="466">
        <f t="shared" si="403"/>
        <v>2358</v>
      </c>
      <c r="G655" s="466">
        <v>1456</v>
      </c>
      <c r="H655" s="466">
        <f t="shared" si="413"/>
        <v>1456</v>
      </c>
      <c r="I655" s="587">
        <f t="shared" si="404"/>
        <v>3814</v>
      </c>
      <c r="J655" s="832"/>
      <c r="K655" s="803">
        <v>2358</v>
      </c>
      <c r="L655" s="804">
        <f t="shared" si="405"/>
        <v>0</v>
      </c>
      <c r="M655" s="803">
        <v>1456</v>
      </c>
      <c r="N655" s="804">
        <f t="shared" si="414"/>
        <v>0</v>
      </c>
      <c r="O655" s="808">
        <f t="shared" si="406"/>
        <v>0</v>
      </c>
      <c r="P655" s="638">
        <f t="shared" si="399"/>
        <v>0</v>
      </c>
      <c r="Q655" s="512">
        <f t="shared" si="400"/>
        <v>0</v>
      </c>
      <c r="R655" s="637">
        <f t="shared" si="401"/>
        <v>0</v>
      </c>
      <c r="S655" s="649"/>
      <c r="T655" s="519">
        <v>2358</v>
      </c>
      <c r="U655" s="519">
        <f t="shared" si="407"/>
        <v>0</v>
      </c>
      <c r="V655" s="519">
        <v>1456</v>
      </c>
      <c r="W655" s="519">
        <f t="shared" si="415"/>
        <v>0</v>
      </c>
      <c r="X655" s="670">
        <f t="shared" si="408"/>
        <v>0</v>
      </c>
      <c r="Y655" s="649"/>
      <c r="Z655" s="512">
        <v>2358</v>
      </c>
      <c r="AA655" s="512">
        <f t="shared" si="409"/>
        <v>0</v>
      </c>
      <c r="AB655" s="512">
        <v>1456</v>
      </c>
      <c r="AC655" s="512">
        <f t="shared" si="416"/>
        <v>0</v>
      </c>
      <c r="AD655" s="668">
        <f t="shared" si="410"/>
        <v>0</v>
      </c>
      <c r="AE655" s="740">
        <f t="shared" si="402"/>
        <v>1</v>
      </c>
      <c r="AF655" s="747">
        <v>2358</v>
      </c>
      <c r="AG655" s="747">
        <f t="shared" si="411"/>
        <v>2358</v>
      </c>
      <c r="AH655" s="747">
        <v>1456</v>
      </c>
      <c r="AI655" s="747">
        <f t="shared" si="417"/>
        <v>1456</v>
      </c>
      <c r="AJ655" s="748">
        <f t="shared" si="412"/>
        <v>3814</v>
      </c>
    </row>
    <row r="656" spans="1:37" s="403" customFormat="1" ht="17.45" hidden="1" customHeight="1" x14ac:dyDescent="0.25">
      <c r="A656" s="964" t="s">
        <v>675</v>
      </c>
      <c r="B656" s="438" t="s">
        <v>227</v>
      </c>
      <c r="C656" s="571" t="s">
        <v>31</v>
      </c>
      <c r="D656" s="596">
        <v>1</v>
      </c>
      <c r="E656" s="466">
        <v>5502</v>
      </c>
      <c r="F656" s="466">
        <f t="shared" si="403"/>
        <v>5502</v>
      </c>
      <c r="G656" s="466">
        <v>15730</v>
      </c>
      <c r="H656" s="466">
        <f t="shared" si="413"/>
        <v>15730</v>
      </c>
      <c r="I656" s="587">
        <f t="shared" si="404"/>
        <v>21232</v>
      </c>
      <c r="J656" s="832"/>
      <c r="K656" s="803">
        <v>5502</v>
      </c>
      <c r="L656" s="804">
        <f t="shared" si="405"/>
        <v>0</v>
      </c>
      <c r="M656" s="803">
        <v>15730</v>
      </c>
      <c r="N656" s="804">
        <f t="shared" si="414"/>
        <v>0</v>
      </c>
      <c r="O656" s="808">
        <f t="shared" si="406"/>
        <v>0</v>
      </c>
      <c r="P656" s="638">
        <f t="shared" si="399"/>
        <v>0</v>
      </c>
      <c r="Q656" s="512">
        <f t="shared" si="400"/>
        <v>0</v>
      </c>
      <c r="R656" s="637">
        <f t="shared" si="401"/>
        <v>0</v>
      </c>
      <c r="S656" s="649"/>
      <c r="T656" s="519">
        <v>5502</v>
      </c>
      <c r="U656" s="519">
        <f t="shared" si="407"/>
        <v>0</v>
      </c>
      <c r="V656" s="519">
        <v>15730</v>
      </c>
      <c r="W656" s="519">
        <f t="shared" si="415"/>
        <v>0</v>
      </c>
      <c r="X656" s="670">
        <f t="shared" si="408"/>
        <v>0</v>
      </c>
      <c r="Y656" s="649"/>
      <c r="Z656" s="512">
        <v>5502</v>
      </c>
      <c r="AA656" s="512">
        <f t="shared" si="409"/>
        <v>0</v>
      </c>
      <c r="AB656" s="512">
        <v>15730</v>
      </c>
      <c r="AC656" s="512">
        <f t="shared" si="416"/>
        <v>0</v>
      </c>
      <c r="AD656" s="668">
        <f t="shared" si="410"/>
        <v>0</v>
      </c>
      <c r="AE656" s="740">
        <f t="shared" si="402"/>
        <v>1</v>
      </c>
      <c r="AF656" s="747">
        <v>5502</v>
      </c>
      <c r="AG656" s="747">
        <f t="shared" si="411"/>
        <v>5502</v>
      </c>
      <c r="AH656" s="747">
        <v>15730</v>
      </c>
      <c r="AI656" s="747">
        <f t="shared" si="417"/>
        <v>15730</v>
      </c>
      <c r="AJ656" s="748">
        <f t="shared" si="412"/>
        <v>21232</v>
      </c>
    </row>
    <row r="657" spans="1:36" s="403" customFormat="1" ht="17.45" hidden="1" customHeight="1" x14ac:dyDescent="0.25">
      <c r="A657" s="964" t="s">
        <v>676</v>
      </c>
      <c r="B657" s="438" t="s">
        <v>228</v>
      </c>
      <c r="C657" s="571" t="s">
        <v>31</v>
      </c>
      <c r="D657" s="596">
        <v>1</v>
      </c>
      <c r="E657" s="466">
        <v>5502</v>
      </c>
      <c r="F657" s="466">
        <f t="shared" si="403"/>
        <v>5502</v>
      </c>
      <c r="G657" s="466">
        <v>42033.68</v>
      </c>
      <c r="H657" s="466">
        <f t="shared" si="413"/>
        <v>42033.68</v>
      </c>
      <c r="I657" s="587">
        <f t="shared" si="404"/>
        <v>47535.68</v>
      </c>
      <c r="J657" s="832"/>
      <c r="K657" s="803">
        <v>5502</v>
      </c>
      <c r="L657" s="804">
        <f t="shared" si="405"/>
        <v>0</v>
      </c>
      <c r="M657" s="803">
        <v>42033.68</v>
      </c>
      <c r="N657" s="804">
        <f t="shared" si="414"/>
        <v>0</v>
      </c>
      <c r="O657" s="808">
        <f t="shared" si="406"/>
        <v>0</v>
      </c>
      <c r="P657" s="638">
        <f t="shared" si="399"/>
        <v>0</v>
      </c>
      <c r="Q657" s="512">
        <f t="shared" si="400"/>
        <v>0</v>
      </c>
      <c r="R657" s="637">
        <f t="shared" si="401"/>
        <v>0</v>
      </c>
      <c r="S657" s="649"/>
      <c r="T657" s="519">
        <v>5502</v>
      </c>
      <c r="U657" s="519">
        <f t="shared" si="407"/>
        <v>0</v>
      </c>
      <c r="V657" s="519">
        <v>42033.68</v>
      </c>
      <c r="W657" s="519">
        <f t="shared" si="415"/>
        <v>0</v>
      </c>
      <c r="X657" s="670">
        <f t="shared" si="408"/>
        <v>0</v>
      </c>
      <c r="Y657" s="649"/>
      <c r="Z657" s="512">
        <v>5502</v>
      </c>
      <c r="AA657" s="512">
        <f t="shared" si="409"/>
        <v>0</v>
      </c>
      <c r="AB657" s="512">
        <v>42033.68</v>
      </c>
      <c r="AC657" s="512">
        <f t="shared" si="416"/>
        <v>0</v>
      </c>
      <c r="AD657" s="668">
        <f t="shared" si="410"/>
        <v>0</v>
      </c>
      <c r="AE657" s="740">
        <f t="shared" si="402"/>
        <v>1</v>
      </c>
      <c r="AF657" s="747">
        <v>5502</v>
      </c>
      <c r="AG657" s="747">
        <f t="shared" si="411"/>
        <v>5502</v>
      </c>
      <c r="AH657" s="747">
        <v>42033.68</v>
      </c>
      <c r="AI657" s="747">
        <f t="shared" si="417"/>
        <v>42033.68</v>
      </c>
      <c r="AJ657" s="748">
        <f t="shared" si="412"/>
        <v>47535.68</v>
      </c>
    </row>
    <row r="658" spans="1:36" s="403" customFormat="1" ht="17.45" hidden="1" customHeight="1" x14ac:dyDescent="0.25">
      <c r="A658" s="964" t="s">
        <v>677</v>
      </c>
      <c r="B658" s="438" t="s">
        <v>229</v>
      </c>
      <c r="C658" s="571" t="s">
        <v>31</v>
      </c>
      <c r="D658" s="596">
        <v>6</v>
      </c>
      <c r="E658" s="466">
        <v>524</v>
      </c>
      <c r="F658" s="466">
        <f t="shared" si="403"/>
        <v>3144</v>
      </c>
      <c r="G658" s="466">
        <v>7368.4000000000005</v>
      </c>
      <c r="H658" s="466">
        <f t="shared" si="413"/>
        <v>44210.400000000001</v>
      </c>
      <c r="I658" s="587">
        <f t="shared" si="404"/>
        <v>47354.400000000001</v>
      </c>
      <c r="J658" s="832"/>
      <c r="K658" s="803">
        <v>524</v>
      </c>
      <c r="L658" s="804">
        <f t="shared" si="405"/>
        <v>0</v>
      </c>
      <c r="M658" s="803">
        <v>7368.4000000000005</v>
      </c>
      <c r="N658" s="804">
        <f t="shared" si="414"/>
        <v>0</v>
      </c>
      <c r="O658" s="808">
        <f t="shared" si="406"/>
        <v>0</v>
      </c>
      <c r="P658" s="638">
        <f t="shared" si="399"/>
        <v>0</v>
      </c>
      <c r="Q658" s="512">
        <f t="shared" si="400"/>
        <v>0</v>
      </c>
      <c r="R658" s="637">
        <f t="shared" si="401"/>
        <v>0</v>
      </c>
      <c r="S658" s="649"/>
      <c r="T658" s="519">
        <v>524</v>
      </c>
      <c r="U658" s="519">
        <f t="shared" si="407"/>
        <v>0</v>
      </c>
      <c r="V658" s="519">
        <v>7368.4000000000005</v>
      </c>
      <c r="W658" s="519">
        <f t="shared" si="415"/>
        <v>0</v>
      </c>
      <c r="X658" s="670">
        <f t="shared" si="408"/>
        <v>0</v>
      </c>
      <c r="Y658" s="649"/>
      <c r="Z658" s="512">
        <v>524</v>
      </c>
      <c r="AA658" s="512">
        <f t="shared" si="409"/>
        <v>0</v>
      </c>
      <c r="AB658" s="512">
        <v>7368.4000000000005</v>
      </c>
      <c r="AC658" s="512">
        <f t="shared" si="416"/>
        <v>0</v>
      </c>
      <c r="AD658" s="668">
        <f t="shared" si="410"/>
        <v>0</v>
      </c>
      <c r="AE658" s="740">
        <f t="shared" si="402"/>
        <v>6</v>
      </c>
      <c r="AF658" s="747">
        <v>524</v>
      </c>
      <c r="AG658" s="747">
        <f t="shared" si="411"/>
        <v>3144</v>
      </c>
      <c r="AH658" s="747">
        <v>7368.4000000000005</v>
      </c>
      <c r="AI658" s="747">
        <f t="shared" si="417"/>
        <v>44210.400000000001</v>
      </c>
      <c r="AJ658" s="748">
        <f t="shared" si="412"/>
        <v>47354.400000000001</v>
      </c>
    </row>
    <row r="659" spans="1:36" s="403" customFormat="1" ht="17.45" hidden="1" customHeight="1" x14ac:dyDescent="0.25">
      <c r="A659" s="964" t="s">
        <v>678</v>
      </c>
      <c r="B659" s="438" t="s">
        <v>230</v>
      </c>
      <c r="C659" s="571" t="s">
        <v>31</v>
      </c>
      <c r="D659" s="596">
        <v>1</v>
      </c>
      <c r="E659" s="466">
        <v>3406</v>
      </c>
      <c r="F659" s="466">
        <f t="shared" si="403"/>
        <v>3406</v>
      </c>
      <c r="G659" s="466">
        <v>14788.176000000001</v>
      </c>
      <c r="H659" s="466">
        <f t="shared" si="413"/>
        <v>14788.176000000001</v>
      </c>
      <c r="I659" s="587">
        <f t="shared" si="404"/>
        <v>18194.175999999999</v>
      </c>
      <c r="J659" s="832"/>
      <c r="K659" s="803">
        <v>3406</v>
      </c>
      <c r="L659" s="804">
        <f t="shared" si="405"/>
        <v>0</v>
      </c>
      <c r="M659" s="803">
        <v>14788.176000000001</v>
      </c>
      <c r="N659" s="804">
        <f t="shared" si="414"/>
        <v>0</v>
      </c>
      <c r="O659" s="808">
        <f t="shared" si="406"/>
        <v>0</v>
      </c>
      <c r="P659" s="638">
        <f t="shared" si="399"/>
        <v>0</v>
      </c>
      <c r="Q659" s="512">
        <f t="shared" si="400"/>
        <v>0</v>
      </c>
      <c r="R659" s="637">
        <f t="shared" si="401"/>
        <v>0</v>
      </c>
      <c r="S659" s="649"/>
      <c r="T659" s="519">
        <v>3406</v>
      </c>
      <c r="U659" s="519">
        <f t="shared" si="407"/>
        <v>0</v>
      </c>
      <c r="V659" s="519">
        <v>14788.176000000001</v>
      </c>
      <c r="W659" s="519">
        <f t="shared" si="415"/>
        <v>0</v>
      </c>
      <c r="X659" s="670">
        <f t="shared" si="408"/>
        <v>0</v>
      </c>
      <c r="Y659" s="649"/>
      <c r="Z659" s="512">
        <v>3406</v>
      </c>
      <c r="AA659" s="512">
        <f t="shared" si="409"/>
        <v>0</v>
      </c>
      <c r="AB659" s="512">
        <v>14788.176000000001</v>
      </c>
      <c r="AC659" s="512">
        <f t="shared" si="416"/>
        <v>0</v>
      </c>
      <c r="AD659" s="668">
        <f t="shared" si="410"/>
        <v>0</v>
      </c>
      <c r="AE659" s="740">
        <f t="shared" si="402"/>
        <v>1</v>
      </c>
      <c r="AF659" s="747">
        <v>3406</v>
      </c>
      <c r="AG659" s="747">
        <f t="shared" si="411"/>
        <v>3406</v>
      </c>
      <c r="AH659" s="747">
        <v>14788.176000000001</v>
      </c>
      <c r="AI659" s="747">
        <f t="shared" si="417"/>
        <v>14788.176000000001</v>
      </c>
      <c r="AJ659" s="748">
        <f t="shared" si="412"/>
        <v>18194.175999999999</v>
      </c>
    </row>
    <row r="660" spans="1:36" s="403" customFormat="1" ht="17.45" hidden="1" customHeight="1" x14ac:dyDescent="0.25">
      <c r="A660" s="964" t="s">
        <v>679</v>
      </c>
      <c r="B660" s="438" t="s">
        <v>231</v>
      </c>
      <c r="C660" s="571" t="s">
        <v>31</v>
      </c>
      <c r="D660" s="596">
        <v>2</v>
      </c>
      <c r="E660" s="466">
        <v>3406</v>
      </c>
      <c r="F660" s="466">
        <f t="shared" si="403"/>
        <v>6812</v>
      </c>
      <c r="G660" s="466">
        <v>6507.8519999999999</v>
      </c>
      <c r="H660" s="466">
        <f t="shared" si="413"/>
        <v>13015.704</v>
      </c>
      <c r="I660" s="587">
        <f t="shared" si="404"/>
        <v>19827.703999999998</v>
      </c>
      <c r="J660" s="832"/>
      <c r="K660" s="803">
        <v>3406</v>
      </c>
      <c r="L660" s="804">
        <f t="shared" si="405"/>
        <v>0</v>
      </c>
      <c r="M660" s="803">
        <v>6507.8519999999999</v>
      </c>
      <c r="N660" s="804">
        <f t="shared" si="414"/>
        <v>0</v>
      </c>
      <c r="O660" s="808">
        <f t="shared" si="406"/>
        <v>0</v>
      </c>
      <c r="P660" s="638">
        <f t="shared" si="399"/>
        <v>0</v>
      </c>
      <c r="Q660" s="512">
        <f t="shared" si="400"/>
        <v>0</v>
      </c>
      <c r="R660" s="637">
        <f t="shared" si="401"/>
        <v>0</v>
      </c>
      <c r="S660" s="649"/>
      <c r="T660" s="519">
        <v>3406</v>
      </c>
      <c r="U660" s="519">
        <f t="shared" si="407"/>
        <v>0</v>
      </c>
      <c r="V660" s="519">
        <v>6507.8519999999999</v>
      </c>
      <c r="W660" s="519">
        <f t="shared" si="415"/>
        <v>0</v>
      </c>
      <c r="X660" s="670">
        <f t="shared" si="408"/>
        <v>0</v>
      </c>
      <c r="Y660" s="649"/>
      <c r="Z660" s="512">
        <v>3406</v>
      </c>
      <c r="AA660" s="512">
        <f t="shared" si="409"/>
        <v>0</v>
      </c>
      <c r="AB660" s="512">
        <v>6507.8519999999999</v>
      </c>
      <c r="AC660" s="512">
        <f t="shared" si="416"/>
        <v>0</v>
      </c>
      <c r="AD660" s="668">
        <f t="shared" si="410"/>
        <v>0</v>
      </c>
      <c r="AE660" s="740">
        <f t="shared" si="402"/>
        <v>2</v>
      </c>
      <c r="AF660" s="747">
        <v>3406</v>
      </c>
      <c r="AG660" s="747">
        <f t="shared" si="411"/>
        <v>6812</v>
      </c>
      <c r="AH660" s="747">
        <v>6507.8519999999999</v>
      </c>
      <c r="AI660" s="747">
        <f t="shared" si="417"/>
        <v>13015.704</v>
      </c>
      <c r="AJ660" s="748">
        <f t="shared" si="412"/>
        <v>19827.703999999998</v>
      </c>
    </row>
    <row r="661" spans="1:36" s="403" customFormat="1" ht="17.45" hidden="1" customHeight="1" x14ac:dyDescent="0.25">
      <c r="A661" s="964" t="s">
        <v>680</v>
      </c>
      <c r="B661" s="438" t="s">
        <v>232</v>
      </c>
      <c r="C661" s="571" t="s">
        <v>31</v>
      </c>
      <c r="D661" s="596">
        <v>1</v>
      </c>
      <c r="E661" s="466">
        <v>3406</v>
      </c>
      <c r="F661" s="466">
        <f t="shared" si="403"/>
        <v>3406</v>
      </c>
      <c r="G661" s="466">
        <v>5933.9280000000008</v>
      </c>
      <c r="H661" s="466">
        <f t="shared" si="413"/>
        <v>5933.9280000000008</v>
      </c>
      <c r="I661" s="587">
        <f t="shared" si="404"/>
        <v>9339.9279999999999</v>
      </c>
      <c r="J661" s="832"/>
      <c r="K661" s="803">
        <v>3406</v>
      </c>
      <c r="L661" s="804">
        <f t="shared" si="405"/>
        <v>0</v>
      </c>
      <c r="M661" s="803">
        <v>5933.9280000000008</v>
      </c>
      <c r="N661" s="804">
        <f t="shared" si="414"/>
        <v>0</v>
      </c>
      <c r="O661" s="808">
        <f t="shared" si="406"/>
        <v>0</v>
      </c>
      <c r="P661" s="638">
        <f t="shared" si="399"/>
        <v>0</v>
      </c>
      <c r="Q661" s="512">
        <f t="shared" si="400"/>
        <v>0</v>
      </c>
      <c r="R661" s="637">
        <f t="shared" si="401"/>
        <v>0</v>
      </c>
      <c r="S661" s="649"/>
      <c r="T661" s="519">
        <v>3406</v>
      </c>
      <c r="U661" s="519">
        <f t="shared" si="407"/>
        <v>0</v>
      </c>
      <c r="V661" s="519">
        <v>5933.9280000000008</v>
      </c>
      <c r="W661" s="519">
        <f t="shared" si="415"/>
        <v>0</v>
      </c>
      <c r="X661" s="670">
        <f t="shared" si="408"/>
        <v>0</v>
      </c>
      <c r="Y661" s="649"/>
      <c r="Z661" s="512">
        <v>3406</v>
      </c>
      <c r="AA661" s="512">
        <f t="shared" si="409"/>
        <v>0</v>
      </c>
      <c r="AB661" s="512">
        <v>5933.9280000000008</v>
      </c>
      <c r="AC661" s="512">
        <f t="shared" si="416"/>
        <v>0</v>
      </c>
      <c r="AD661" s="668">
        <f t="shared" si="410"/>
        <v>0</v>
      </c>
      <c r="AE661" s="740">
        <f t="shared" si="402"/>
        <v>1</v>
      </c>
      <c r="AF661" s="747">
        <v>3406</v>
      </c>
      <c r="AG661" s="747">
        <f t="shared" si="411"/>
        <v>3406</v>
      </c>
      <c r="AH661" s="747">
        <v>5933.9280000000008</v>
      </c>
      <c r="AI661" s="747">
        <f t="shared" si="417"/>
        <v>5933.9280000000008</v>
      </c>
      <c r="AJ661" s="748">
        <f t="shared" si="412"/>
        <v>9339.9279999999999</v>
      </c>
    </row>
    <row r="662" spans="1:36" s="403" customFormat="1" ht="22.5" hidden="1" customHeight="1" x14ac:dyDescent="0.25">
      <c r="A662" s="964" t="s">
        <v>681</v>
      </c>
      <c r="B662" s="438" t="s">
        <v>233</v>
      </c>
      <c r="C662" s="571" t="s">
        <v>31</v>
      </c>
      <c r="D662" s="596">
        <v>71</v>
      </c>
      <c r="E662" s="466">
        <v>1572</v>
      </c>
      <c r="F662" s="466">
        <f t="shared" si="403"/>
        <v>111612</v>
      </c>
      <c r="G662" s="466">
        <v>2472.34</v>
      </c>
      <c r="H662" s="466">
        <f t="shared" si="413"/>
        <v>175536.14</v>
      </c>
      <c r="I662" s="587">
        <f t="shared" si="404"/>
        <v>287148.14</v>
      </c>
      <c r="J662" s="832"/>
      <c r="K662" s="803">
        <v>1572</v>
      </c>
      <c r="L662" s="804">
        <f t="shared" si="405"/>
        <v>0</v>
      </c>
      <c r="M662" s="803">
        <v>2472.34</v>
      </c>
      <c r="N662" s="804">
        <f t="shared" si="414"/>
        <v>0</v>
      </c>
      <c r="O662" s="808">
        <f t="shared" si="406"/>
        <v>0</v>
      </c>
      <c r="P662" s="638">
        <f t="shared" si="399"/>
        <v>0</v>
      </c>
      <c r="Q662" s="512">
        <f t="shared" si="400"/>
        <v>0</v>
      </c>
      <c r="R662" s="637">
        <f t="shared" si="401"/>
        <v>0</v>
      </c>
      <c r="S662" s="649"/>
      <c r="T662" s="519">
        <v>1572</v>
      </c>
      <c r="U662" s="519">
        <f t="shared" si="407"/>
        <v>0</v>
      </c>
      <c r="V662" s="519">
        <v>2472.34</v>
      </c>
      <c r="W662" s="519">
        <f t="shared" si="415"/>
        <v>0</v>
      </c>
      <c r="X662" s="670">
        <f t="shared" si="408"/>
        <v>0</v>
      </c>
      <c r="Y662" s="649"/>
      <c r="Z662" s="512">
        <v>1572</v>
      </c>
      <c r="AA662" s="512">
        <f t="shared" si="409"/>
        <v>0</v>
      </c>
      <c r="AB662" s="512">
        <v>2472.34</v>
      </c>
      <c r="AC662" s="512">
        <f t="shared" si="416"/>
        <v>0</v>
      </c>
      <c r="AD662" s="668">
        <f t="shared" si="410"/>
        <v>0</v>
      </c>
      <c r="AE662" s="740">
        <f t="shared" si="402"/>
        <v>71</v>
      </c>
      <c r="AF662" s="747">
        <v>1572</v>
      </c>
      <c r="AG662" s="747">
        <f t="shared" si="411"/>
        <v>111612</v>
      </c>
      <c r="AH662" s="747">
        <v>2472.34</v>
      </c>
      <c r="AI662" s="747">
        <f t="shared" si="417"/>
        <v>175536.14</v>
      </c>
      <c r="AJ662" s="748">
        <f t="shared" si="412"/>
        <v>287148.14</v>
      </c>
    </row>
    <row r="663" spans="1:36" s="403" customFormat="1" ht="17.45" hidden="1" customHeight="1" x14ac:dyDescent="0.25">
      <c r="A663" s="964" t="s">
        <v>682</v>
      </c>
      <c r="B663" s="438" t="s">
        <v>234</v>
      </c>
      <c r="C663" s="571" t="s">
        <v>31</v>
      </c>
      <c r="D663" s="596">
        <v>26</v>
      </c>
      <c r="E663" s="466">
        <v>4454</v>
      </c>
      <c r="F663" s="466">
        <f t="shared" si="403"/>
        <v>115804</v>
      </c>
      <c r="G663" s="466">
        <v>37518</v>
      </c>
      <c r="H663" s="466">
        <f t="shared" si="413"/>
        <v>975468</v>
      </c>
      <c r="I663" s="587">
        <f t="shared" si="404"/>
        <v>1091272</v>
      </c>
      <c r="J663" s="832"/>
      <c r="K663" s="803">
        <v>4454</v>
      </c>
      <c r="L663" s="804">
        <f t="shared" si="405"/>
        <v>0</v>
      </c>
      <c r="M663" s="803">
        <v>37518</v>
      </c>
      <c r="N663" s="804">
        <f t="shared" si="414"/>
        <v>0</v>
      </c>
      <c r="O663" s="808">
        <f t="shared" si="406"/>
        <v>0</v>
      </c>
      <c r="P663" s="638">
        <f t="shared" si="399"/>
        <v>0</v>
      </c>
      <c r="Q663" s="512">
        <f t="shared" si="400"/>
        <v>0</v>
      </c>
      <c r="R663" s="637">
        <f t="shared" si="401"/>
        <v>0</v>
      </c>
      <c r="S663" s="649"/>
      <c r="T663" s="519">
        <v>4454</v>
      </c>
      <c r="U663" s="519">
        <f t="shared" si="407"/>
        <v>0</v>
      </c>
      <c r="V663" s="519">
        <v>37518</v>
      </c>
      <c r="W663" s="519">
        <f t="shared" si="415"/>
        <v>0</v>
      </c>
      <c r="X663" s="670">
        <f t="shared" si="408"/>
        <v>0</v>
      </c>
      <c r="Y663" s="649"/>
      <c r="Z663" s="512">
        <v>4454</v>
      </c>
      <c r="AA663" s="512">
        <f t="shared" si="409"/>
        <v>0</v>
      </c>
      <c r="AB663" s="512">
        <v>37518</v>
      </c>
      <c r="AC663" s="512">
        <f t="shared" si="416"/>
        <v>0</v>
      </c>
      <c r="AD663" s="668">
        <f t="shared" si="410"/>
        <v>0</v>
      </c>
      <c r="AE663" s="740">
        <f t="shared" si="402"/>
        <v>26</v>
      </c>
      <c r="AF663" s="747">
        <v>4454</v>
      </c>
      <c r="AG663" s="747">
        <f t="shared" si="411"/>
        <v>115804</v>
      </c>
      <c r="AH663" s="747">
        <v>37518</v>
      </c>
      <c r="AI663" s="747">
        <f t="shared" si="417"/>
        <v>975468</v>
      </c>
      <c r="AJ663" s="748">
        <f t="shared" si="412"/>
        <v>1091272</v>
      </c>
    </row>
    <row r="664" spans="1:36" s="403" customFormat="1" ht="17.45" hidden="1" customHeight="1" x14ac:dyDescent="0.25">
      <c r="A664" s="964" t="s">
        <v>683</v>
      </c>
      <c r="B664" s="438" t="s">
        <v>235</v>
      </c>
      <c r="C664" s="571" t="s">
        <v>31</v>
      </c>
      <c r="D664" s="596">
        <v>20</v>
      </c>
      <c r="E664" s="466">
        <v>1572</v>
      </c>
      <c r="F664" s="466">
        <f t="shared" si="403"/>
        <v>31440</v>
      </c>
      <c r="G664" s="466">
        <v>1458.34</v>
      </c>
      <c r="H664" s="466">
        <f t="shared" si="413"/>
        <v>29166.799999999999</v>
      </c>
      <c r="I664" s="587">
        <f t="shared" si="404"/>
        <v>60606.8</v>
      </c>
      <c r="J664" s="832"/>
      <c r="K664" s="803">
        <v>1572</v>
      </c>
      <c r="L664" s="804">
        <f t="shared" si="405"/>
        <v>0</v>
      </c>
      <c r="M664" s="803">
        <v>1458.34</v>
      </c>
      <c r="N664" s="804">
        <f t="shared" si="414"/>
        <v>0</v>
      </c>
      <c r="O664" s="808">
        <f t="shared" si="406"/>
        <v>0</v>
      </c>
      <c r="P664" s="638">
        <f t="shared" si="399"/>
        <v>0</v>
      </c>
      <c r="Q664" s="512">
        <f t="shared" si="400"/>
        <v>0</v>
      </c>
      <c r="R664" s="637">
        <f t="shared" si="401"/>
        <v>0</v>
      </c>
      <c r="S664" s="649"/>
      <c r="T664" s="519">
        <v>1572</v>
      </c>
      <c r="U664" s="519">
        <f t="shared" si="407"/>
        <v>0</v>
      </c>
      <c r="V664" s="519">
        <v>1458.34</v>
      </c>
      <c r="W664" s="519">
        <f t="shared" si="415"/>
        <v>0</v>
      </c>
      <c r="X664" s="670">
        <f t="shared" si="408"/>
        <v>0</v>
      </c>
      <c r="Y664" s="649"/>
      <c r="Z664" s="512">
        <v>1572</v>
      </c>
      <c r="AA664" s="512">
        <f t="shared" si="409"/>
        <v>0</v>
      </c>
      <c r="AB664" s="512">
        <v>1458.34</v>
      </c>
      <c r="AC664" s="512">
        <f t="shared" si="416"/>
        <v>0</v>
      </c>
      <c r="AD664" s="668">
        <f t="shared" si="410"/>
        <v>0</v>
      </c>
      <c r="AE664" s="740">
        <f t="shared" si="402"/>
        <v>20</v>
      </c>
      <c r="AF664" s="747">
        <v>1572</v>
      </c>
      <c r="AG664" s="747">
        <f t="shared" si="411"/>
        <v>31440</v>
      </c>
      <c r="AH664" s="747">
        <v>1458.34</v>
      </c>
      <c r="AI664" s="747">
        <f t="shared" si="417"/>
        <v>29166.799999999999</v>
      </c>
      <c r="AJ664" s="748">
        <f t="shared" si="412"/>
        <v>60606.8</v>
      </c>
    </row>
    <row r="665" spans="1:36" s="403" customFormat="1" ht="17.45" hidden="1" customHeight="1" x14ac:dyDescent="0.25">
      <c r="A665" s="964" t="s">
        <v>684</v>
      </c>
      <c r="B665" s="438" t="s">
        <v>236</v>
      </c>
      <c r="C665" s="571" t="s">
        <v>31</v>
      </c>
      <c r="D665" s="596">
        <v>4</v>
      </c>
      <c r="E665" s="466">
        <v>1310</v>
      </c>
      <c r="F665" s="466">
        <f t="shared" si="403"/>
        <v>5240</v>
      </c>
      <c r="G665" s="466">
        <v>833.50800000000004</v>
      </c>
      <c r="H665" s="466">
        <f t="shared" si="413"/>
        <v>3334.0320000000002</v>
      </c>
      <c r="I665" s="587">
        <f t="shared" si="404"/>
        <v>8574.0319999999992</v>
      </c>
      <c r="J665" s="832"/>
      <c r="K665" s="803">
        <v>1310</v>
      </c>
      <c r="L665" s="804">
        <f t="shared" si="405"/>
        <v>0</v>
      </c>
      <c r="M665" s="803">
        <v>833.50800000000004</v>
      </c>
      <c r="N665" s="804">
        <f t="shared" si="414"/>
        <v>0</v>
      </c>
      <c r="O665" s="808">
        <f t="shared" si="406"/>
        <v>0</v>
      </c>
      <c r="P665" s="638">
        <f t="shared" si="399"/>
        <v>0</v>
      </c>
      <c r="Q665" s="512">
        <f t="shared" si="400"/>
        <v>0</v>
      </c>
      <c r="R665" s="637">
        <f t="shared" si="401"/>
        <v>0</v>
      </c>
      <c r="S665" s="649"/>
      <c r="T665" s="519">
        <v>1310</v>
      </c>
      <c r="U665" s="519">
        <f t="shared" si="407"/>
        <v>0</v>
      </c>
      <c r="V665" s="519">
        <v>833.50800000000004</v>
      </c>
      <c r="W665" s="519">
        <f t="shared" si="415"/>
        <v>0</v>
      </c>
      <c r="X665" s="670">
        <f t="shared" si="408"/>
        <v>0</v>
      </c>
      <c r="Y665" s="649"/>
      <c r="Z665" s="512">
        <v>1310</v>
      </c>
      <c r="AA665" s="512">
        <f t="shared" si="409"/>
        <v>0</v>
      </c>
      <c r="AB665" s="512">
        <v>833.50800000000004</v>
      </c>
      <c r="AC665" s="512">
        <f t="shared" si="416"/>
        <v>0</v>
      </c>
      <c r="AD665" s="668">
        <f t="shared" si="410"/>
        <v>0</v>
      </c>
      <c r="AE665" s="740">
        <f t="shared" si="402"/>
        <v>4</v>
      </c>
      <c r="AF665" s="747">
        <v>1310</v>
      </c>
      <c r="AG665" s="747">
        <f t="shared" si="411"/>
        <v>5240</v>
      </c>
      <c r="AH665" s="747">
        <v>833.50800000000004</v>
      </c>
      <c r="AI665" s="747">
        <f t="shared" si="417"/>
        <v>3334.0320000000002</v>
      </c>
      <c r="AJ665" s="748">
        <f t="shared" si="412"/>
        <v>8574.0319999999992</v>
      </c>
    </row>
    <row r="666" spans="1:36" s="403" customFormat="1" ht="17.45" hidden="1" customHeight="1" x14ac:dyDescent="0.25">
      <c r="A666" s="964" t="s">
        <v>685</v>
      </c>
      <c r="B666" s="438" t="s">
        <v>237</v>
      </c>
      <c r="C666" s="571" t="s">
        <v>31</v>
      </c>
      <c r="D666" s="596">
        <v>4</v>
      </c>
      <c r="E666" s="466">
        <v>4192</v>
      </c>
      <c r="F666" s="466">
        <f t="shared" si="403"/>
        <v>16768</v>
      </c>
      <c r="G666" s="466">
        <v>15047.760000000002</v>
      </c>
      <c r="H666" s="466">
        <f t="shared" si="413"/>
        <v>60191.040000000008</v>
      </c>
      <c r="I666" s="587">
        <f t="shared" si="404"/>
        <v>76959.040000000008</v>
      </c>
      <c r="J666" s="832"/>
      <c r="K666" s="803">
        <v>4192</v>
      </c>
      <c r="L666" s="804">
        <f t="shared" si="405"/>
        <v>0</v>
      </c>
      <c r="M666" s="803">
        <v>15047.760000000002</v>
      </c>
      <c r="N666" s="804">
        <f t="shared" si="414"/>
        <v>0</v>
      </c>
      <c r="O666" s="808">
        <f t="shared" si="406"/>
        <v>0</v>
      </c>
      <c r="P666" s="638">
        <f t="shared" si="399"/>
        <v>0</v>
      </c>
      <c r="Q666" s="512">
        <f t="shared" si="400"/>
        <v>0</v>
      </c>
      <c r="R666" s="637">
        <f t="shared" si="401"/>
        <v>0</v>
      </c>
      <c r="S666" s="649"/>
      <c r="T666" s="519">
        <v>4192</v>
      </c>
      <c r="U666" s="519">
        <f t="shared" si="407"/>
        <v>0</v>
      </c>
      <c r="V666" s="519">
        <v>15047.760000000002</v>
      </c>
      <c r="W666" s="519">
        <f t="shared" si="415"/>
        <v>0</v>
      </c>
      <c r="X666" s="670">
        <f t="shared" si="408"/>
        <v>0</v>
      </c>
      <c r="Y666" s="649"/>
      <c r="Z666" s="512">
        <v>4192</v>
      </c>
      <c r="AA666" s="512">
        <f t="shared" si="409"/>
        <v>0</v>
      </c>
      <c r="AB666" s="512">
        <v>15047.760000000002</v>
      </c>
      <c r="AC666" s="512">
        <f t="shared" si="416"/>
        <v>0</v>
      </c>
      <c r="AD666" s="668">
        <f t="shared" si="410"/>
        <v>0</v>
      </c>
      <c r="AE666" s="740">
        <f t="shared" si="402"/>
        <v>4</v>
      </c>
      <c r="AF666" s="747">
        <v>4192</v>
      </c>
      <c r="AG666" s="747">
        <f t="shared" si="411"/>
        <v>16768</v>
      </c>
      <c r="AH666" s="747">
        <v>15047.760000000002</v>
      </c>
      <c r="AI666" s="747">
        <f t="shared" si="417"/>
        <v>60191.040000000008</v>
      </c>
      <c r="AJ666" s="748">
        <f t="shared" si="412"/>
        <v>76959.040000000008</v>
      </c>
    </row>
    <row r="667" spans="1:36" s="403" customFormat="1" ht="17.45" hidden="1" customHeight="1" x14ac:dyDescent="0.25">
      <c r="A667" s="964" t="s">
        <v>686</v>
      </c>
      <c r="B667" s="438" t="s">
        <v>238</v>
      </c>
      <c r="C667" s="571" t="s">
        <v>31</v>
      </c>
      <c r="D667" s="596">
        <v>4</v>
      </c>
      <c r="E667" s="466">
        <v>393</v>
      </c>
      <c r="F667" s="466">
        <f t="shared" si="403"/>
        <v>1572</v>
      </c>
      <c r="G667" s="466">
        <v>3135.9119999999998</v>
      </c>
      <c r="H667" s="466">
        <f t="shared" si="413"/>
        <v>12543.647999999999</v>
      </c>
      <c r="I667" s="587">
        <f t="shared" si="404"/>
        <v>14115.647999999999</v>
      </c>
      <c r="J667" s="832"/>
      <c r="K667" s="803">
        <v>393</v>
      </c>
      <c r="L667" s="804">
        <f t="shared" si="405"/>
        <v>0</v>
      </c>
      <c r="M667" s="803">
        <v>3135.9119999999998</v>
      </c>
      <c r="N667" s="804">
        <f t="shared" si="414"/>
        <v>0</v>
      </c>
      <c r="O667" s="808">
        <f t="shared" si="406"/>
        <v>0</v>
      </c>
      <c r="P667" s="638">
        <f t="shared" si="399"/>
        <v>0</v>
      </c>
      <c r="Q667" s="512">
        <f t="shared" si="400"/>
        <v>0</v>
      </c>
      <c r="R667" s="637">
        <f t="shared" si="401"/>
        <v>0</v>
      </c>
      <c r="S667" s="649"/>
      <c r="T667" s="519">
        <v>393</v>
      </c>
      <c r="U667" s="519">
        <f t="shared" si="407"/>
        <v>0</v>
      </c>
      <c r="V667" s="519">
        <v>3135.9119999999998</v>
      </c>
      <c r="W667" s="519">
        <f t="shared" si="415"/>
        <v>0</v>
      </c>
      <c r="X667" s="670">
        <f t="shared" si="408"/>
        <v>0</v>
      </c>
      <c r="Y667" s="649"/>
      <c r="Z667" s="512">
        <v>393</v>
      </c>
      <c r="AA667" s="512">
        <f t="shared" si="409"/>
        <v>0</v>
      </c>
      <c r="AB667" s="512">
        <v>3135.9119999999998</v>
      </c>
      <c r="AC667" s="512">
        <f t="shared" si="416"/>
        <v>0</v>
      </c>
      <c r="AD667" s="668">
        <f t="shared" si="410"/>
        <v>0</v>
      </c>
      <c r="AE667" s="740">
        <f t="shared" si="402"/>
        <v>4</v>
      </c>
      <c r="AF667" s="747">
        <v>393</v>
      </c>
      <c r="AG667" s="747">
        <f t="shared" si="411"/>
        <v>1572</v>
      </c>
      <c r="AH667" s="747">
        <v>3135.9119999999998</v>
      </c>
      <c r="AI667" s="747">
        <f t="shared" si="417"/>
        <v>12543.647999999999</v>
      </c>
      <c r="AJ667" s="748">
        <f t="shared" si="412"/>
        <v>14115.647999999999</v>
      </c>
    </row>
    <row r="668" spans="1:36" s="403" customFormat="1" ht="17.45" hidden="1" customHeight="1" x14ac:dyDescent="0.25">
      <c r="A668" s="964" t="s">
        <v>687</v>
      </c>
      <c r="B668" s="438" t="s">
        <v>239</v>
      </c>
      <c r="C668" s="571" t="s">
        <v>31</v>
      </c>
      <c r="D668" s="596">
        <v>4</v>
      </c>
      <c r="E668" s="466">
        <v>393</v>
      </c>
      <c r="F668" s="466">
        <f t="shared" si="403"/>
        <v>1572</v>
      </c>
      <c r="G668" s="466">
        <v>1027</v>
      </c>
      <c r="H668" s="466">
        <f t="shared" si="413"/>
        <v>4108</v>
      </c>
      <c r="I668" s="587">
        <f t="shared" si="404"/>
        <v>5680</v>
      </c>
      <c r="J668" s="832"/>
      <c r="K668" s="803">
        <v>393</v>
      </c>
      <c r="L668" s="804">
        <f t="shared" si="405"/>
        <v>0</v>
      </c>
      <c r="M668" s="803">
        <v>1027</v>
      </c>
      <c r="N668" s="804">
        <f t="shared" si="414"/>
        <v>0</v>
      </c>
      <c r="O668" s="808">
        <f t="shared" si="406"/>
        <v>0</v>
      </c>
      <c r="P668" s="638">
        <f t="shared" si="399"/>
        <v>0</v>
      </c>
      <c r="Q668" s="512">
        <f t="shared" si="400"/>
        <v>0</v>
      </c>
      <c r="R668" s="637">
        <f t="shared" si="401"/>
        <v>0</v>
      </c>
      <c r="S668" s="649"/>
      <c r="T668" s="519">
        <v>393</v>
      </c>
      <c r="U668" s="519">
        <f t="shared" si="407"/>
        <v>0</v>
      </c>
      <c r="V668" s="519">
        <v>1027</v>
      </c>
      <c r="W668" s="519">
        <f t="shared" si="415"/>
        <v>0</v>
      </c>
      <c r="X668" s="670">
        <f t="shared" si="408"/>
        <v>0</v>
      </c>
      <c r="Y668" s="649"/>
      <c r="Z668" s="512">
        <v>393</v>
      </c>
      <c r="AA668" s="512">
        <f t="shared" si="409"/>
        <v>0</v>
      </c>
      <c r="AB668" s="512">
        <v>1027</v>
      </c>
      <c r="AC668" s="512">
        <f t="shared" si="416"/>
        <v>0</v>
      </c>
      <c r="AD668" s="668">
        <f t="shared" si="410"/>
        <v>0</v>
      </c>
      <c r="AE668" s="740">
        <f t="shared" si="402"/>
        <v>4</v>
      </c>
      <c r="AF668" s="747">
        <v>393</v>
      </c>
      <c r="AG668" s="747">
        <f t="shared" si="411"/>
        <v>1572</v>
      </c>
      <c r="AH668" s="747">
        <v>1027</v>
      </c>
      <c r="AI668" s="747">
        <f t="shared" si="417"/>
        <v>4108</v>
      </c>
      <c r="AJ668" s="748">
        <f t="shared" si="412"/>
        <v>5680</v>
      </c>
    </row>
    <row r="669" spans="1:36" s="403" customFormat="1" ht="17.45" hidden="1" customHeight="1" x14ac:dyDescent="0.25">
      <c r="A669" s="964" t="s">
        <v>688</v>
      </c>
      <c r="B669" s="438" t="s">
        <v>240</v>
      </c>
      <c r="C669" s="571" t="s">
        <v>31</v>
      </c>
      <c r="D669" s="596">
        <v>20</v>
      </c>
      <c r="E669" s="466">
        <v>3406</v>
      </c>
      <c r="F669" s="466">
        <f t="shared" si="403"/>
        <v>68120</v>
      </c>
      <c r="G669" s="466">
        <v>1774.5</v>
      </c>
      <c r="H669" s="466">
        <f t="shared" si="413"/>
        <v>35490</v>
      </c>
      <c r="I669" s="587">
        <f t="shared" si="404"/>
        <v>103610</v>
      </c>
      <c r="J669" s="832"/>
      <c r="K669" s="803">
        <v>3406</v>
      </c>
      <c r="L669" s="804">
        <f t="shared" si="405"/>
        <v>0</v>
      </c>
      <c r="M669" s="803">
        <v>1774.5</v>
      </c>
      <c r="N669" s="804">
        <f t="shared" si="414"/>
        <v>0</v>
      </c>
      <c r="O669" s="808">
        <f t="shared" si="406"/>
        <v>0</v>
      </c>
      <c r="P669" s="638">
        <f t="shared" si="399"/>
        <v>0</v>
      </c>
      <c r="Q669" s="512">
        <f t="shared" si="400"/>
        <v>0</v>
      </c>
      <c r="R669" s="637">
        <f t="shared" si="401"/>
        <v>0</v>
      </c>
      <c r="S669" s="649"/>
      <c r="T669" s="519">
        <v>3406</v>
      </c>
      <c r="U669" s="519">
        <f t="shared" si="407"/>
        <v>0</v>
      </c>
      <c r="V669" s="519">
        <v>1774.5</v>
      </c>
      <c r="W669" s="519">
        <f t="shared" si="415"/>
        <v>0</v>
      </c>
      <c r="X669" s="670">
        <f t="shared" si="408"/>
        <v>0</v>
      </c>
      <c r="Y669" s="649"/>
      <c r="Z669" s="512">
        <v>3406</v>
      </c>
      <c r="AA669" s="512">
        <f t="shared" si="409"/>
        <v>0</v>
      </c>
      <c r="AB669" s="512">
        <v>1774.5</v>
      </c>
      <c r="AC669" s="512">
        <f t="shared" si="416"/>
        <v>0</v>
      </c>
      <c r="AD669" s="668">
        <f t="shared" si="410"/>
        <v>0</v>
      </c>
      <c r="AE669" s="740">
        <f t="shared" si="402"/>
        <v>20</v>
      </c>
      <c r="AF669" s="747">
        <v>3406</v>
      </c>
      <c r="AG669" s="747">
        <f t="shared" si="411"/>
        <v>68120</v>
      </c>
      <c r="AH669" s="747">
        <v>1774.5</v>
      </c>
      <c r="AI669" s="747">
        <f t="shared" si="417"/>
        <v>35490</v>
      </c>
      <c r="AJ669" s="748">
        <f t="shared" si="412"/>
        <v>103610</v>
      </c>
    </row>
    <row r="670" spans="1:36" s="403" customFormat="1" ht="17.45" hidden="1" customHeight="1" x14ac:dyDescent="0.25">
      <c r="A670" s="964" t="s">
        <v>689</v>
      </c>
      <c r="B670" s="438" t="s">
        <v>241</v>
      </c>
      <c r="C670" s="571" t="s">
        <v>31</v>
      </c>
      <c r="D670" s="596">
        <v>5</v>
      </c>
      <c r="E670" s="466">
        <v>1572</v>
      </c>
      <c r="F670" s="466">
        <f t="shared" si="403"/>
        <v>7860</v>
      </c>
      <c r="G670" s="466">
        <v>478.40000000000003</v>
      </c>
      <c r="H670" s="466">
        <f t="shared" si="413"/>
        <v>2392</v>
      </c>
      <c r="I670" s="587">
        <f t="shared" si="404"/>
        <v>10252</v>
      </c>
      <c r="J670" s="832"/>
      <c r="K670" s="803">
        <v>1572</v>
      </c>
      <c r="L670" s="804">
        <f t="shared" si="405"/>
        <v>0</v>
      </c>
      <c r="M670" s="803">
        <v>478.40000000000003</v>
      </c>
      <c r="N670" s="804">
        <f t="shared" si="414"/>
        <v>0</v>
      </c>
      <c r="O670" s="808">
        <f t="shared" si="406"/>
        <v>0</v>
      </c>
      <c r="P670" s="638">
        <f t="shared" si="399"/>
        <v>0</v>
      </c>
      <c r="Q670" s="512">
        <f t="shared" si="400"/>
        <v>0</v>
      </c>
      <c r="R670" s="637">
        <f t="shared" si="401"/>
        <v>0</v>
      </c>
      <c r="S670" s="649"/>
      <c r="T670" s="519">
        <v>1572</v>
      </c>
      <c r="U670" s="519">
        <f t="shared" si="407"/>
        <v>0</v>
      </c>
      <c r="V670" s="519">
        <v>478.40000000000003</v>
      </c>
      <c r="W670" s="519">
        <f t="shared" si="415"/>
        <v>0</v>
      </c>
      <c r="X670" s="670">
        <f t="shared" si="408"/>
        <v>0</v>
      </c>
      <c r="Y670" s="649"/>
      <c r="Z670" s="512">
        <v>1572</v>
      </c>
      <c r="AA670" s="512">
        <f t="shared" si="409"/>
        <v>0</v>
      </c>
      <c r="AB670" s="512">
        <v>478.40000000000003</v>
      </c>
      <c r="AC670" s="512">
        <f t="shared" si="416"/>
        <v>0</v>
      </c>
      <c r="AD670" s="668">
        <f t="shared" si="410"/>
        <v>0</v>
      </c>
      <c r="AE670" s="740">
        <f t="shared" si="402"/>
        <v>5</v>
      </c>
      <c r="AF670" s="747">
        <v>1572</v>
      </c>
      <c r="AG670" s="747">
        <f t="shared" si="411"/>
        <v>7860</v>
      </c>
      <c r="AH670" s="747">
        <v>478.40000000000003</v>
      </c>
      <c r="AI670" s="747">
        <f t="shared" si="417"/>
        <v>2392</v>
      </c>
      <c r="AJ670" s="748">
        <f t="shared" si="412"/>
        <v>10252</v>
      </c>
    </row>
    <row r="671" spans="1:36" s="403" customFormat="1" ht="17.45" hidden="1" customHeight="1" x14ac:dyDescent="0.25">
      <c r="A671" s="964" t="s">
        <v>690</v>
      </c>
      <c r="B671" s="438" t="s">
        <v>241</v>
      </c>
      <c r="C671" s="571" t="s">
        <v>31</v>
      </c>
      <c r="D671" s="596">
        <v>8</v>
      </c>
      <c r="E671" s="466">
        <v>1572</v>
      </c>
      <c r="F671" s="466">
        <f t="shared" si="403"/>
        <v>12576</v>
      </c>
      <c r="G671" s="466">
        <v>478.40000000000003</v>
      </c>
      <c r="H671" s="466">
        <f t="shared" si="413"/>
        <v>3827.2000000000003</v>
      </c>
      <c r="I671" s="587">
        <f t="shared" si="404"/>
        <v>16403.2</v>
      </c>
      <c r="J671" s="832"/>
      <c r="K671" s="803">
        <v>1572</v>
      </c>
      <c r="L671" s="804">
        <f t="shared" si="405"/>
        <v>0</v>
      </c>
      <c r="M671" s="803">
        <v>478.40000000000003</v>
      </c>
      <c r="N671" s="804">
        <f t="shared" si="414"/>
        <v>0</v>
      </c>
      <c r="O671" s="808">
        <f t="shared" si="406"/>
        <v>0</v>
      </c>
      <c r="P671" s="638">
        <f t="shared" si="399"/>
        <v>0</v>
      </c>
      <c r="Q671" s="512">
        <f t="shared" si="400"/>
        <v>0</v>
      </c>
      <c r="R671" s="637">
        <f t="shared" si="401"/>
        <v>0</v>
      </c>
      <c r="S671" s="649"/>
      <c r="T671" s="519">
        <v>1572</v>
      </c>
      <c r="U671" s="519">
        <f t="shared" si="407"/>
        <v>0</v>
      </c>
      <c r="V671" s="519">
        <v>478.40000000000003</v>
      </c>
      <c r="W671" s="519">
        <f t="shared" si="415"/>
        <v>0</v>
      </c>
      <c r="X671" s="670">
        <f t="shared" si="408"/>
        <v>0</v>
      </c>
      <c r="Y671" s="649"/>
      <c r="Z671" s="512">
        <v>1572</v>
      </c>
      <c r="AA671" s="512">
        <f t="shared" si="409"/>
        <v>0</v>
      </c>
      <c r="AB671" s="512">
        <v>478.40000000000003</v>
      </c>
      <c r="AC671" s="512">
        <f t="shared" si="416"/>
        <v>0</v>
      </c>
      <c r="AD671" s="668">
        <f t="shared" si="410"/>
        <v>0</v>
      </c>
      <c r="AE671" s="740">
        <f t="shared" si="402"/>
        <v>8</v>
      </c>
      <c r="AF671" s="747">
        <v>1572</v>
      </c>
      <c r="AG671" s="747">
        <f t="shared" si="411"/>
        <v>12576</v>
      </c>
      <c r="AH671" s="747">
        <v>478.40000000000003</v>
      </c>
      <c r="AI671" s="747">
        <f t="shared" si="417"/>
        <v>3827.2000000000003</v>
      </c>
      <c r="AJ671" s="748">
        <f t="shared" si="412"/>
        <v>16403.2</v>
      </c>
    </row>
    <row r="672" spans="1:36" s="403" customFormat="1" ht="17.45" hidden="1" customHeight="1" x14ac:dyDescent="0.25">
      <c r="A672" s="964" t="s">
        <v>691</v>
      </c>
      <c r="B672" s="438" t="s">
        <v>241</v>
      </c>
      <c r="C672" s="571" t="s">
        <v>31</v>
      </c>
      <c r="D672" s="596">
        <v>6</v>
      </c>
      <c r="E672" s="466">
        <v>1572</v>
      </c>
      <c r="F672" s="466">
        <f t="shared" si="403"/>
        <v>9432</v>
      </c>
      <c r="G672" s="466">
        <v>478.40000000000003</v>
      </c>
      <c r="H672" s="466">
        <f t="shared" si="413"/>
        <v>2870.4</v>
      </c>
      <c r="I672" s="587">
        <f t="shared" si="404"/>
        <v>12302.4</v>
      </c>
      <c r="J672" s="832"/>
      <c r="K672" s="803">
        <v>1572</v>
      </c>
      <c r="L672" s="804">
        <f t="shared" si="405"/>
        <v>0</v>
      </c>
      <c r="M672" s="803">
        <v>478.40000000000003</v>
      </c>
      <c r="N672" s="804">
        <f t="shared" si="414"/>
        <v>0</v>
      </c>
      <c r="O672" s="808">
        <f t="shared" si="406"/>
        <v>0</v>
      </c>
      <c r="P672" s="638">
        <f t="shared" si="399"/>
        <v>0</v>
      </c>
      <c r="Q672" s="512">
        <f t="shared" si="400"/>
        <v>0</v>
      </c>
      <c r="R672" s="637">
        <f t="shared" si="401"/>
        <v>0</v>
      </c>
      <c r="S672" s="649"/>
      <c r="T672" s="519">
        <v>1572</v>
      </c>
      <c r="U672" s="519">
        <f t="shared" si="407"/>
        <v>0</v>
      </c>
      <c r="V672" s="519">
        <v>478.40000000000003</v>
      </c>
      <c r="W672" s="519">
        <f t="shared" si="415"/>
        <v>0</v>
      </c>
      <c r="X672" s="670">
        <f t="shared" si="408"/>
        <v>0</v>
      </c>
      <c r="Y672" s="649"/>
      <c r="Z672" s="512">
        <v>1572</v>
      </c>
      <c r="AA672" s="512">
        <f t="shared" si="409"/>
        <v>0</v>
      </c>
      <c r="AB672" s="512">
        <v>478.40000000000003</v>
      </c>
      <c r="AC672" s="512">
        <f t="shared" si="416"/>
        <v>0</v>
      </c>
      <c r="AD672" s="668">
        <f t="shared" si="410"/>
        <v>0</v>
      </c>
      <c r="AE672" s="740">
        <f t="shared" si="402"/>
        <v>6</v>
      </c>
      <c r="AF672" s="747">
        <v>1572</v>
      </c>
      <c r="AG672" s="747">
        <f t="shared" si="411"/>
        <v>9432</v>
      </c>
      <c r="AH672" s="747">
        <v>478.40000000000003</v>
      </c>
      <c r="AI672" s="747">
        <f t="shared" si="417"/>
        <v>2870.4</v>
      </c>
      <c r="AJ672" s="748">
        <f t="shared" si="412"/>
        <v>12302.4</v>
      </c>
    </row>
    <row r="673" spans="1:36" s="403" customFormat="1" ht="17.45" hidden="1" customHeight="1" x14ac:dyDescent="0.25">
      <c r="A673" s="964" t="s">
        <v>692</v>
      </c>
      <c r="B673" s="438" t="s">
        <v>242</v>
      </c>
      <c r="C673" s="571" t="s">
        <v>31</v>
      </c>
      <c r="D673" s="596">
        <v>13</v>
      </c>
      <c r="E673" s="466">
        <v>1572</v>
      </c>
      <c r="F673" s="466">
        <f t="shared" si="403"/>
        <v>20436</v>
      </c>
      <c r="G673" s="466">
        <v>522.6</v>
      </c>
      <c r="H673" s="466">
        <f t="shared" si="413"/>
        <v>6793.8</v>
      </c>
      <c r="I673" s="587">
        <f t="shared" si="404"/>
        <v>27229.8</v>
      </c>
      <c r="J673" s="832"/>
      <c r="K673" s="803">
        <v>1572</v>
      </c>
      <c r="L673" s="804">
        <f t="shared" si="405"/>
        <v>0</v>
      </c>
      <c r="M673" s="803">
        <v>522.6</v>
      </c>
      <c r="N673" s="804">
        <f t="shared" si="414"/>
        <v>0</v>
      </c>
      <c r="O673" s="808">
        <f t="shared" si="406"/>
        <v>0</v>
      </c>
      <c r="P673" s="638">
        <f t="shared" si="399"/>
        <v>0</v>
      </c>
      <c r="Q673" s="512">
        <f t="shared" si="400"/>
        <v>0</v>
      </c>
      <c r="R673" s="637">
        <f t="shared" si="401"/>
        <v>0</v>
      </c>
      <c r="S673" s="649"/>
      <c r="T673" s="519">
        <v>1572</v>
      </c>
      <c r="U673" s="519">
        <f t="shared" si="407"/>
        <v>0</v>
      </c>
      <c r="V673" s="519">
        <v>522.6</v>
      </c>
      <c r="W673" s="519">
        <f t="shared" si="415"/>
        <v>0</v>
      </c>
      <c r="X673" s="670">
        <f t="shared" si="408"/>
        <v>0</v>
      </c>
      <c r="Y673" s="649"/>
      <c r="Z673" s="512">
        <v>1572</v>
      </c>
      <c r="AA673" s="512">
        <f t="shared" si="409"/>
        <v>0</v>
      </c>
      <c r="AB673" s="512">
        <v>522.6</v>
      </c>
      <c r="AC673" s="512">
        <f t="shared" si="416"/>
        <v>0</v>
      </c>
      <c r="AD673" s="668">
        <f t="shared" si="410"/>
        <v>0</v>
      </c>
      <c r="AE673" s="740">
        <f t="shared" si="402"/>
        <v>13</v>
      </c>
      <c r="AF673" s="747">
        <v>1572</v>
      </c>
      <c r="AG673" s="747">
        <f t="shared" si="411"/>
        <v>20436</v>
      </c>
      <c r="AH673" s="747">
        <v>522.6</v>
      </c>
      <c r="AI673" s="747">
        <f t="shared" si="417"/>
        <v>6793.8</v>
      </c>
      <c r="AJ673" s="748">
        <f t="shared" si="412"/>
        <v>27229.8</v>
      </c>
    </row>
    <row r="674" spans="1:36" s="403" customFormat="1" ht="17.45" hidden="1" customHeight="1" x14ac:dyDescent="0.25">
      <c r="A674" s="964" t="s">
        <v>693</v>
      </c>
      <c r="B674" s="438" t="s">
        <v>243</v>
      </c>
      <c r="C674" s="571" t="s">
        <v>31</v>
      </c>
      <c r="D674" s="596">
        <v>1</v>
      </c>
      <c r="E674" s="466">
        <v>2620</v>
      </c>
      <c r="F674" s="466">
        <f t="shared" si="403"/>
        <v>2620</v>
      </c>
      <c r="G674" s="466">
        <v>1900.6000000000001</v>
      </c>
      <c r="H674" s="466">
        <f t="shared" si="413"/>
        <v>1900.6000000000001</v>
      </c>
      <c r="I674" s="587">
        <f t="shared" si="404"/>
        <v>4520.6000000000004</v>
      </c>
      <c r="J674" s="832"/>
      <c r="K674" s="803">
        <v>2620</v>
      </c>
      <c r="L674" s="804">
        <f t="shared" si="405"/>
        <v>0</v>
      </c>
      <c r="M674" s="803">
        <v>1900.6000000000001</v>
      </c>
      <c r="N674" s="804">
        <f t="shared" si="414"/>
        <v>0</v>
      </c>
      <c r="O674" s="808">
        <f t="shared" si="406"/>
        <v>0</v>
      </c>
      <c r="P674" s="638">
        <f t="shared" si="399"/>
        <v>0</v>
      </c>
      <c r="Q674" s="512">
        <f t="shared" si="400"/>
        <v>0</v>
      </c>
      <c r="R674" s="637">
        <f t="shared" si="401"/>
        <v>0</v>
      </c>
      <c r="S674" s="649"/>
      <c r="T674" s="519">
        <v>2620</v>
      </c>
      <c r="U674" s="519">
        <f t="shared" si="407"/>
        <v>0</v>
      </c>
      <c r="V674" s="519">
        <v>1900.6000000000001</v>
      </c>
      <c r="W674" s="519">
        <f t="shared" si="415"/>
        <v>0</v>
      </c>
      <c r="X674" s="670">
        <f t="shared" si="408"/>
        <v>0</v>
      </c>
      <c r="Y674" s="649"/>
      <c r="Z674" s="512">
        <v>2620</v>
      </c>
      <c r="AA674" s="512">
        <f t="shared" si="409"/>
        <v>0</v>
      </c>
      <c r="AB674" s="512">
        <v>1900.6000000000001</v>
      </c>
      <c r="AC674" s="512">
        <f t="shared" si="416"/>
        <v>0</v>
      </c>
      <c r="AD674" s="668">
        <f t="shared" si="410"/>
        <v>0</v>
      </c>
      <c r="AE674" s="740">
        <f t="shared" si="402"/>
        <v>1</v>
      </c>
      <c r="AF674" s="747">
        <v>2620</v>
      </c>
      <c r="AG674" s="747">
        <f t="shared" si="411"/>
        <v>2620</v>
      </c>
      <c r="AH674" s="747">
        <v>1900.6000000000001</v>
      </c>
      <c r="AI674" s="747">
        <f t="shared" si="417"/>
        <v>1900.6000000000001</v>
      </c>
      <c r="AJ674" s="748">
        <f t="shared" si="412"/>
        <v>4520.6000000000004</v>
      </c>
    </row>
    <row r="675" spans="1:36" s="403" customFormat="1" ht="17.45" hidden="1" customHeight="1" x14ac:dyDescent="0.25">
      <c r="A675" s="964" t="s">
        <v>694</v>
      </c>
      <c r="B675" s="438" t="s">
        <v>244</v>
      </c>
      <c r="C675" s="571" t="s">
        <v>31</v>
      </c>
      <c r="D675" s="596">
        <v>24</v>
      </c>
      <c r="E675" s="466">
        <v>131</v>
      </c>
      <c r="F675" s="466">
        <f t="shared" si="403"/>
        <v>3144</v>
      </c>
      <c r="G675" s="466">
        <v>93.288000000000011</v>
      </c>
      <c r="H675" s="466">
        <f t="shared" si="413"/>
        <v>2238.9120000000003</v>
      </c>
      <c r="I675" s="587">
        <f t="shared" si="404"/>
        <v>5382.9120000000003</v>
      </c>
      <c r="J675" s="832"/>
      <c r="K675" s="803">
        <v>131</v>
      </c>
      <c r="L675" s="804">
        <f t="shared" si="405"/>
        <v>0</v>
      </c>
      <c r="M675" s="803">
        <v>93.288000000000011</v>
      </c>
      <c r="N675" s="804">
        <f t="shared" si="414"/>
        <v>0</v>
      </c>
      <c r="O675" s="808">
        <f t="shared" si="406"/>
        <v>0</v>
      </c>
      <c r="P675" s="638">
        <f t="shared" si="399"/>
        <v>0</v>
      </c>
      <c r="Q675" s="512">
        <f t="shared" si="400"/>
        <v>0</v>
      </c>
      <c r="R675" s="637">
        <f t="shared" si="401"/>
        <v>0</v>
      </c>
      <c r="S675" s="649"/>
      <c r="T675" s="519">
        <v>131</v>
      </c>
      <c r="U675" s="519">
        <f t="shared" si="407"/>
        <v>0</v>
      </c>
      <c r="V675" s="519">
        <v>93.288000000000011</v>
      </c>
      <c r="W675" s="519">
        <f t="shared" si="415"/>
        <v>0</v>
      </c>
      <c r="X675" s="670">
        <f t="shared" si="408"/>
        <v>0</v>
      </c>
      <c r="Y675" s="649"/>
      <c r="Z675" s="512">
        <v>131</v>
      </c>
      <c r="AA675" s="512">
        <f t="shared" si="409"/>
        <v>0</v>
      </c>
      <c r="AB675" s="512">
        <v>93.288000000000011</v>
      </c>
      <c r="AC675" s="512">
        <f t="shared" si="416"/>
        <v>0</v>
      </c>
      <c r="AD675" s="668">
        <f t="shared" si="410"/>
        <v>0</v>
      </c>
      <c r="AE675" s="740">
        <f t="shared" si="402"/>
        <v>24</v>
      </c>
      <c r="AF675" s="747">
        <v>131</v>
      </c>
      <c r="AG675" s="747">
        <f t="shared" si="411"/>
        <v>3144</v>
      </c>
      <c r="AH675" s="747">
        <v>93.288000000000011</v>
      </c>
      <c r="AI675" s="747">
        <f t="shared" si="417"/>
        <v>2238.9120000000003</v>
      </c>
      <c r="AJ675" s="748">
        <f t="shared" si="412"/>
        <v>5382.9120000000003</v>
      </c>
    </row>
    <row r="676" spans="1:36" s="403" customFormat="1" ht="17.45" hidden="1" customHeight="1" x14ac:dyDescent="0.25">
      <c r="A676" s="964" t="s">
        <v>695</v>
      </c>
      <c r="B676" s="438" t="s">
        <v>245</v>
      </c>
      <c r="C676" s="571" t="s">
        <v>31</v>
      </c>
      <c r="D676" s="596">
        <v>40</v>
      </c>
      <c r="E676" s="466">
        <v>1965</v>
      </c>
      <c r="F676" s="466">
        <f t="shared" si="403"/>
        <v>78600</v>
      </c>
      <c r="G676" s="466">
        <v>1093.0920000000001</v>
      </c>
      <c r="H676" s="466">
        <f t="shared" si="413"/>
        <v>43723.680000000008</v>
      </c>
      <c r="I676" s="587">
        <f t="shared" si="404"/>
        <v>122323.68000000001</v>
      </c>
      <c r="J676" s="832"/>
      <c r="K676" s="803">
        <v>1965</v>
      </c>
      <c r="L676" s="804">
        <f t="shared" si="405"/>
        <v>0</v>
      </c>
      <c r="M676" s="803">
        <v>1093.0920000000001</v>
      </c>
      <c r="N676" s="804">
        <f t="shared" si="414"/>
        <v>0</v>
      </c>
      <c r="O676" s="808">
        <f t="shared" si="406"/>
        <v>0</v>
      </c>
      <c r="P676" s="638">
        <f t="shared" si="399"/>
        <v>0</v>
      </c>
      <c r="Q676" s="512">
        <f t="shared" si="400"/>
        <v>0</v>
      </c>
      <c r="R676" s="637">
        <f t="shared" si="401"/>
        <v>0</v>
      </c>
      <c r="S676" s="649"/>
      <c r="T676" s="519">
        <v>1965</v>
      </c>
      <c r="U676" s="519">
        <f t="shared" si="407"/>
        <v>0</v>
      </c>
      <c r="V676" s="519">
        <v>1093.0920000000001</v>
      </c>
      <c r="W676" s="519">
        <f t="shared" si="415"/>
        <v>0</v>
      </c>
      <c r="X676" s="670">
        <f t="shared" si="408"/>
        <v>0</v>
      </c>
      <c r="Y676" s="649"/>
      <c r="Z676" s="512">
        <v>1965</v>
      </c>
      <c r="AA676" s="512">
        <f t="shared" si="409"/>
        <v>0</v>
      </c>
      <c r="AB676" s="512">
        <v>1093.0920000000001</v>
      </c>
      <c r="AC676" s="512">
        <f t="shared" si="416"/>
        <v>0</v>
      </c>
      <c r="AD676" s="668">
        <f t="shared" si="410"/>
        <v>0</v>
      </c>
      <c r="AE676" s="740">
        <f t="shared" si="402"/>
        <v>40</v>
      </c>
      <c r="AF676" s="747">
        <v>1965</v>
      </c>
      <c r="AG676" s="747">
        <f t="shared" si="411"/>
        <v>78600</v>
      </c>
      <c r="AH676" s="747">
        <v>1093.0920000000001</v>
      </c>
      <c r="AI676" s="747">
        <f t="shared" si="417"/>
        <v>43723.680000000008</v>
      </c>
      <c r="AJ676" s="748">
        <f t="shared" si="412"/>
        <v>122323.68000000001</v>
      </c>
    </row>
    <row r="677" spans="1:36" s="403" customFormat="1" ht="17.45" hidden="1" customHeight="1" x14ac:dyDescent="0.25">
      <c r="A677" s="964" t="s">
        <v>696</v>
      </c>
      <c r="B677" s="438" t="s">
        <v>246</v>
      </c>
      <c r="C677" s="571" t="s">
        <v>31</v>
      </c>
      <c r="D677" s="596">
        <v>1</v>
      </c>
      <c r="E677" s="466">
        <v>3406</v>
      </c>
      <c r="F677" s="466">
        <f t="shared" si="403"/>
        <v>3406</v>
      </c>
      <c r="G677" s="466">
        <v>4581.2520000000004</v>
      </c>
      <c r="H677" s="466">
        <f t="shared" si="413"/>
        <v>4581.2520000000004</v>
      </c>
      <c r="I677" s="587">
        <f t="shared" si="404"/>
        <v>7987.2520000000004</v>
      </c>
      <c r="J677" s="832"/>
      <c r="K677" s="803">
        <v>3406</v>
      </c>
      <c r="L677" s="804">
        <f t="shared" si="405"/>
        <v>0</v>
      </c>
      <c r="M677" s="803">
        <v>4581.2520000000004</v>
      </c>
      <c r="N677" s="804">
        <f t="shared" si="414"/>
        <v>0</v>
      </c>
      <c r="O677" s="808">
        <f t="shared" si="406"/>
        <v>0</v>
      </c>
      <c r="P677" s="638">
        <f t="shared" si="399"/>
        <v>0</v>
      </c>
      <c r="Q677" s="512">
        <f t="shared" si="400"/>
        <v>0</v>
      </c>
      <c r="R677" s="637">
        <f t="shared" si="401"/>
        <v>0</v>
      </c>
      <c r="S677" s="649"/>
      <c r="T677" s="519">
        <v>3406</v>
      </c>
      <c r="U677" s="519">
        <f t="shared" si="407"/>
        <v>0</v>
      </c>
      <c r="V677" s="519">
        <v>4581.2520000000004</v>
      </c>
      <c r="W677" s="519">
        <f t="shared" si="415"/>
        <v>0</v>
      </c>
      <c r="X677" s="670">
        <f t="shared" si="408"/>
        <v>0</v>
      </c>
      <c r="Y677" s="649"/>
      <c r="Z677" s="512">
        <v>3406</v>
      </c>
      <c r="AA677" s="512">
        <f t="shared" si="409"/>
        <v>0</v>
      </c>
      <c r="AB677" s="512">
        <v>4581.2520000000004</v>
      </c>
      <c r="AC677" s="512">
        <f t="shared" si="416"/>
        <v>0</v>
      </c>
      <c r="AD677" s="668">
        <f t="shared" si="410"/>
        <v>0</v>
      </c>
      <c r="AE677" s="740">
        <f t="shared" si="402"/>
        <v>1</v>
      </c>
      <c r="AF677" s="747">
        <v>3406</v>
      </c>
      <c r="AG677" s="747">
        <f t="shared" si="411"/>
        <v>3406</v>
      </c>
      <c r="AH677" s="747">
        <v>4581.2520000000004</v>
      </c>
      <c r="AI677" s="747">
        <f t="shared" si="417"/>
        <v>4581.2520000000004</v>
      </c>
      <c r="AJ677" s="748">
        <f t="shared" si="412"/>
        <v>7987.2520000000004</v>
      </c>
    </row>
    <row r="678" spans="1:36" s="403" customFormat="1" ht="17.45" hidden="1" customHeight="1" x14ac:dyDescent="0.25">
      <c r="A678" s="964" t="s">
        <v>697</v>
      </c>
      <c r="B678" s="438" t="s">
        <v>247</v>
      </c>
      <c r="C678" s="571" t="s">
        <v>31</v>
      </c>
      <c r="D678" s="596">
        <v>1</v>
      </c>
      <c r="E678" s="466">
        <v>3406</v>
      </c>
      <c r="F678" s="466">
        <f t="shared" si="403"/>
        <v>3406</v>
      </c>
      <c r="G678" s="466">
        <v>11700</v>
      </c>
      <c r="H678" s="466">
        <f t="shared" si="413"/>
        <v>11700</v>
      </c>
      <c r="I678" s="587">
        <f t="shared" si="404"/>
        <v>15106</v>
      </c>
      <c r="J678" s="832"/>
      <c r="K678" s="803">
        <v>3406</v>
      </c>
      <c r="L678" s="804">
        <f t="shared" si="405"/>
        <v>0</v>
      </c>
      <c r="M678" s="803">
        <v>11700</v>
      </c>
      <c r="N678" s="804">
        <f t="shared" si="414"/>
        <v>0</v>
      </c>
      <c r="O678" s="808">
        <f t="shared" si="406"/>
        <v>0</v>
      </c>
      <c r="P678" s="638">
        <f t="shared" si="399"/>
        <v>0</v>
      </c>
      <c r="Q678" s="512">
        <f t="shared" si="400"/>
        <v>0</v>
      </c>
      <c r="R678" s="637">
        <f t="shared" si="401"/>
        <v>0</v>
      </c>
      <c r="S678" s="649"/>
      <c r="T678" s="519">
        <v>3406</v>
      </c>
      <c r="U678" s="519">
        <f t="shared" si="407"/>
        <v>0</v>
      </c>
      <c r="V678" s="519">
        <v>11700</v>
      </c>
      <c r="W678" s="519">
        <f t="shared" si="415"/>
        <v>0</v>
      </c>
      <c r="X678" s="670">
        <f t="shared" si="408"/>
        <v>0</v>
      </c>
      <c r="Y678" s="649"/>
      <c r="Z678" s="512">
        <v>3406</v>
      </c>
      <c r="AA678" s="512">
        <f t="shared" si="409"/>
        <v>0</v>
      </c>
      <c r="AB678" s="512">
        <v>11700</v>
      </c>
      <c r="AC678" s="512">
        <f t="shared" si="416"/>
        <v>0</v>
      </c>
      <c r="AD678" s="668">
        <f t="shared" si="410"/>
        <v>0</v>
      </c>
      <c r="AE678" s="740">
        <f t="shared" si="402"/>
        <v>1</v>
      </c>
      <c r="AF678" s="747">
        <v>3406</v>
      </c>
      <c r="AG678" s="747">
        <f t="shared" si="411"/>
        <v>3406</v>
      </c>
      <c r="AH678" s="747">
        <v>11700</v>
      </c>
      <c r="AI678" s="747">
        <f t="shared" si="417"/>
        <v>11700</v>
      </c>
      <c r="AJ678" s="748">
        <f t="shared" si="412"/>
        <v>15106</v>
      </c>
    </row>
    <row r="679" spans="1:36" s="403" customFormat="1" ht="17.45" hidden="1" customHeight="1" x14ac:dyDescent="0.25">
      <c r="A679" s="964" t="s">
        <v>698</v>
      </c>
      <c r="B679" s="438" t="s">
        <v>248</v>
      </c>
      <c r="C679" s="571" t="s">
        <v>31</v>
      </c>
      <c r="D679" s="596">
        <v>1</v>
      </c>
      <c r="E679" s="466">
        <v>3930</v>
      </c>
      <c r="F679" s="466">
        <f t="shared" si="403"/>
        <v>3930</v>
      </c>
      <c r="G679" s="466">
        <v>3325.4</v>
      </c>
      <c r="H679" s="466">
        <f t="shared" si="413"/>
        <v>3325.4</v>
      </c>
      <c r="I679" s="587">
        <f t="shared" si="404"/>
        <v>7255.4</v>
      </c>
      <c r="J679" s="832"/>
      <c r="K679" s="803">
        <v>3930</v>
      </c>
      <c r="L679" s="804">
        <f t="shared" si="405"/>
        <v>0</v>
      </c>
      <c r="M679" s="803">
        <v>3325.4</v>
      </c>
      <c r="N679" s="804">
        <f t="shared" si="414"/>
        <v>0</v>
      </c>
      <c r="O679" s="808">
        <f t="shared" si="406"/>
        <v>0</v>
      </c>
      <c r="P679" s="638">
        <f t="shared" si="399"/>
        <v>0</v>
      </c>
      <c r="Q679" s="512">
        <f t="shared" si="400"/>
        <v>0</v>
      </c>
      <c r="R679" s="637">
        <f t="shared" si="401"/>
        <v>0</v>
      </c>
      <c r="S679" s="649"/>
      <c r="T679" s="519">
        <v>3930</v>
      </c>
      <c r="U679" s="519">
        <f t="shared" si="407"/>
        <v>0</v>
      </c>
      <c r="V679" s="519">
        <v>3325.4</v>
      </c>
      <c r="W679" s="519">
        <f t="shared" si="415"/>
        <v>0</v>
      </c>
      <c r="X679" s="670">
        <f t="shared" si="408"/>
        <v>0</v>
      </c>
      <c r="Y679" s="649"/>
      <c r="Z679" s="512">
        <v>3930</v>
      </c>
      <c r="AA679" s="512">
        <f t="shared" si="409"/>
        <v>0</v>
      </c>
      <c r="AB679" s="512">
        <v>3325.4</v>
      </c>
      <c r="AC679" s="512">
        <f t="shared" si="416"/>
        <v>0</v>
      </c>
      <c r="AD679" s="668">
        <f t="shared" si="410"/>
        <v>0</v>
      </c>
      <c r="AE679" s="740">
        <f t="shared" si="402"/>
        <v>1</v>
      </c>
      <c r="AF679" s="747">
        <v>3930</v>
      </c>
      <c r="AG679" s="747">
        <f t="shared" si="411"/>
        <v>3930</v>
      </c>
      <c r="AH679" s="747">
        <v>3325.4</v>
      </c>
      <c r="AI679" s="747">
        <f t="shared" si="417"/>
        <v>3325.4</v>
      </c>
      <c r="AJ679" s="748">
        <f t="shared" si="412"/>
        <v>7255.4</v>
      </c>
    </row>
    <row r="680" spans="1:36" s="403" customFormat="1" ht="17.45" hidden="1" customHeight="1" x14ac:dyDescent="0.25">
      <c r="A680" s="964" t="s">
        <v>699</v>
      </c>
      <c r="B680" s="438" t="s">
        <v>249</v>
      </c>
      <c r="C680" s="571" t="s">
        <v>32</v>
      </c>
      <c r="D680" s="596">
        <v>890</v>
      </c>
      <c r="E680" s="466">
        <v>497.8</v>
      </c>
      <c r="F680" s="466">
        <f t="shared" si="403"/>
        <v>443042</v>
      </c>
      <c r="G680" s="466">
        <v>587.75599999999997</v>
      </c>
      <c r="H680" s="466">
        <f t="shared" si="413"/>
        <v>523102.83999999997</v>
      </c>
      <c r="I680" s="587">
        <f t="shared" si="404"/>
        <v>966144.84</v>
      </c>
      <c r="J680" s="832"/>
      <c r="K680" s="803">
        <v>497.8</v>
      </c>
      <c r="L680" s="804">
        <f t="shared" si="405"/>
        <v>0</v>
      </c>
      <c r="M680" s="803">
        <v>587.75599999999997</v>
      </c>
      <c r="N680" s="804">
        <f t="shared" si="414"/>
        <v>0</v>
      </c>
      <c r="O680" s="808">
        <f t="shared" si="406"/>
        <v>0</v>
      </c>
      <c r="P680" s="638">
        <f t="shared" si="399"/>
        <v>0</v>
      </c>
      <c r="Q680" s="512">
        <f t="shared" si="400"/>
        <v>0</v>
      </c>
      <c r="R680" s="637">
        <f t="shared" si="401"/>
        <v>0</v>
      </c>
      <c r="S680" s="649"/>
      <c r="T680" s="519">
        <v>497.8</v>
      </c>
      <c r="U680" s="519">
        <f t="shared" si="407"/>
        <v>0</v>
      </c>
      <c r="V680" s="519">
        <v>587.75599999999997</v>
      </c>
      <c r="W680" s="519">
        <f t="shared" si="415"/>
        <v>0</v>
      </c>
      <c r="X680" s="670">
        <f t="shared" si="408"/>
        <v>0</v>
      </c>
      <c r="Y680" s="649"/>
      <c r="Z680" s="512">
        <v>497.8</v>
      </c>
      <c r="AA680" s="512">
        <f t="shared" si="409"/>
        <v>0</v>
      </c>
      <c r="AB680" s="512">
        <v>587.75599999999997</v>
      </c>
      <c r="AC680" s="512">
        <f t="shared" si="416"/>
        <v>0</v>
      </c>
      <c r="AD680" s="668">
        <f t="shared" si="410"/>
        <v>0</v>
      </c>
      <c r="AE680" s="740">
        <f t="shared" si="402"/>
        <v>890</v>
      </c>
      <c r="AF680" s="747">
        <v>497.8</v>
      </c>
      <c r="AG680" s="747">
        <f t="shared" si="411"/>
        <v>443042</v>
      </c>
      <c r="AH680" s="747">
        <v>587.75599999999997</v>
      </c>
      <c r="AI680" s="747">
        <f t="shared" si="417"/>
        <v>523102.83999999997</v>
      </c>
      <c r="AJ680" s="748">
        <f t="shared" si="412"/>
        <v>966144.84</v>
      </c>
    </row>
    <row r="681" spans="1:36" s="403" customFormat="1" ht="17.45" hidden="1" customHeight="1" x14ac:dyDescent="0.25">
      <c r="A681" s="964" t="s">
        <v>700</v>
      </c>
      <c r="B681" s="438" t="s">
        <v>250</v>
      </c>
      <c r="C681" s="571" t="s">
        <v>32</v>
      </c>
      <c r="D681" s="596">
        <v>890</v>
      </c>
      <c r="E681" s="466">
        <v>131</v>
      </c>
      <c r="F681" s="466">
        <f t="shared" si="403"/>
        <v>116590</v>
      </c>
      <c r="G681" s="466">
        <v>380.64000000000004</v>
      </c>
      <c r="H681" s="466">
        <f t="shared" si="413"/>
        <v>338769.60000000003</v>
      </c>
      <c r="I681" s="587">
        <f t="shared" si="404"/>
        <v>455359.60000000003</v>
      </c>
      <c r="J681" s="832"/>
      <c r="K681" s="803">
        <v>131</v>
      </c>
      <c r="L681" s="804">
        <f t="shared" si="405"/>
        <v>0</v>
      </c>
      <c r="M681" s="803">
        <v>380.64000000000004</v>
      </c>
      <c r="N681" s="804">
        <f t="shared" si="414"/>
        <v>0</v>
      </c>
      <c r="O681" s="808">
        <f t="shared" si="406"/>
        <v>0</v>
      </c>
      <c r="P681" s="638">
        <f t="shared" si="399"/>
        <v>0</v>
      </c>
      <c r="Q681" s="512">
        <f t="shared" si="400"/>
        <v>0</v>
      </c>
      <c r="R681" s="637">
        <f t="shared" si="401"/>
        <v>0</v>
      </c>
      <c r="S681" s="649"/>
      <c r="T681" s="519">
        <v>131</v>
      </c>
      <c r="U681" s="519">
        <f t="shared" si="407"/>
        <v>0</v>
      </c>
      <c r="V681" s="519">
        <v>380.64000000000004</v>
      </c>
      <c r="W681" s="519">
        <f t="shared" si="415"/>
        <v>0</v>
      </c>
      <c r="X681" s="670">
        <f t="shared" si="408"/>
        <v>0</v>
      </c>
      <c r="Y681" s="649"/>
      <c r="Z681" s="512">
        <v>131</v>
      </c>
      <c r="AA681" s="512">
        <f t="shared" si="409"/>
        <v>0</v>
      </c>
      <c r="AB681" s="512">
        <v>380.64000000000004</v>
      </c>
      <c r="AC681" s="512">
        <f t="shared" si="416"/>
        <v>0</v>
      </c>
      <c r="AD681" s="668">
        <f t="shared" si="410"/>
        <v>0</v>
      </c>
      <c r="AE681" s="740">
        <f t="shared" si="402"/>
        <v>890</v>
      </c>
      <c r="AF681" s="747">
        <v>131</v>
      </c>
      <c r="AG681" s="747">
        <f t="shared" si="411"/>
        <v>116590</v>
      </c>
      <c r="AH681" s="747">
        <v>380.64000000000004</v>
      </c>
      <c r="AI681" s="747">
        <f t="shared" si="417"/>
        <v>338769.60000000003</v>
      </c>
      <c r="AJ681" s="748">
        <f t="shared" si="412"/>
        <v>455359.60000000003</v>
      </c>
    </row>
    <row r="682" spans="1:36" s="403" customFormat="1" ht="17.45" hidden="1" customHeight="1" x14ac:dyDescent="0.25">
      <c r="A682" s="964" t="s">
        <v>701</v>
      </c>
      <c r="B682" s="438" t="s">
        <v>251</v>
      </c>
      <c r="C682" s="571" t="s">
        <v>32</v>
      </c>
      <c r="D682" s="596">
        <v>890</v>
      </c>
      <c r="E682" s="466">
        <v>157.20000000000002</v>
      </c>
      <c r="F682" s="466">
        <f t="shared" si="403"/>
        <v>139908.00000000003</v>
      </c>
      <c r="G682" s="466">
        <v>278.72000000000003</v>
      </c>
      <c r="H682" s="466">
        <f t="shared" si="413"/>
        <v>248060.80000000002</v>
      </c>
      <c r="I682" s="587">
        <f t="shared" si="404"/>
        <v>387968.80000000005</v>
      </c>
      <c r="J682" s="832"/>
      <c r="K682" s="803">
        <v>157.20000000000002</v>
      </c>
      <c r="L682" s="804">
        <f t="shared" si="405"/>
        <v>0</v>
      </c>
      <c r="M682" s="803">
        <v>278.72000000000003</v>
      </c>
      <c r="N682" s="804">
        <f t="shared" si="414"/>
        <v>0</v>
      </c>
      <c r="O682" s="808">
        <f t="shared" si="406"/>
        <v>0</v>
      </c>
      <c r="P682" s="638">
        <f t="shared" si="399"/>
        <v>0</v>
      </c>
      <c r="Q682" s="512">
        <f t="shared" si="400"/>
        <v>0</v>
      </c>
      <c r="R682" s="637">
        <f t="shared" si="401"/>
        <v>0</v>
      </c>
      <c r="S682" s="649"/>
      <c r="T682" s="519">
        <v>157.20000000000002</v>
      </c>
      <c r="U682" s="519">
        <f t="shared" si="407"/>
        <v>0</v>
      </c>
      <c r="V682" s="519">
        <v>278.72000000000003</v>
      </c>
      <c r="W682" s="519">
        <f t="shared" si="415"/>
        <v>0</v>
      </c>
      <c r="X682" s="670">
        <f t="shared" si="408"/>
        <v>0</v>
      </c>
      <c r="Y682" s="649"/>
      <c r="Z682" s="512">
        <v>157.20000000000002</v>
      </c>
      <c r="AA682" s="512">
        <f t="shared" si="409"/>
        <v>0</v>
      </c>
      <c r="AB682" s="512">
        <v>278.72000000000003</v>
      </c>
      <c r="AC682" s="512">
        <f t="shared" si="416"/>
        <v>0</v>
      </c>
      <c r="AD682" s="668">
        <f t="shared" si="410"/>
        <v>0</v>
      </c>
      <c r="AE682" s="740">
        <f t="shared" si="402"/>
        <v>890</v>
      </c>
      <c r="AF682" s="747">
        <v>157.20000000000002</v>
      </c>
      <c r="AG682" s="747">
        <f t="shared" si="411"/>
        <v>139908.00000000003</v>
      </c>
      <c r="AH682" s="747">
        <v>278.72000000000003</v>
      </c>
      <c r="AI682" s="747">
        <f t="shared" si="417"/>
        <v>248060.80000000002</v>
      </c>
      <c r="AJ682" s="748">
        <f t="shared" si="412"/>
        <v>387968.80000000005</v>
      </c>
    </row>
    <row r="683" spans="1:36" s="403" customFormat="1" ht="17.45" hidden="1" customHeight="1" x14ac:dyDescent="0.25">
      <c r="A683" s="964" t="s">
        <v>702</v>
      </c>
      <c r="B683" s="438" t="s">
        <v>252</v>
      </c>
      <c r="C683" s="571" t="s">
        <v>31</v>
      </c>
      <c r="D683" s="596">
        <v>16</v>
      </c>
      <c r="E683" s="466">
        <v>1572</v>
      </c>
      <c r="F683" s="466">
        <f t="shared" si="403"/>
        <v>25152</v>
      </c>
      <c r="G683" s="466">
        <v>2107.04</v>
      </c>
      <c r="H683" s="466">
        <f t="shared" si="413"/>
        <v>33712.639999999999</v>
      </c>
      <c r="I683" s="587">
        <f t="shared" si="404"/>
        <v>58864.639999999999</v>
      </c>
      <c r="J683" s="832"/>
      <c r="K683" s="803">
        <v>1572</v>
      </c>
      <c r="L683" s="804">
        <f t="shared" si="405"/>
        <v>0</v>
      </c>
      <c r="M683" s="803">
        <v>2107.04</v>
      </c>
      <c r="N683" s="804">
        <f t="shared" si="414"/>
        <v>0</v>
      </c>
      <c r="O683" s="808">
        <f t="shared" si="406"/>
        <v>0</v>
      </c>
      <c r="P683" s="638">
        <f t="shared" si="399"/>
        <v>0</v>
      </c>
      <c r="Q683" s="512">
        <f t="shared" si="400"/>
        <v>0</v>
      </c>
      <c r="R683" s="637">
        <f t="shared" si="401"/>
        <v>0</v>
      </c>
      <c r="S683" s="649"/>
      <c r="T683" s="519">
        <v>1572</v>
      </c>
      <c r="U683" s="519">
        <f t="shared" si="407"/>
        <v>0</v>
      </c>
      <c r="V683" s="519">
        <v>2107.04</v>
      </c>
      <c r="W683" s="519">
        <f t="shared" si="415"/>
        <v>0</v>
      </c>
      <c r="X683" s="670">
        <f t="shared" si="408"/>
        <v>0</v>
      </c>
      <c r="Y683" s="649"/>
      <c r="Z683" s="512">
        <v>1572</v>
      </c>
      <c r="AA683" s="512">
        <f t="shared" si="409"/>
        <v>0</v>
      </c>
      <c r="AB683" s="512">
        <v>2107.04</v>
      </c>
      <c r="AC683" s="512">
        <f t="shared" si="416"/>
        <v>0</v>
      </c>
      <c r="AD683" s="668">
        <f t="shared" si="410"/>
        <v>0</v>
      </c>
      <c r="AE683" s="740">
        <f t="shared" si="402"/>
        <v>16</v>
      </c>
      <c r="AF683" s="747">
        <v>1572</v>
      </c>
      <c r="AG683" s="747">
        <f t="shared" si="411"/>
        <v>25152</v>
      </c>
      <c r="AH683" s="747">
        <v>2107.04</v>
      </c>
      <c r="AI683" s="747">
        <f t="shared" si="417"/>
        <v>33712.639999999999</v>
      </c>
      <c r="AJ683" s="748">
        <f t="shared" si="412"/>
        <v>58864.639999999999</v>
      </c>
    </row>
    <row r="684" spans="1:36" s="403" customFormat="1" ht="17.45" hidden="1" customHeight="1" x14ac:dyDescent="0.25">
      <c r="A684" s="964" t="s">
        <v>703</v>
      </c>
      <c r="B684" s="438" t="s">
        <v>253</v>
      </c>
      <c r="C684" s="571" t="s">
        <v>31</v>
      </c>
      <c r="D684" s="596">
        <v>10</v>
      </c>
      <c r="E684" s="466">
        <v>1572</v>
      </c>
      <c r="F684" s="466">
        <f t="shared" si="403"/>
        <v>15720</v>
      </c>
      <c r="G684" s="466">
        <v>2459.6</v>
      </c>
      <c r="H684" s="466">
        <f t="shared" si="413"/>
        <v>24596</v>
      </c>
      <c r="I684" s="587">
        <f t="shared" si="404"/>
        <v>40316</v>
      </c>
      <c r="J684" s="832"/>
      <c r="K684" s="803">
        <v>1572</v>
      </c>
      <c r="L684" s="804">
        <f t="shared" si="405"/>
        <v>0</v>
      </c>
      <c r="M684" s="803">
        <v>2459.6</v>
      </c>
      <c r="N684" s="804">
        <f t="shared" si="414"/>
        <v>0</v>
      </c>
      <c r="O684" s="808">
        <f t="shared" si="406"/>
        <v>0</v>
      </c>
      <c r="P684" s="638">
        <f t="shared" si="399"/>
        <v>0</v>
      </c>
      <c r="Q684" s="512">
        <f t="shared" si="400"/>
        <v>0</v>
      </c>
      <c r="R684" s="637">
        <f t="shared" si="401"/>
        <v>0</v>
      </c>
      <c r="S684" s="649"/>
      <c r="T684" s="519">
        <v>1572</v>
      </c>
      <c r="U684" s="519">
        <f t="shared" si="407"/>
        <v>0</v>
      </c>
      <c r="V684" s="519">
        <v>2459.6</v>
      </c>
      <c r="W684" s="519">
        <f t="shared" si="415"/>
        <v>0</v>
      </c>
      <c r="X684" s="670">
        <f t="shared" si="408"/>
        <v>0</v>
      </c>
      <c r="Y684" s="649"/>
      <c r="Z684" s="512">
        <v>1572</v>
      </c>
      <c r="AA684" s="512">
        <f t="shared" si="409"/>
        <v>0</v>
      </c>
      <c r="AB684" s="512">
        <v>2459.6</v>
      </c>
      <c r="AC684" s="512">
        <f t="shared" si="416"/>
        <v>0</v>
      </c>
      <c r="AD684" s="668">
        <f t="shared" si="410"/>
        <v>0</v>
      </c>
      <c r="AE684" s="740">
        <f t="shared" si="402"/>
        <v>10</v>
      </c>
      <c r="AF684" s="747">
        <v>1572</v>
      </c>
      <c r="AG684" s="747">
        <f t="shared" si="411"/>
        <v>15720</v>
      </c>
      <c r="AH684" s="747">
        <v>2459.6</v>
      </c>
      <c r="AI684" s="747">
        <f t="shared" si="417"/>
        <v>24596</v>
      </c>
      <c r="AJ684" s="748">
        <f t="shared" si="412"/>
        <v>40316</v>
      </c>
    </row>
    <row r="685" spans="1:36" s="403" customFormat="1" ht="17.45" hidden="1" customHeight="1" x14ac:dyDescent="0.25">
      <c r="A685" s="964" t="s">
        <v>704</v>
      </c>
      <c r="B685" s="438" t="s">
        <v>254</v>
      </c>
      <c r="C685" s="571" t="s">
        <v>31</v>
      </c>
      <c r="D685" s="596">
        <v>100</v>
      </c>
      <c r="E685" s="466">
        <v>353.7</v>
      </c>
      <c r="F685" s="466">
        <f t="shared" si="403"/>
        <v>35370</v>
      </c>
      <c r="G685" s="466">
        <v>456.27400000000006</v>
      </c>
      <c r="H685" s="466">
        <f t="shared" si="413"/>
        <v>45627.400000000009</v>
      </c>
      <c r="I685" s="587">
        <f t="shared" si="404"/>
        <v>80997.400000000009</v>
      </c>
      <c r="J685" s="832"/>
      <c r="K685" s="803">
        <v>353.7</v>
      </c>
      <c r="L685" s="804">
        <f t="shared" si="405"/>
        <v>0</v>
      </c>
      <c r="M685" s="803">
        <v>456.27400000000006</v>
      </c>
      <c r="N685" s="804">
        <f t="shared" si="414"/>
        <v>0</v>
      </c>
      <c r="O685" s="808">
        <f t="shared" si="406"/>
        <v>0</v>
      </c>
      <c r="P685" s="638">
        <f t="shared" si="399"/>
        <v>0</v>
      </c>
      <c r="Q685" s="512">
        <f t="shared" si="400"/>
        <v>0</v>
      </c>
      <c r="R685" s="637">
        <f t="shared" si="401"/>
        <v>0</v>
      </c>
      <c r="S685" s="649"/>
      <c r="T685" s="519">
        <v>353.7</v>
      </c>
      <c r="U685" s="519">
        <f t="shared" si="407"/>
        <v>0</v>
      </c>
      <c r="V685" s="519">
        <v>456.27400000000006</v>
      </c>
      <c r="W685" s="519">
        <f t="shared" si="415"/>
        <v>0</v>
      </c>
      <c r="X685" s="670">
        <f t="shared" si="408"/>
        <v>0</v>
      </c>
      <c r="Y685" s="649"/>
      <c r="Z685" s="512">
        <v>353.7</v>
      </c>
      <c r="AA685" s="512">
        <f t="shared" si="409"/>
        <v>0</v>
      </c>
      <c r="AB685" s="512">
        <v>456.27400000000006</v>
      </c>
      <c r="AC685" s="512">
        <f t="shared" si="416"/>
        <v>0</v>
      </c>
      <c r="AD685" s="668">
        <f t="shared" si="410"/>
        <v>0</v>
      </c>
      <c r="AE685" s="740">
        <f t="shared" si="402"/>
        <v>100</v>
      </c>
      <c r="AF685" s="747">
        <v>353.7</v>
      </c>
      <c r="AG685" s="747">
        <f t="shared" si="411"/>
        <v>35370</v>
      </c>
      <c r="AH685" s="747">
        <v>456.27400000000006</v>
      </c>
      <c r="AI685" s="747">
        <f t="shared" si="417"/>
        <v>45627.400000000009</v>
      </c>
      <c r="AJ685" s="748">
        <f t="shared" si="412"/>
        <v>80997.400000000009</v>
      </c>
    </row>
    <row r="686" spans="1:36" s="403" customFormat="1" ht="17.45" hidden="1" customHeight="1" x14ac:dyDescent="0.25">
      <c r="A686" s="964" t="s">
        <v>705</v>
      </c>
      <c r="B686" s="438" t="s">
        <v>255</v>
      </c>
      <c r="C686" s="571" t="s">
        <v>31</v>
      </c>
      <c r="D686" s="596">
        <v>300</v>
      </c>
      <c r="E686" s="466">
        <v>183.4</v>
      </c>
      <c r="F686" s="466">
        <f t="shared" si="403"/>
        <v>55020</v>
      </c>
      <c r="G686" s="466">
        <v>291.33</v>
      </c>
      <c r="H686" s="466">
        <f t="shared" si="413"/>
        <v>87399</v>
      </c>
      <c r="I686" s="587">
        <f t="shared" si="404"/>
        <v>142419</v>
      </c>
      <c r="J686" s="832"/>
      <c r="K686" s="803">
        <v>183.4</v>
      </c>
      <c r="L686" s="804">
        <f t="shared" si="405"/>
        <v>0</v>
      </c>
      <c r="M686" s="803">
        <v>291.33</v>
      </c>
      <c r="N686" s="804">
        <f t="shared" si="414"/>
        <v>0</v>
      </c>
      <c r="O686" s="808">
        <f t="shared" si="406"/>
        <v>0</v>
      </c>
      <c r="P686" s="638">
        <f t="shared" si="399"/>
        <v>0</v>
      </c>
      <c r="Q686" s="512">
        <f t="shared" si="400"/>
        <v>0</v>
      </c>
      <c r="R686" s="637">
        <f t="shared" si="401"/>
        <v>0</v>
      </c>
      <c r="S686" s="649"/>
      <c r="T686" s="519">
        <v>183.4</v>
      </c>
      <c r="U686" s="519">
        <f t="shared" si="407"/>
        <v>0</v>
      </c>
      <c r="V686" s="519">
        <v>291.33</v>
      </c>
      <c r="W686" s="519">
        <f t="shared" si="415"/>
        <v>0</v>
      </c>
      <c r="X686" s="670">
        <f t="shared" si="408"/>
        <v>0</v>
      </c>
      <c r="Y686" s="649"/>
      <c r="Z686" s="512">
        <v>183.4</v>
      </c>
      <c r="AA686" s="512">
        <f t="shared" si="409"/>
        <v>0</v>
      </c>
      <c r="AB686" s="512">
        <v>291.33</v>
      </c>
      <c r="AC686" s="512">
        <f t="shared" si="416"/>
        <v>0</v>
      </c>
      <c r="AD686" s="668">
        <f t="shared" si="410"/>
        <v>0</v>
      </c>
      <c r="AE686" s="740">
        <f t="shared" si="402"/>
        <v>300</v>
      </c>
      <c r="AF686" s="747">
        <v>183.4</v>
      </c>
      <c r="AG686" s="747">
        <f t="shared" si="411"/>
        <v>55020</v>
      </c>
      <c r="AH686" s="747">
        <v>291.33</v>
      </c>
      <c r="AI686" s="747">
        <f t="shared" si="417"/>
        <v>87399</v>
      </c>
      <c r="AJ686" s="748">
        <f t="shared" si="412"/>
        <v>142419</v>
      </c>
    </row>
    <row r="687" spans="1:36" s="403" customFormat="1" ht="17.45" hidden="1" customHeight="1" x14ac:dyDescent="0.25">
      <c r="A687" s="964" t="s">
        <v>706</v>
      </c>
      <c r="B687" s="438" t="s">
        <v>256</v>
      </c>
      <c r="C687" s="571" t="s">
        <v>31</v>
      </c>
      <c r="D687" s="596">
        <v>60</v>
      </c>
      <c r="E687" s="466">
        <v>117.9</v>
      </c>
      <c r="F687" s="466">
        <f t="shared" si="403"/>
        <v>7074</v>
      </c>
      <c r="G687" s="466">
        <v>98.8</v>
      </c>
      <c r="H687" s="466">
        <f t="shared" si="413"/>
        <v>5928</v>
      </c>
      <c r="I687" s="587">
        <f t="shared" si="404"/>
        <v>13002</v>
      </c>
      <c r="J687" s="832"/>
      <c r="K687" s="803">
        <v>117.9</v>
      </c>
      <c r="L687" s="804">
        <f t="shared" si="405"/>
        <v>0</v>
      </c>
      <c r="M687" s="803">
        <v>98.8</v>
      </c>
      <c r="N687" s="804">
        <f t="shared" si="414"/>
        <v>0</v>
      </c>
      <c r="O687" s="808">
        <f t="shared" si="406"/>
        <v>0</v>
      </c>
      <c r="P687" s="638">
        <f t="shared" si="399"/>
        <v>0</v>
      </c>
      <c r="Q687" s="512">
        <f t="shared" si="400"/>
        <v>0</v>
      </c>
      <c r="R687" s="637">
        <f t="shared" si="401"/>
        <v>0</v>
      </c>
      <c r="S687" s="649"/>
      <c r="T687" s="519">
        <v>117.9</v>
      </c>
      <c r="U687" s="519">
        <f t="shared" si="407"/>
        <v>0</v>
      </c>
      <c r="V687" s="519">
        <v>98.8</v>
      </c>
      <c r="W687" s="519">
        <f t="shared" si="415"/>
        <v>0</v>
      </c>
      <c r="X687" s="670">
        <f t="shared" si="408"/>
        <v>0</v>
      </c>
      <c r="Y687" s="649"/>
      <c r="Z687" s="512">
        <v>117.9</v>
      </c>
      <c r="AA687" s="512">
        <f t="shared" si="409"/>
        <v>0</v>
      </c>
      <c r="AB687" s="512">
        <v>98.8</v>
      </c>
      <c r="AC687" s="512">
        <f t="shared" si="416"/>
        <v>0</v>
      </c>
      <c r="AD687" s="668">
        <f t="shared" si="410"/>
        <v>0</v>
      </c>
      <c r="AE687" s="740">
        <f t="shared" si="402"/>
        <v>60</v>
      </c>
      <c r="AF687" s="747">
        <v>117.9</v>
      </c>
      <c r="AG687" s="747">
        <f t="shared" si="411"/>
        <v>7074</v>
      </c>
      <c r="AH687" s="747">
        <v>98.8</v>
      </c>
      <c r="AI687" s="747">
        <f t="shared" si="417"/>
        <v>5928</v>
      </c>
      <c r="AJ687" s="748">
        <f t="shared" si="412"/>
        <v>13002</v>
      </c>
    </row>
    <row r="688" spans="1:36" s="403" customFormat="1" ht="17.45" hidden="1" customHeight="1" x14ac:dyDescent="0.25">
      <c r="A688" s="964" t="s">
        <v>707</v>
      </c>
      <c r="B688" s="438" t="s">
        <v>257</v>
      </c>
      <c r="C688" s="571" t="s">
        <v>31</v>
      </c>
      <c r="D688" s="596">
        <v>60</v>
      </c>
      <c r="E688" s="466">
        <v>117.9</v>
      </c>
      <c r="F688" s="466">
        <f t="shared" si="403"/>
        <v>7074</v>
      </c>
      <c r="G688" s="466">
        <v>120.9</v>
      </c>
      <c r="H688" s="466">
        <f t="shared" si="413"/>
        <v>7254</v>
      </c>
      <c r="I688" s="587">
        <f t="shared" si="404"/>
        <v>14328</v>
      </c>
      <c r="J688" s="832"/>
      <c r="K688" s="803">
        <v>117.9</v>
      </c>
      <c r="L688" s="804">
        <f t="shared" si="405"/>
        <v>0</v>
      </c>
      <c r="M688" s="803">
        <v>120.9</v>
      </c>
      <c r="N688" s="804">
        <f t="shared" si="414"/>
        <v>0</v>
      </c>
      <c r="O688" s="808">
        <f t="shared" si="406"/>
        <v>0</v>
      </c>
      <c r="P688" s="638">
        <f t="shared" si="399"/>
        <v>0</v>
      </c>
      <c r="Q688" s="512">
        <f t="shared" si="400"/>
        <v>0</v>
      </c>
      <c r="R688" s="637">
        <f t="shared" si="401"/>
        <v>0</v>
      </c>
      <c r="S688" s="649"/>
      <c r="T688" s="519">
        <v>117.9</v>
      </c>
      <c r="U688" s="519">
        <f t="shared" si="407"/>
        <v>0</v>
      </c>
      <c r="V688" s="519">
        <v>120.9</v>
      </c>
      <c r="W688" s="519">
        <f t="shared" si="415"/>
        <v>0</v>
      </c>
      <c r="X688" s="670">
        <f t="shared" si="408"/>
        <v>0</v>
      </c>
      <c r="Y688" s="649"/>
      <c r="Z688" s="512">
        <v>117.9</v>
      </c>
      <c r="AA688" s="512">
        <f t="shared" si="409"/>
        <v>0</v>
      </c>
      <c r="AB688" s="512">
        <v>120.9</v>
      </c>
      <c r="AC688" s="512">
        <f t="shared" si="416"/>
        <v>0</v>
      </c>
      <c r="AD688" s="668">
        <f t="shared" si="410"/>
        <v>0</v>
      </c>
      <c r="AE688" s="740">
        <f t="shared" si="402"/>
        <v>60</v>
      </c>
      <c r="AF688" s="747">
        <v>117.9</v>
      </c>
      <c r="AG688" s="747">
        <f t="shared" si="411"/>
        <v>7074</v>
      </c>
      <c r="AH688" s="747">
        <v>120.9</v>
      </c>
      <c r="AI688" s="747">
        <f t="shared" si="417"/>
        <v>7254</v>
      </c>
      <c r="AJ688" s="748">
        <f t="shared" si="412"/>
        <v>14328</v>
      </c>
    </row>
    <row r="689" spans="1:36" s="403" customFormat="1" ht="17.45" hidden="1" customHeight="1" x14ac:dyDescent="0.25">
      <c r="A689" s="964" t="s">
        <v>708</v>
      </c>
      <c r="B689" s="438" t="s">
        <v>258</v>
      </c>
      <c r="C689" s="571" t="s">
        <v>31</v>
      </c>
      <c r="D689" s="596">
        <v>400</v>
      </c>
      <c r="E689" s="466">
        <v>32.75</v>
      </c>
      <c r="F689" s="466">
        <f t="shared" si="403"/>
        <v>13100</v>
      </c>
      <c r="G689" s="466">
        <v>107.926</v>
      </c>
      <c r="H689" s="466">
        <f t="shared" si="413"/>
        <v>43170.400000000001</v>
      </c>
      <c r="I689" s="587">
        <f t="shared" si="404"/>
        <v>56270.400000000001</v>
      </c>
      <c r="J689" s="832"/>
      <c r="K689" s="803">
        <v>32.75</v>
      </c>
      <c r="L689" s="804">
        <f t="shared" si="405"/>
        <v>0</v>
      </c>
      <c r="M689" s="803">
        <v>107.926</v>
      </c>
      <c r="N689" s="804">
        <f t="shared" si="414"/>
        <v>0</v>
      </c>
      <c r="O689" s="808">
        <f t="shared" si="406"/>
        <v>0</v>
      </c>
      <c r="P689" s="638">
        <f t="shared" si="399"/>
        <v>0</v>
      </c>
      <c r="Q689" s="512">
        <f t="shared" si="400"/>
        <v>0</v>
      </c>
      <c r="R689" s="637">
        <f t="shared" si="401"/>
        <v>0</v>
      </c>
      <c r="S689" s="649"/>
      <c r="T689" s="519">
        <v>32.75</v>
      </c>
      <c r="U689" s="519">
        <f t="shared" si="407"/>
        <v>0</v>
      </c>
      <c r="V689" s="519">
        <v>107.926</v>
      </c>
      <c r="W689" s="519">
        <f t="shared" si="415"/>
        <v>0</v>
      </c>
      <c r="X689" s="670">
        <f t="shared" si="408"/>
        <v>0</v>
      </c>
      <c r="Y689" s="649"/>
      <c r="Z689" s="512">
        <v>32.75</v>
      </c>
      <c r="AA689" s="512">
        <f t="shared" si="409"/>
        <v>0</v>
      </c>
      <c r="AB689" s="512">
        <v>107.926</v>
      </c>
      <c r="AC689" s="512">
        <f t="shared" si="416"/>
        <v>0</v>
      </c>
      <c r="AD689" s="668">
        <f t="shared" si="410"/>
        <v>0</v>
      </c>
      <c r="AE689" s="740">
        <f t="shared" si="402"/>
        <v>400</v>
      </c>
      <c r="AF689" s="747">
        <v>32.75</v>
      </c>
      <c r="AG689" s="747">
        <f t="shared" si="411"/>
        <v>13100</v>
      </c>
      <c r="AH689" s="747">
        <v>107.926</v>
      </c>
      <c r="AI689" s="747">
        <f t="shared" si="417"/>
        <v>43170.400000000001</v>
      </c>
      <c r="AJ689" s="748">
        <f t="shared" si="412"/>
        <v>56270.400000000001</v>
      </c>
    </row>
    <row r="690" spans="1:36" s="403" customFormat="1" ht="17.45" hidden="1" customHeight="1" x14ac:dyDescent="0.25">
      <c r="A690" s="964" t="s">
        <v>709</v>
      </c>
      <c r="B690" s="438" t="s">
        <v>259</v>
      </c>
      <c r="C690" s="571" t="s">
        <v>31</v>
      </c>
      <c r="D690" s="596">
        <v>100</v>
      </c>
      <c r="E690" s="466">
        <v>19.650000000000002</v>
      </c>
      <c r="F690" s="466">
        <f t="shared" si="403"/>
        <v>1965.0000000000002</v>
      </c>
      <c r="G690" s="466">
        <v>8.84</v>
      </c>
      <c r="H690" s="466">
        <f t="shared" si="413"/>
        <v>884</v>
      </c>
      <c r="I690" s="587">
        <f t="shared" si="404"/>
        <v>2849</v>
      </c>
      <c r="J690" s="832"/>
      <c r="K690" s="803">
        <v>19.650000000000002</v>
      </c>
      <c r="L690" s="804">
        <f t="shared" si="405"/>
        <v>0</v>
      </c>
      <c r="M690" s="803">
        <v>8.84</v>
      </c>
      <c r="N690" s="804">
        <f t="shared" si="414"/>
        <v>0</v>
      </c>
      <c r="O690" s="808">
        <f t="shared" si="406"/>
        <v>0</v>
      </c>
      <c r="P690" s="638">
        <f t="shared" si="399"/>
        <v>0</v>
      </c>
      <c r="Q690" s="512">
        <f t="shared" si="400"/>
        <v>0</v>
      </c>
      <c r="R690" s="637">
        <f t="shared" si="401"/>
        <v>0</v>
      </c>
      <c r="S690" s="649"/>
      <c r="T690" s="519">
        <v>19.650000000000002</v>
      </c>
      <c r="U690" s="519">
        <f t="shared" si="407"/>
        <v>0</v>
      </c>
      <c r="V690" s="519">
        <v>8.84</v>
      </c>
      <c r="W690" s="519">
        <f t="shared" si="415"/>
        <v>0</v>
      </c>
      <c r="X690" s="670">
        <f t="shared" si="408"/>
        <v>0</v>
      </c>
      <c r="Y690" s="649"/>
      <c r="Z690" s="512">
        <v>19.650000000000002</v>
      </c>
      <c r="AA690" s="512">
        <f t="shared" si="409"/>
        <v>0</v>
      </c>
      <c r="AB690" s="512">
        <v>8.84</v>
      </c>
      <c r="AC690" s="512">
        <f t="shared" si="416"/>
        <v>0</v>
      </c>
      <c r="AD690" s="668">
        <f t="shared" si="410"/>
        <v>0</v>
      </c>
      <c r="AE690" s="740">
        <f t="shared" si="402"/>
        <v>100</v>
      </c>
      <c r="AF690" s="747">
        <v>19.650000000000002</v>
      </c>
      <c r="AG690" s="747">
        <f t="shared" si="411"/>
        <v>1965.0000000000002</v>
      </c>
      <c r="AH690" s="747">
        <v>8.84</v>
      </c>
      <c r="AI690" s="747">
        <f t="shared" si="417"/>
        <v>884</v>
      </c>
      <c r="AJ690" s="748">
        <f t="shared" si="412"/>
        <v>2849</v>
      </c>
    </row>
    <row r="691" spans="1:36" s="403" customFormat="1" ht="17.45" hidden="1" customHeight="1" x14ac:dyDescent="0.25">
      <c r="A691" s="964" t="s">
        <v>710</v>
      </c>
      <c r="B691" s="438" t="s">
        <v>260</v>
      </c>
      <c r="C691" s="571" t="s">
        <v>32</v>
      </c>
      <c r="D691" s="596">
        <v>200</v>
      </c>
      <c r="E691" s="466">
        <v>393</v>
      </c>
      <c r="F691" s="466">
        <f t="shared" si="403"/>
        <v>78600</v>
      </c>
      <c r="G691" s="466">
        <v>127.4</v>
      </c>
      <c r="H691" s="466">
        <f t="shared" si="413"/>
        <v>25480</v>
      </c>
      <c r="I691" s="587">
        <f t="shared" si="404"/>
        <v>104080</v>
      </c>
      <c r="J691" s="832"/>
      <c r="K691" s="803">
        <v>393</v>
      </c>
      <c r="L691" s="804">
        <f t="shared" si="405"/>
        <v>0</v>
      </c>
      <c r="M691" s="803">
        <v>127.4</v>
      </c>
      <c r="N691" s="804">
        <f t="shared" si="414"/>
        <v>0</v>
      </c>
      <c r="O691" s="808">
        <f t="shared" si="406"/>
        <v>0</v>
      </c>
      <c r="P691" s="638">
        <f t="shared" si="399"/>
        <v>0</v>
      </c>
      <c r="Q691" s="512">
        <f t="shared" si="400"/>
        <v>0</v>
      </c>
      <c r="R691" s="637">
        <f t="shared" si="401"/>
        <v>0</v>
      </c>
      <c r="S691" s="649"/>
      <c r="T691" s="519">
        <v>393</v>
      </c>
      <c r="U691" s="519">
        <f t="shared" si="407"/>
        <v>0</v>
      </c>
      <c r="V691" s="519">
        <v>127.4</v>
      </c>
      <c r="W691" s="519">
        <f t="shared" si="415"/>
        <v>0</v>
      </c>
      <c r="X691" s="670">
        <f t="shared" si="408"/>
        <v>0</v>
      </c>
      <c r="Y691" s="649"/>
      <c r="Z691" s="512">
        <v>393</v>
      </c>
      <c r="AA691" s="512">
        <f t="shared" si="409"/>
        <v>0</v>
      </c>
      <c r="AB691" s="512">
        <v>127.4</v>
      </c>
      <c r="AC691" s="512">
        <f t="shared" si="416"/>
        <v>0</v>
      </c>
      <c r="AD691" s="668">
        <f t="shared" si="410"/>
        <v>0</v>
      </c>
      <c r="AE691" s="740">
        <f t="shared" si="402"/>
        <v>200</v>
      </c>
      <c r="AF691" s="747">
        <v>393</v>
      </c>
      <c r="AG691" s="747">
        <f t="shared" si="411"/>
        <v>78600</v>
      </c>
      <c r="AH691" s="747">
        <v>127.4</v>
      </c>
      <c r="AI691" s="747">
        <f t="shared" si="417"/>
        <v>25480</v>
      </c>
      <c r="AJ691" s="748">
        <f t="shared" si="412"/>
        <v>104080</v>
      </c>
    </row>
    <row r="692" spans="1:36" s="403" customFormat="1" ht="17.45" hidden="1" customHeight="1" x14ac:dyDescent="0.25">
      <c r="A692" s="964" t="s">
        <v>711</v>
      </c>
      <c r="B692" s="438" t="s">
        <v>261</v>
      </c>
      <c r="C692" s="571" t="s">
        <v>32</v>
      </c>
      <c r="D692" s="596">
        <v>2960</v>
      </c>
      <c r="E692" s="466">
        <v>162.44</v>
      </c>
      <c r="F692" s="466">
        <f t="shared" si="403"/>
        <v>480822.39999999997</v>
      </c>
      <c r="G692" s="466">
        <v>188.31800000000001</v>
      </c>
      <c r="H692" s="466">
        <f t="shared" si="413"/>
        <v>557421.28</v>
      </c>
      <c r="I692" s="587">
        <f t="shared" si="404"/>
        <v>1038243.6799999999</v>
      </c>
      <c r="J692" s="832"/>
      <c r="K692" s="803">
        <v>162.44</v>
      </c>
      <c r="L692" s="804">
        <f t="shared" si="405"/>
        <v>0</v>
      </c>
      <c r="M692" s="803">
        <v>188.31800000000001</v>
      </c>
      <c r="N692" s="804">
        <f t="shared" si="414"/>
        <v>0</v>
      </c>
      <c r="O692" s="808">
        <f t="shared" si="406"/>
        <v>0</v>
      </c>
      <c r="P692" s="638">
        <f t="shared" ref="P692:P703" si="418">K692-T692</f>
        <v>0</v>
      </c>
      <c r="Q692" s="512">
        <f t="shared" ref="Q692:Q703" si="419">M692-V692</f>
        <v>0</v>
      </c>
      <c r="R692" s="637">
        <f t="shared" ref="R692:R703" si="420">(D692*K692)-(D692*T692)</f>
        <v>0</v>
      </c>
      <c r="S692" s="649"/>
      <c r="T692" s="519">
        <v>162.44</v>
      </c>
      <c r="U692" s="519">
        <f t="shared" si="407"/>
        <v>0</v>
      </c>
      <c r="V692" s="519">
        <v>188.31800000000001</v>
      </c>
      <c r="W692" s="519">
        <f t="shared" si="415"/>
        <v>0</v>
      </c>
      <c r="X692" s="670">
        <f t="shared" si="408"/>
        <v>0</v>
      </c>
      <c r="Y692" s="649"/>
      <c r="Z692" s="512">
        <v>162.44</v>
      </c>
      <c r="AA692" s="512">
        <f t="shared" si="409"/>
        <v>0</v>
      </c>
      <c r="AB692" s="512">
        <v>188.31800000000001</v>
      </c>
      <c r="AC692" s="512">
        <f t="shared" si="416"/>
        <v>0</v>
      </c>
      <c r="AD692" s="668">
        <f t="shared" si="410"/>
        <v>0</v>
      </c>
      <c r="AE692" s="740">
        <f t="shared" si="402"/>
        <v>2960</v>
      </c>
      <c r="AF692" s="747">
        <v>162.44</v>
      </c>
      <c r="AG692" s="747">
        <f t="shared" si="411"/>
        <v>480822.39999999997</v>
      </c>
      <c r="AH692" s="747">
        <v>188.31800000000001</v>
      </c>
      <c r="AI692" s="747">
        <f t="shared" si="417"/>
        <v>557421.28</v>
      </c>
      <c r="AJ692" s="748">
        <f t="shared" si="412"/>
        <v>1038243.6799999999</v>
      </c>
    </row>
    <row r="693" spans="1:36" s="403" customFormat="1" ht="17.45" hidden="1" customHeight="1" x14ac:dyDescent="0.25">
      <c r="A693" s="964" t="s">
        <v>712</v>
      </c>
      <c r="B693" s="438" t="s">
        <v>261</v>
      </c>
      <c r="C693" s="571" t="s">
        <v>32</v>
      </c>
      <c r="D693" s="596">
        <v>930</v>
      </c>
      <c r="E693" s="466">
        <v>162.44</v>
      </c>
      <c r="F693" s="466">
        <f t="shared" si="403"/>
        <v>151069.20000000001</v>
      </c>
      <c r="G693" s="466">
        <v>107.822</v>
      </c>
      <c r="H693" s="466">
        <f t="shared" si="413"/>
        <v>100274.46</v>
      </c>
      <c r="I693" s="587">
        <f t="shared" si="404"/>
        <v>251343.66000000003</v>
      </c>
      <c r="J693" s="832"/>
      <c r="K693" s="803">
        <v>162.44</v>
      </c>
      <c r="L693" s="804">
        <f t="shared" si="405"/>
        <v>0</v>
      </c>
      <c r="M693" s="803">
        <v>107.822</v>
      </c>
      <c r="N693" s="804">
        <f t="shared" si="414"/>
        <v>0</v>
      </c>
      <c r="O693" s="808">
        <f t="shared" si="406"/>
        <v>0</v>
      </c>
      <c r="P693" s="638">
        <f t="shared" si="418"/>
        <v>0</v>
      </c>
      <c r="Q693" s="512">
        <f t="shared" si="419"/>
        <v>0</v>
      </c>
      <c r="R693" s="637">
        <f t="shared" si="420"/>
        <v>0</v>
      </c>
      <c r="S693" s="649"/>
      <c r="T693" s="519">
        <v>162.44</v>
      </c>
      <c r="U693" s="519">
        <f t="shared" si="407"/>
        <v>0</v>
      </c>
      <c r="V693" s="519">
        <v>107.822</v>
      </c>
      <c r="W693" s="519">
        <f t="shared" si="415"/>
        <v>0</v>
      </c>
      <c r="X693" s="670">
        <f t="shared" si="408"/>
        <v>0</v>
      </c>
      <c r="Y693" s="649"/>
      <c r="Z693" s="512">
        <v>162.44</v>
      </c>
      <c r="AA693" s="512">
        <f t="shared" si="409"/>
        <v>0</v>
      </c>
      <c r="AB693" s="512">
        <v>107.822</v>
      </c>
      <c r="AC693" s="512">
        <f t="shared" si="416"/>
        <v>0</v>
      </c>
      <c r="AD693" s="668">
        <f t="shared" si="410"/>
        <v>0</v>
      </c>
      <c r="AE693" s="740">
        <f t="shared" si="402"/>
        <v>930</v>
      </c>
      <c r="AF693" s="747">
        <v>162.44</v>
      </c>
      <c r="AG693" s="747">
        <f t="shared" si="411"/>
        <v>151069.20000000001</v>
      </c>
      <c r="AH693" s="747">
        <v>107.822</v>
      </c>
      <c r="AI693" s="747">
        <f t="shared" si="417"/>
        <v>100274.46</v>
      </c>
      <c r="AJ693" s="748">
        <f t="shared" si="412"/>
        <v>251343.66000000003</v>
      </c>
    </row>
    <row r="694" spans="1:36" s="403" customFormat="1" ht="17.45" hidden="1" customHeight="1" x14ac:dyDescent="0.25">
      <c r="A694" s="964" t="s">
        <v>713</v>
      </c>
      <c r="B694" s="438" t="s">
        <v>261</v>
      </c>
      <c r="C694" s="571" t="s">
        <v>32</v>
      </c>
      <c r="D694" s="596">
        <v>510</v>
      </c>
      <c r="E694" s="466">
        <v>162.44</v>
      </c>
      <c r="F694" s="466">
        <f t="shared" si="403"/>
        <v>82844.399999999994</v>
      </c>
      <c r="G694" s="466">
        <v>182.80600000000001</v>
      </c>
      <c r="H694" s="466">
        <f t="shared" si="413"/>
        <v>93231.060000000012</v>
      </c>
      <c r="I694" s="587">
        <f t="shared" si="404"/>
        <v>176075.46000000002</v>
      </c>
      <c r="J694" s="832"/>
      <c r="K694" s="803">
        <v>162.44</v>
      </c>
      <c r="L694" s="804">
        <f t="shared" si="405"/>
        <v>0</v>
      </c>
      <c r="M694" s="803">
        <v>182.80600000000001</v>
      </c>
      <c r="N694" s="804">
        <f t="shared" si="414"/>
        <v>0</v>
      </c>
      <c r="O694" s="808">
        <f t="shared" si="406"/>
        <v>0</v>
      </c>
      <c r="P694" s="638">
        <f t="shared" si="418"/>
        <v>0</v>
      </c>
      <c r="Q694" s="512">
        <f t="shared" si="419"/>
        <v>0</v>
      </c>
      <c r="R694" s="637">
        <f t="shared" si="420"/>
        <v>0</v>
      </c>
      <c r="S694" s="649"/>
      <c r="T694" s="519">
        <v>162.44</v>
      </c>
      <c r="U694" s="519">
        <f t="shared" si="407"/>
        <v>0</v>
      </c>
      <c r="V694" s="519">
        <v>182.80600000000001</v>
      </c>
      <c r="W694" s="519">
        <f t="shared" si="415"/>
        <v>0</v>
      </c>
      <c r="X694" s="670">
        <f t="shared" si="408"/>
        <v>0</v>
      </c>
      <c r="Y694" s="649"/>
      <c r="Z694" s="512">
        <v>162.44</v>
      </c>
      <c r="AA694" s="512">
        <f t="shared" si="409"/>
        <v>0</v>
      </c>
      <c r="AB694" s="512">
        <v>182.80600000000001</v>
      </c>
      <c r="AC694" s="512">
        <f t="shared" si="416"/>
        <v>0</v>
      </c>
      <c r="AD694" s="668">
        <f t="shared" si="410"/>
        <v>0</v>
      </c>
      <c r="AE694" s="740">
        <f t="shared" si="402"/>
        <v>510</v>
      </c>
      <c r="AF694" s="747">
        <v>162.44</v>
      </c>
      <c r="AG694" s="747">
        <f t="shared" si="411"/>
        <v>82844.399999999994</v>
      </c>
      <c r="AH694" s="747">
        <v>182.80600000000001</v>
      </c>
      <c r="AI694" s="747">
        <f t="shared" si="417"/>
        <v>93231.060000000012</v>
      </c>
      <c r="AJ694" s="748">
        <f t="shared" si="412"/>
        <v>176075.46000000002</v>
      </c>
    </row>
    <row r="695" spans="1:36" s="403" customFormat="1" ht="17.45" hidden="1" customHeight="1" x14ac:dyDescent="0.25">
      <c r="A695" s="964" t="s">
        <v>714</v>
      </c>
      <c r="B695" s="438" t="s">
        <v>261</v>
      </c>
      <c r="C695" s="571" t="s">
        <v>32</v>
      </c>
      <c r="D695" s="596">
        <v>600</v>
      </c>
      <c r="E695" s="466">
        <v>162.44</v>
      </c>
      <c r="F695" s="466">
        <f t="shared" si="403"/>
        <v>97464</v>
      </c>
      <c r="G695" s="466">
        <v>111.72199999999999</v>
      </c>
      <c r="H695" s="466">
        <f t="shared" si="413"/>
        <v>67033.2</v>
      </c>
      <c r="I695" s="587">
        <f t="shared" si="404"/>
        <v>164497.20000000001</v>
      </c>
      <c r="J695" s="832"/>
      <c r="K695" s="803">
        <v>162.44</v>
      </c>
      <c r="L695" s="804">
        <f t="shared" si="405"/>
        <v>0</v>
      </c>
      <c r="M695" s="803">
        <v>111.72199999999999</v>
      </c>
      <c r="N695" s="804">
        <f t="shared" si="414"/>
        <v>0</v>
      </c>
      <c r="O695" s="808">
        <f t="shared" si="406"/>
        <v>0</v>
      </c>
      <c r="P695" s="638">
        <f t="shared" si="418"/>
        <v>0</v>
      </c>
      <c r="Q695" s="512">
        <f t="shared" si="419"/>
        <v>0</v>
      </c>
      <c r="R695" s="637">
        <f t="shared" si="420"/>
        <v>0</v>
      </c>
      <c r="S695" s="649"/>
      <c r="T695" s="519">
        <v>162.44</v>
      </c>
      <c r="U695" s="519">
        <f t="shared" si="407"/>
        <v>0</v>
      </c>
      <c r="V695" s="519">
        <v>111.72199999999999</v>
      </c>
      <c r="W695" s="519">
        <f t="shared" si="415"/>
        <v>0</v>
      </c>
      <c r="X695" s="670">
        <f t="shared" si="408"/>
        <v>0</v>
      </c>
      <c r="Y695" s="649"/>
      <c r="Z695" s="512">
        <v>162.44</v>
      </c>
      <c r="AA695" s="512">
        <f t="shared" si="409"/>
        <v>0</v>
      </c>
      <c r="AB695" s="512">
        <v>111.72199999999999</v>
      </c>
      <c r="AC695" s="512">
        <f t="shared" si="416"/>
        <v>0</v>
      </c>
      <c r="AD695" s="668">
        <f t="shared" si="410"/>
        <v>0</v>
      </c>
      <c r="AE695" s="740">
        <f t="shared" si="402"/>
        <v>600</v>
      </c>
      <c r="AF695" s="747">
        <v>162.44</v>
      </c>
      <c r="AG695" s="747">
        <f t="shared" si="411"/>
        <v>97464</v>
      </c>
      <c r="AH695" s="747">
        <v>111.72199999999999</v>
      </c>
      <c r="AI695" s="747">
        <f t="shared" si="417"/>
        <v>67033.2</v>
      </c>
      <c r="AJ695" s="748">
        <f t="shared" si="412"/>
        <v>164497.20000000001</v>
      </c>
    </row>
    <row r="696" spans="1:36" s="403" customFormat="1" ht="17.45" hidden="1" customHeight="1" x14ac:dyDescent="0.25">
      <c r="A696" s="964" t="s">
        <v>715</v>
      </c>
      <c r="B696" s="438" t="s">
        <v>262</v>
      </c>
      <c r="C696" s="571" t="s">
        <v>32</v>
      </c>
      <c r="D696" s="596">
        <v>1410</v>
      </c>
      <c r="E696" s="466">
        <v>78.600000000000009</v>
      </c>
      <c r="F696" s="466">
        <f t="shared" si="403"/>
        <v>110826.00000000001</v>
      </c>
      <c r="G696" s="466">
        <v>116.012</v>
      </c>
      <c r="H696" s="466">
        <f t="shared" si="413"/>
        <v>163576.92000000001</v>
      </c>
      <c r="I696" s="587">
        <f t="shared" si="404"/>
        <v>274402.92000000004</v>
      </c>
      <c r="J696" s="832"/>
      <c r="K696" s="803">
        <v>78.600000000000009</v>
      </c>
      <c r="L696" s="804">
        <f t="shared" si="405"/>
        <v>0</v>
      </c>
      <c r="M696" s="803">
        <v>116.012</v>
      </c>
      <c r="N696" s="804">
        <f t="shared" si="414"/>
        <v>0</v>
      </c>
      <c r="O696" s="808">
        <f t="shared" si="406"/>
        <v>0</v>
      </c>
      <c r="P696" s="638">
        <f t="shared" si="418"/>
        <v>0</v>
      </c>
      <c r="Q696" s="512">
        <f t="shared" si="419"/>
        <v>0</v>
      </c>
      <c r="R696" s="637">
        <f t="shared" si="420"/>
        <v>0</v>
      </c>
      <c r="S696" s="649"/>
      <c r="T696" s="519">
        <v>78.600000000000009</v>
      </c>
      <c r="U696" s="519">
        <f t="shared" si="407"/>
        <v>0</v>
      </c>
      <c r="V696" s="519">
        <v>116.012</v>
      </c>
      <c r="W696" s="519">
        <f t="shared" si="415"/>
        <v>0</v>
      </c>
      <c r="X696" s="670">
        <f t="shared" si="408"/>
        <v>0</v>
      </c>
      <c r="Y696" s="649"/>
      <c r="Z696" s="512">
        <v>78.600000000000009</v>
      </c>
      <c r="AA696" s="512">
        <f t="shared" si="409"/>
        <v>0</v>
      </c>
      <c r="AB696" s="512">
        <v>116.012</v>
      </c>
      <c r="AC696" s="512">
        <f t="shared" si="416"/>
        <v>0</v>
      </c>
      <c r="AD696" s="668">
        <f t="shared" si="410"/>
        <v>0</v>
      </c>
      <c r="AE696" s="740">
        <f t="shared" si="402"/>
        <v>1410</v>
      </c>
      <c r="AF696" s="747">
        <v>78.600000000000009</v>
      </c>
      <c r="AG696" s="747">
        <f t="shared" si="411"/>
        <v>110826.00000000001</v>
      </c>
      <c r="AH696" s="747">
        <v>116.012</v>
      </c>
      <c r="AI696" s="747">
        <f t="shared" si="417"/>
        <v>163576.92000000001</v>
      </c>
      <c r="AJ696" s="748">
        <f t="shared" si="412"/>
        <v>274402.92000000004</v>
      </c>
    </row>
    <row r="697" spans="1:36" s="403" customFormat="1" ht="17.45" hidden="1" customHeight="1" x14ac:dyDescent="0.25">
      <c r="A697" s="964" t="s">
        <v>716</v>
      </c>
      <c r="B697" s="438" t="s">
        <v>263</v>
      </c>
      <c r="C697" s="571" t="s">
        <v>32</v>
      </c>
      <c r="D697" s="596">
        <v>600</v>
      </c>
      <c r="E697" s="466">
        <v>45.85</v>
      </c>
      <c r="F697" s="466">
        <f t="shared" si="403"/>
        <v>27510</v>
      </c>
      <c r="G697" s="466">
        <v>28.080000000000002</v>
      </c>
      <c r="H697" s="466">
        <f t="shared" si="413"/>
        <v>16848</v>
      </c>
      <c r="I697" s="587">
        <f t="shared" si="404"/>
        <v>44358</v>
      </c>
      <c r="J697" s="832"/>
      <c r="K697" s="803">
        <v>45.85</v>
      </c>
      <c r="L697" s="804">
        <f t="shared" si="405"/>
        <v>0</v>
      </c>
      <c r="M697" s="803">
        <v>28.080000000000002</v>
      </c>
      <c r="N697" s="804">
        <f t="shared" si="414"/>
        <v>0</v>
      </c>
      <c r="O697" s="808">
        <f t="shared" si="406"/>
        <v>0</v>
      </c>
      <c r="P697" s="638">
        <f t="shared" si="418"/>
        <v>0</v>
      </c>
      <c r="Q697" s="512">
        <f t="shared" si="419"/>
        <v>0</v>
      </c>
      <c r="R697" s="637">
        <f t="shared" si="420"/>
        <v>0</v>
      </c>
      <c r="S697" s="649"/>
      <c r="T697" s="519">
        <v>45.85</v>
      </c>
      <c r="U697" s="519">
        <f t="shared" si="407"/>
        <v>0</v>
      </c>
      <c r="V697" s="519">
        <v>28.080000000000002</v>
      </c>
      <c r="W697" s="519">
        <f t="shared" si="415"/>
        <v>0</v>
      </c>
      <c r="X697" s="670">
        <f t="shared" si="408"/>
        <v>0</v>
      </c>
      <c r="Y697" s="649"/>
      <c r="Z697" s="512">
        <v>45.85</v>
      </c>
      <c r="AA697" s="512">
        <f t="shared" si="409"/>
        <v>0</v>
      </c>
      <c r="AB697" s="512">
        <v>28.080000000000002</v>
      </c>
      <c r="AC697" s="512">
        <f t="shared" si="416"/>
        <v>0</v>
      </c>
      <c r="AD697" s="668">
        <f t="shared" si="410"/>
        <v>0</v>
      </c>
      <c r="AE697" s="740">
        <f t="shared" si="402"/>
        <v>600</v>
      </c>
      <c r="AF697" s="747">
        <v>45.85</v>
      </c>
      <c r="AG697" s="747">
        <f t="shared" si="411"/>
        <v>27510</v>
      </c>
      <c r="AH697" s="747">
        <v>28.080000000000002</v>
      </c>
      <c r="AI697" s="747">
        <f t="shared" si="417"/>
        <v>16848</v>
      </c>
      <c r="AJ697" s="748">
        <f t="shared" si="412"/>
        <v>44358</v>
      </c>
    </row>
    <row r="698" spans="1:36" s="403" customFormat="1" ht="17.45" hidden="1" customHeight="1" x14ac:dyDescent="0.25">
      <c r="A698" s="964" t="s">
        <v>717</v>
      </c>
      <c r="B698" s="438" t="s">
        <v>264</v>
      </c>
      <c r="C698" s="571" t="s">
        <v>31</v>
      </c>
      <c r="D698" s="596">
        <v>1200</v>
      </c>
      <c r="E698" s="466">
        <v>6.5500000000000007</v>
      </c>
      <c r="F698" s="466">
        <f t="shared" si="403"/>
        <v>7860.0000000000009</v>
      </c>
      <c r="G698" s="466">
        <v>3.3800000000000003</v>
      </c>
      <c r="H698" s="466">
        <f t="shared" si="413"/>
        <v>4056.0000000000005</v>
      </c>
      <c r="I698" s="587">
        <f t="shared" si="404"/>
        <v>11916.000000000002</v>
      </c>
      <c r="J698" s="832"/>
      <c r="K698" s="803">
        <v>6.5500000000000007</v>
      </c>
      <c r="L698" s="804">
        <f t="shared" si="405"/>
        <v>0</v>
      </c>
      <c r="M698" s="803">
        <v>3.3800000000000003</v>
      </c>
      <c r="N698" s="804">
        <f t="shared" si="414"/>
        <v>0</v>
      </c>
      <c r="O698" s="808">
        <f t="shared" si="406"/>
        <v>0</v>
      </c>
      <c r="P698" s="638">
        <f t="shared" si="418"/>
        <v>0</v>
      </c>
      <c r="Q698" s="512">
        <f t="shared" si="419"/>
        <v>0</v>
      </c>
      <c r="R698" s="637">
        <f t="shared" si="420"/>
        <v>0</v>
      </c>
      <c r="S698" s="649"/>
      <c r="T698" s="519">
        <v>6.5500000000000007</v>
      </c>
      <c r="U698" s="519">
        <f t="shared" si="407"/>
        <v>0</v>
      </c>
      <c r="V698" s="519">
        <v>3.3800000000000003</v>
      </c>
      <c r="W698" s="519">
        <f t="shared" si="415"/>
        <v>0</v>
      </c>
      <c r="X698" s="670">
        <f t="shared" si="408"/>
        <v>0</v>
      </c>
      <c r="Y698" s="649"/>
      <c r="Z698" s="512">
        <v>6.5500000000000007</v>
      </c>
      <c r="AA698" s="512">
        <f t="shared" si="409"/>
        <v>0</v>
      </c>
      <c r="AB698" s="512">
        <v>3.3800000000000003</v>
      </c>
      <c r="AC698" s="512">
        <f t="shared" si="416"/>
        <v>0</v>
      </c>
      <c r="AD698" s="668">
        <f t="shared" si="410"/>
        <v>0</v>
      </c>
      <c r="AE698" s="740">
        <f t="shared" si="402"/>
        <v>1200</v>
      </c>
      <c r="AF698" s="747">
        <v>6.5500000000000007</v>
      </c>
      <c r="AG698" s="747">
        <f t="shared" si="411"/>
        <v>7860.0000000000009</v>
      </c>
      <c r="AH698" s="747">
        <v>3.3800000000000003</v>
      </c>
      <c r="AI698" s="747">
        <f t="shared" si="417"/>
        <v>4056.0000000000005</v>
      </c>
      <c r="AJ698" s="748">
        <f t="shared" si="412"/>
        <v>11916.000000000002</v>
      </c>
    </row>
    <row r="699" spans="1:36" s="403" customFormat="1" ht="17.45" hidden="1" customHeight="1" x14ac:dyDescent="0.25">
      <c r="A699" s="964" t="s">
        <v>718</v>
      </c>
      <c r="B699" s="438" t="s">
        <v>265</v>
      </c>
      <c r="C699" s="571" t="s">
        <v>31</v>
      </c>
      <c r="D699" s="596">
        <v>400</v>
      </c>
      <c r="E699" s="466">
        <v>6.5500000000000007</v>
      </c>
      <c r="F699" s="466">
        <f t="shared" si="403"/>
        <v>2620.0000000000005</v>
      </c>
      <c r="G699" s="466">
        <v>4.6800000000000006</v>
      </c>
      <c r="H699" s="466">
        <f t="shared" si="413"/>
        <v>1872.0000000000002</v>
      </c>
      <c r="I699" s="587">
        <f t="shared" si="404"/>
        <v>4492.0000000000009</v>
      </c>
      <c r="J699" s="832"/>
      <c r="K699" s="803">
        <v>6.5500000000000007</v>
      </c>
      <c r="L699" s="804">
        <f t="shared" si="405"/>
        <v>0</v>
      </c>
      <c r="M699" s="803">
        <v>4.6800000000000006</v>
      </c>
      <c r="N699" s="804">
        <f t="shared" si="414"/>
        <v>0</v>
      </c>
      <c r="O699" s="808">
        <f t="shared" si="406"/>
        <v>0</v>
      </c>
      <c r="P699" s="638">
        <f t="shared" si="418"/>
        <v>0</v>
      </c>
      <c r="Q699" s="512">
        <f t="shared" si="419"/>
        <v>0</v>
      </c>
      <c r="R699" s="637">
        <f t="shared" si="420"/>
        <v>0</v>
      </c>
      <c r="S699" s="649"/>
      <c r="T699" s="519">
        <v>6.5500000000000007</v>
      </c>
      <c r="U699" s="519">
        <f t="shared" si="407"/>
        <v>0</v>
      </c>
      <c r="V699" s="519">
        <v>4.6800000000000006</v>
      </c>
      <c r="W699" s="519">
        <f t="shared" si="415"/>
        <v>0</v>
      </c>
      <c r="X699" s="670">
        <f t="shared" si="408"/>
        <v>0</v>
      </c>
      <c r="Y699" s="649"/>
      <c r="Z699" s="512">
        <v>6.5500000000000007</v>
      </c>
      <c r="AA699" s="512">
        <f t="shared" si="409"/>
        <v>0</v>
      </c>
      <c r="AB699" s="512">
        <v>4.6800000000000006</v>
      </c>
      <c r="AC699" s="512">
        <f t="shared" si="416"/>
        <v>0</v>
      </c>
      <c r="AD699" s="668">
        <f t="shared" si="410"/>
        <v>0</v>
      </c>
      <c r="AE699" s="740">
        <f t="shared" si="402"/>
        <v>400</v>
      </c>
      <c r="AF699" s="747">
        <v>6.5500000000000007</v>
      </c>
      <c r="AG699" s="747">
        <f t="shared" si="411"/>
        <v>2620.0000000000005</v>
      </c>
      <c r="AH699" s="747">
        <v>4.6800000000000006</v>
      </c>
      <c r="AI699" s="747">
        <f t="shared" si="417"/>
        <v>1872.0000000000002</v>
      </c>
      <c r="AJ699" s="748">
        <f t="shared" si="412"/>
        <v>4492.0000000000009</v>
      </c>
    </row>
    <row r="700" spans="1:36" s="403" customFormat="1" ht="17.45" hidden="1" customHeight="1" x14ac:dyDescent="0.25">
      <c r="A700" s="964" t="s">
        <v>719</v>
      </c>
      <c r="B700" s="438" t="s">
        <v>266</v>
      </c>
      <c r="C700" s="571" t="s">
        <v>31</v>
      </c>
      <c r="D700" s="596">
        <v>1600</v>
      </c>
      <c r="E700" s="466">
        <v>6.5500000000000007</v>
      </c>
      <c r="F700" s="466">
        <f t="shared" si="403"/>
        <v>10480.000000000002</v>
      </c>
      <c r="G700" s="466">
        <v>18.46</v>
      </c>
      <c r="H700" s="466">
        <f t="shared" si="413"/>
        <v>29536</v>
      </c>
      <c r="I700" s="587">
        <f t="shared" si="404"/>
        <v>40016</v>
      </c>
      <c r="J700" s="832"/>
      <c r="K700" s="803">
        <v>6.5500000000000007</v>
      </c>
      <c r="L700" s="804">
        <f t="shared" si="405"/>
        <v>0</v>
      </c>
      <c r="M700" s="803">
        <v>18.46</v>
      </c>
      <c r="N700" s="804">
        <f t="shared" si="414"/>
        <v>0</v>
      </c>
      <c r="O700" s="808">
        <f t="shared" si="406"/>
        <v>0</v>
      </c>
      <c r="P700" s="638">
        <f t="shared" si="418"/>
        <v>0</v>
      </c>
      <c r="Q700" s="512">
        <f t="shared" si="419"/>
        <v>0</v>
      </c>
      <c r="R700" s="637">
        <f t="shared" si="420"/>
        <v>0</v>
      </c>
      <c r="S700" s="649"/>
      <c r="T700" s="519">
        <v>6.5500000000000007</v>
      </c>
      <c r="U700" s="519">
        <f t="shared" si="407"/>
        <v>0</v>
      </c>
      <c r="V700" s="519">
        <v>18.46</v>
      </c>
      <c r="W700" s="519">
        <f t="shared" si="415"/>
        <v>0</v>
      </c>
      <c r="X700" s="670">
        <f t="shared" si="408"/>
        <v>0</v>
      </c>
      <c r="Y700" s="649"/>
      <c r="Z700" s="512">
        <v>6.5500000000000007</v>
      </c>
      <c r="AA700" s="512">
        <f t="shared" si="409"/>
        <v>0</v>
      </c>
      <c r="AB700" s="512">
        <v>18.46</v>
      </c>
      <c r="AC700" s="512">
        <f t="shared" si="416"/>
        <v>0</v>
      </c>
      <c r="AD700" s="668">
        <f t="shared" si="410"/>
        <v>0</v>
      </c>
      <c r="AE700" s="740">
        <f t="shared" si="402"/>
        <v>1600</v>
      </c>
      <c r="AF700" s="747">
        <v>6.5500000000000007</v>
      </c>
      <c r="AG700" s="747">
        <f t="shared" si="411"/>
        <v>10480.000000000002</v>
      </c>
      <c r="AH700" s="747">
        <v>18.46</v>
      </c>
      <c r="AI700" s="747">
        <f t="shared" si="417"/>
        <v>29536</v>
      </c>
      <c r="AJ700" s="748">
        <f t="shared" si="412"/>
        <v>40016</v>
      </c>
    </row>
    <row r="701" spans="1:36" s="403" customFormat="1" ht="17.45" hidden="1" customHeight="1" x14ac:dyDescent="0.25">
      <c r="A701" s="964" t="s">
        <v>720</v>
      </c>
      <c r="B701" s="438" t="s">
        <v>267</v>
      </c>
      <c r="C701" s="571" t="s">
        <v>31</v>
      </c>
      <c r="D701" s="596">
        <v>1600</v>
      </c>
      <c r="E701" s="466">
        <v>6.5500000000000007</v>
      </c>
      <c r="F701" s="466">
        <f t="shared" si="403"/>
        <v>10480.000000000002</v>
      </c>
      <c r="G701" s="466">
        <v>2.3660000000000001</v>
      </c>
      <c r="H701" s="466">
        <f t="shared" si="413"/>
        <v>3785.6000000000004</v>
      </c>
      <c r="I701" s="587">
        <f t="shared" si="404"/>
        <v>14265.600000000002</v>
      </c>
      <c r="J701" s="832"/>
      <c r="K701" s="803">
        <v>6.5500000000000007</v>
      </c>
      <c r="L701" s="804">
        <f t="shared" si="405"/>
        <v>0</v>
      </c>
      <c r="M701" s="803">
        <v>2.3660000000000001</v>
      </c>
      <c r="N701" s="804">
        <f t="shared" si="414"/>
        <v>0</v>
      </c>
      <c r="O701" s="808">
        <f t="shared" si="406"/>
        <v>0</v>
      </c>
      <c r="P701" s="638">
        <f t="shared" si="418"/>
        <v>0</v>
      </c>
      <c r="Q701" s="512">
        <f t="shared" si="419"/>
        <v>0</v>
      </c>
      <c r="R701" s="637">
        <f t="shared" si="420"/>
        <v>0</v>
      </c>
      <c r="S701" s="649"/>
      <c r="T701" s="519">
        <v>6.5500000000000007</v>
      </c>
      <c r="U701" s="519">
        <f t="shared" si="407"/>
        <v>0</v>
      </c>
      <c r="V701" s="519">
        <v>2.3660000000000001</v>
      </c>
      <c r="W701" s="519">
        <f t="shared" si="415"/>
        <v>0</v>
      </c>
      <c r="X701" s="670">
        <f t="shared" si="408"/>
        <v>0</v>
      </c>
      <c r="Y701" s="649"/>
      <c r="Z701" s="512">
        <v>6.5500000000000007</v>
      </c>
      <c r="AA701" s="512">
        <f t="shared" si="409"/>
        <v>0</v>
      </c>
      <c r="AB701" s="512">
        <v>2.3660000000000001</v>
      </c>
      <c r="AC701" s="512">
        <f t="shared" si="416"/>
        <v>0</v>
      </c>
      <c r="AD701" s="668">
        <f t="shared" si="410"/>
        <v>0</v>
      </c>
      <c r="AE701" s="740">
        <f t="shared" si="402"/>
        <v>1600</v>
      </c>
      <c r="AF701" s="747">
        <v>6.5500000000000007</v>
      </c>
      <c r="AG701" s="747">
        <f t="shared" si="411"/>
        <v>10480.000000000002</v>
      </c>
      <c r="AH701" s="747">
        <v>2.3660000000000001</v>
      </c>
      <c r="AI701" s="747">
        <f t="shared" si="417"/>
        <v>3785.6000000000004</v>
      </c>
      <c r="AJ701" s="748">
        <f t="shared" si="412"/>
        <v>14265.600000000002</v>
      </c>
    </row>
    <row r="702" spans="1:36" s="403" customFormat="1" ht="17.45" hidden="1" customHeight="1" x14ac:dyDescent="0.25">
      <c r="A702" s="964" t="s">
        <v>721</v>
      </c>
      <c r="B702" s="438" t="s">
        <v>268</v>
      </c>
      <c r="C702" s="571" t="s">
        <v>224</v>
      </c>
      <c r="D702" s="596">
        <v>1</v>
      </c>
      <c r="E702" s="466"/>
      <c r="F702" s="466"/>
      <c r="G702" s="466">
        <v>28080</v>
      </c>
      <c r="H702" s="466">
        <f t="shared" si="413"/>
        <v>28080</v>
      </c>
      <c r="I702" s="587">
        <f t="shared" si="404"/>
        <v>28080</v>
      </c>
      <c r="J702" s="832"/>
      <c r="K702" s="803"/>
      <c r="L702" s="804"/>
      <c r="M702" s="803">
        <v>28080</v>
      </c>
      <c r="N702" s="804">
        <f t="shared" si="414"/>
        <v>0</v>
      </c>
      <c r="O702" s="808">
        <f t="shared" si="406"/>
        <v>0</v>
      </c>
      <c r="P702" s="638">
        <f t="shared" si="418"/>
        <v>0</v>
      </c>
      <c r="Q702" s="512">
        <f t="shared" si="419"/>
        <v>0</v>
      </c>
      <c r="R702" s="637">
        <f t="shared" si="420"/>
        <v>0</v>
      </c>
      <c r="S702" s="649"/>
      <c r="T702" s="519"/>
      <c r="U702" s="519"/>
      <c r="V702" s="519">
        <v>28080</v>
      </c>
      <c r="W702" s="519">
        <f t="shared" si="415"/>
        <v>0</v>
      </c>
      <c r="X702" s="670">
        <f t="shared" si="408"/>
        <v>0</v>
      </c>
      <c r="Y702" s="649"/>
      <c r="Z702" s="512"/>
      <c r="AA702" s="512"/>
      <c r="AB702" s="512">
        <v>28080</v>
      </c>
      <c r="AC702" s="512">
        <f t="shared" si="416"/>
        <v>0</v>
      </c>
      <c r="AD702" s="668">
        <f t="shared" si="410"/>
        <v>0</v>
      </c>
      <c r="AE702" s="740">
        <f t="shared" si="402"/>
        <v>1</v>
      </c>
      <c r="AF702" s="747"/>
      <c r="AG702" s="747"/>
      <c r="AH702" s="747">
        <v>28080</v>
      </c>
      <c r="AI702" s="747">
        <f t="shared" si="417"/>
        <v>28080</v>
      </c>
      <c r="AJ702" s="748">
        <f t="shared" si="412"/>
        <v>28080</v>
      </c>
    </row>
    <row r="703" spans="1:36" s="403" customFormat="1" ht="17.45" hidden="1" customHeight="1" x14ac:dyDescent="0.25">
      <c r="A703" s="964" t="s">
        <v>722</v>
      </c>
      <c r="B703" s="438" t="s">
        <v>269</v>
      </c>
      <c r="C703" s="571" t="s">
        <v>224</v>
      </c>
      <c r="D703" s="596">
        <v>1</v>
      </c>
      <c r="E703" s="466">
        <v>166632</v>
      </c>
      <c r="F703" s="466">
        <f>E703*D703</f>
        <v>166632</v>
      </c>
      <c r="G703" s="466"/>
      <c r="H703" s="466"/>
      <c r="I703" s="587">
        <f t="shared" si="404"/>
        <v>166632</v>
      </c>
      <c r="J703" s="832"/>
      <c r="K703" s="803">
        <v>166632</v>
      </c>
      <c r="L703" s="804">
        <f>K703*J703</f>
        <v>0</v>
      </c>
      <c r="M703" s="803"/>
      <c r="N703" s="804"/>
      <c r="O703" s="808">
        <f t="shared" si="406"/>
        <v>0</v>
      </c>
      <c r="P703" s="638">
        <f t="shared" si="418"/>
        <v>0</v>
      </c>
      <c r="Q703" s="512">
        <f t="shared" si="419"/>
        <v>0</v>
      </c>
      <c r="R703" s="637">
        <f t="shared" si="420"/>
        <v>0</v>
      </c>
      <c r="S703" s="649"/>
      <c r="T703" s="519">
        <v>166632</v>
      </c>
      <c r="U703" s="519">
        <f>T703*S703</f>
        <v>0</v>
      </c>
      <c r="V703" s="519"/>
      <c r="W703" s="519"/>
      <c r="X703" s="670">
        <f t="shared" si="408"/>
        <v>0</v>
      </c>
      <c r="Y703" s="649"/>
      <c r="Z703" s="512">
        <v>166632</v>
      </c>
      <c r="AA703" s="512">
        <f>Z703*Y703</f>
        <v>0</v>
      </c>
      <c r="AB703" s="512"/>
      <c r="AC703" s="512"/>
      <c r="AD703" s="668">
        <f t="shared" si="410"/>
        <v>0</v>
      </c>
      <c r="AE703" s="740">
        <f t="shared" si="402"/>
        <v>1</v>
      </c>
      <c r="AF703" s="747">
        <v>166632</v>
      </c>
      <c r="AG703" s="747">
        <f>AF703*AE703</f>
        <v>166632</v>
      </c>
      <c r="AH703" s="747"/>
      <c r="AI703" s="747"/>
      <c r="AJ703" s="748">
        <f t="shared" si="412"/>
        <v>166632</v>
      </c>
    </row>
    <row r="704" spans="1:36" ht="17.45" customHeight="1" x14ac:dyDescent="0.25">
      <c r="A704" s="950" t="s">
        <v>270</v>
      </c>
      <c r="B704" s="695" t="s">
        <v>271</v>
      </c>
      <c r="C704" s="696"/>
      <c r="D704" s="634"/>
      <c r="E704" s="553"/>
      <c r="F704" s="553">
        <f>F705+F706+F707+F708+F709+F710+F711+F712+F713+F714+F717+F718+F719</f>
        <v>24068943.394999996</v>
      </c>
      <c r="G704" s="553"/>
      <c r="H704" s="553">
        <f>SUM(H705:H719)</f>
        <v>62756587.3596</v>
      </c>
      <c r="I704" s="635">
        <f>SUM(I705:I719)</f>
        <v>87564706.114600003</v>
      </c>
      <c r="J704" s="829"/>
      <c r="K704" s="798"/>
      <c r="L704" s="807">
        <f>L705+L706+L707+L708+L709+L710+L711+L712+L713+L714+L717+L718+L719</f>
        <v>11110198.632095326</v>
      </c>
      <c r="M704" s="798"/>
      <c r="N704" s="807">
        <f>SUM(N705:N719)</f>
        <v>35090649</v>
      </c>
      <c r="O704" s="800">
        <f>SUM(O705:O719)</f>
        <v>46200847.632095329</v>
      </c>
      <c r="P704" s="639"/>
      <c r="Q704" s="455"/>
      <c r="R704" s="607"/>
      <c r="S704" s="633"/>
      <c r="T704" s="513"/>
      <c r="U704" s="513">
        <f>U705+U706+U707+U708+U709+U710+U711+U712+U713+U714+U717+U718+U719</f>
        <v>11107535.710000001</v>
      </c>
      <c r="V704" s="513"/>
      <c r="W704" s="513">
        <f>SUM(W705:W719)</f>
        <v>35088691</v>
      </c>
      <c r="X704" s="667">
        <f>SUM(X705:X719)</f>
        <v>46196226.710000001</v>
      </c>
      <c r="Y704" s="633"/>
      <c r="Z704" s="513"/>
      <c r="AA704" s="513">
        <f>AA705+AA706+AA707+AA708+AA709+AA710+AA711+AA712+AA713+AA714+AA717+AA718+AA719</f>
        <v>6724268.2599999998</v>
      </c>
      <c r="AB704" s="513"/>
      <c r="AC704" s="513">
        <f>SUM(AC705:AC719)</f>
        <v>10225419.800000001</v>
      </c>
      <c r="AD704" s="667">
        <f>SUM(AD705:AD719)</f>
        <v>16949688.059999999</v>
      </c>
      <c r="AE704" s="740">
        <f t="shared" si="402"/>
        <v>0</v>
      </c>
      <c r="AF704" s="741"/>
      <c r="AG704" s="741">
        <f>AG705+AG706+AG707+AG708+AG709+AG710+AG711+AG712+AG713+AG714+AG717+AG718+AG719</f>
        <v>6237125.2109999992</v>
      </c>
      <c r="AH704" s="741"/>
      <c r="AI704" s="741">
        <f>SUM(AI705:AI719)</f>
        <v>17442476.559600003</v>
      </c>
      <c r="AJ704" s="742">
        <f>SUM(AJ705:AJ719)</f>
        <v>24418777.130600002</v>
      </c>
    </row>
    <row r="705" spans="1:37" s="496" customFormat="1" ht="17.45" hidden="1" customHeight="1" x14ac:dyDescent="0.25">
      <c r="A705" s="964" t="s">
        <v>723</v>
      </c>
      <c r="B705" s="508" t="s">
        <v>272</v>
      </c>
      <c r="C705" s="572" t="s">
        <v>224</v>
      </c>
      <c r="D705" s="597">
        <v>6</v>
      </c>
      <c r="E705" s="483">
        <v>125450</v>
      </c>
      <c r="F705" s="483">
        <f t="shared" ref="F705:F719" si="421">E705*D705</f>
        <v>752700</v>
      </c>
      <c r="G705" s="483">
        <v>982545</v>
      </c>
      <c r="H705" s="483">
        <f t="shared" ref="H705:H719" si="422">G705*D705</f>
        <v>5895270</v>
      </c>
      <c r="I705" s="587">
        <f t="shared" ref="I705:I719" si="423">H705+F705</f>
        <v>6647970</v>
      </c>
      <c r="J705" s="797">
        <v>6</v>
      </c>
      <c r="K705" s="833">
        <v>125450</v>
      </c>
      <c r="L705" s="834">
        <f t="shared" ref="L705:L719" si="424">K705*J705</f>
        <v>752700</v>
      </c>
      <c r="M705" s="833">
        <v>982545</v>
      </c>
      <c r="N705" s="834">
        <f t="shared" ref="N705:N719" si="425">M705*J705</f>
        <v>5895270</v>
      </c>
      <c r="O705" s="808">
        <f t="shared" ref="O705:O719" si="426">N705+L705</f>
        <v>6647970</v>
      </c>
      <c r="P705" s="638">
        <f t="shared" ref="P705:P768" si="427">K705-T705</f>
        <v>0</v>
      </c>
      <c r="Q705" s="512">
        <f t="shared" ref="Q705:Q768" si="428">M705-V705</f>
        <v>0</v>
      </c>
      <c r="R705" s="637">
        <f t="shared" ref="R705:R768" si="429">(D705*K705)-(D705*T705)</f>
        <v>0</v>
      </c>
      <c r="S705" s="638">
        <v>6</v>
      </c>
      <c r="T705" s="525">
        <v>125450</v>
      </c>
      <c r="U705" s="525">
        <f t="shared" ref="U705:U719" si="430">T705*S705</f>
        <v>752700</v>
      </c>
      <c r="V705" s="525">
        <v>982545</v>
      </c>
      <c r="W705" s="525">
        <f t="shared" ref="W705:W719" si="431">V705*S705</f>
        <v>5895270</v>
      </c>
      <c r="X705" s="668">
        <f t="shared" ref="X705:X719" si="432">W705+U705</f>
        <v>6647970</v>
      </c>
      <c r="Y705" s="638"/>
      <c r="Z705" s="525">
        <v>125450</v>
      </c>
      <c r="AA705" s="525">
        <f t="shared" ref="AA705:AA719" si="433">Z705*Y705</f>
        <v>0</v>
      </c>
      <c r="AB705" s="525">
        <v>982545</v>
      </c>
      <c r="AC705" s="525">
        <f t="shared" ref="AC705:AC719" si="434">AB705*Y705</f>
        <v>0</v>
      </c>
      <c r="AD705" s="668">
        <f t="shared" ref="AD705:AD719" si="435">AC705+AA705</f>
        <v>0</v>
      </c>
      <c r="AE705" s="740">
        <f t="shared" si="402"/>
        <v>0</v>
      </c>
      <c r="AF705" s="762">
        <v>125450</v>
      </c>
      <c r="AG705" s="762">
        <f t="shared" ref="AG705:AG719" si="436">AF705*AE705</f>
        <v>0</v>
      </c>
      <c r="AH705" s="762">
        <v>982545</v>
      </c>
      <c r="AI705" s="762">
        <f t="shared" ref="AI705:AI719" si="437">AH705*AE705</f>
        <v>0</v>
      </c>
      <c r="AJ705" s="744">
        <f t="shared" ref="AJ705:AJ719" si="438">AI705+AG705</f>
        <v>0</v>
      </c>
      <c r="AK705" s="494"/>
    </row>
    <row r="706" spans="1:37" s="494" customFormat="1" ht="17.45" customHeight="1" x14ac:dyDescent="0.25">
      <c r="A706" s="964" t="s">
        <v>725</v>
      </c>
      <c r="B706" s="508" t="s">
        <v>273</v>
      </c>
      <c r="C706" s="572" t="s">
        <v>224</v>
      </c>
      <c r="D706" s="597">
        <v>5</v>
      </c>
      <c r="E706" s="483">
        <v>29545</v>
      </c>
      <c r="F706" s="483">
        <f t="shared" si="421"/>
        <v>147725</v>
      </c>
      <c r="G706" s="483">
        <v>469586</v>
      </c>
      <c r="H706" s="483">
        <f t="shared" si="422"/>
        <v>2347930</v>
      </c>
      <c r="I706" s="587">
        <f t="shared" si="423"/>
        <v>2495655</v>
      </c>
      <c r="J706" s="797"/>
      <c r="K706" s="833">
        <v>29545</v>
      </c>
      <c r="L706" s="834">
        <f t="shared" si="424"/>
        <v>0</v>
      </c>
      <c r="M706" s="833">
        <v>469586</v>
      </c>
      <c r="N706" s="834">
        <f t="shared" si="425"/>
        <v>0</v>
      </c>
      <c r="O706" s="808">
        <f t="shared" si="426"/>
        <v>0</v>
      </c>
      <c r="P706" s="638">
        <f t="shared" si="427"/>
        <v>0</v>
      </c>
      <c r="Q706" s="512">
        <f t="shared" si="428"/>
        <v>0</v>
      </c>
      <c r="R706" s="637">
        <f t="shared" si="429"/>
        <v>0</v>
      </c>
      <c r="S706" s="638"/>
      <c r="T706" s="526">
        <v>29545</v>
      </c>
      <c r="U706" s="526">
        <f t="shared" si="430"/>
        <v>0</v>
      </c>
      <c r="V706" s="526">
        <v>469586</v>
      </c>
      <c r="W706" s="526">
        <f t="shared" si="431"/>
        <v>0</v>
      </c>
      <c r="X706" s="670">
        <f t="shared" si="432"/>
        <v>0</v>
      </c>
      <c r="Y706" s="638">
        <v>4</v>
      </c>
      <c r="Z706" s="525">
        <v>29545</v>
      </c>
      <c r="AA706" s="525">
        <f t="shared" si="433"/>
        <v>118180</v>
      </c>
      <c r="AB706" s="525">
        <v>469586</v>
      </c>
      <c r="AC706" s="525">
        <f t="shared" si="434"/>
        <v>1878344</v>
      </c>
      <c r="AD706" s="668">
        <f t="shared" si="435"/>
        <v>1996524</v>
      </c>
      <c r="AE706" s="740">
        <f t="shared" si="402"/>
        <v>1</v>
      </c>
      <c r="AF706" s="763">
        <v>29545</v>
      </c>
      <c r="AG706" s="763">
        <f t="shared" si="436"/>
        <v>29545</v>
      </c>
      <c r="AH706" s="763">
        <v>469586</v>
      </c>
      <c r="AI706" s="763">
        <f t="shared" si="437"/>
        <v>469586</v>
      </c>
      <c r="AJ706" s="748">
        <f t="shared" si="438"/>
        <v>499131</v>
      </c>
    </row>
    <row r="707" spans="1:37" s="494" customFormat="1" ht="17.45" hidden="1" customHeight="1" x14ac:dyDescent="0.25">
      <c r="A707" s="964" t="s">
        <v>726</v>
      </c>
      <c r="B707" s="508" t="s">
        <v>274</v>
      </c>
      <c r="C707" s="572" t="s">
        <v>224</v>
      </c>
      <c r="D707" s="597">
        <v>11</v>
      </c>
      <c r="E707" s="483">
        <v>102635.07494545454</v>
      </c>
      <c r="F707" s="483">
        <f t="shared" si="421"/>
        <v>1128985.8244</v>
      </c>
      <c r="G707" s="483">
        <v>309219.33883636363</v>
      </c>
      <c r="H707" s="483">
        <f t="shared" si="422"/>
        <v>3401412.7272000001</v>
      </c>
      <c r="I707" s="587">
        <f t="shared" si="423"/>
        <v>4530398.5515999999</v>
      </c>
      <c r="J707" s="797"/>
      <c r="K707" s="833">
        <v>102635.07494545454</v>
      </c>
      <c r="L707" s="834">
        <f t="shared" si="424"/>
        <v>0</v>
      </c>
      <c r="M707" s="833">
        <v>309219.33883636363</v>
      </c>
      <c r="N707" s="834">
        <f t="shared" si="425"/>
        <v>0</v>
      </c>
      <c r="O707" s="808">
        <f t="shared" si="426"/>
        <v>0</v>
      </c>
      <c r="P707" s="638">
        <f t="shared" si="427"/>
        <v>0</v>
      </c>
      <c r="Q707" s="512">
        <f t="shared" si="428"/>
        <v>0</v>
      </c>
      <c r="R707" s="637">
        <f t="shared" si="429"/>
        <v>0</v>
      </c>
      <c r="S707" s="638"/>
      <c r="T707" s="526">
        <v>102635.07494545454</v>
      </c>
      <c r="U707" s="526">
        <f t="shared" si="430"/>
        <v>0</v>
      </c>
      <c r="V707" s="526">
        <v>309219.33883636363</v>
      </c>
      <c r="W707" s="526">
        <f t="shared" si="431"/>
        <v>0</v>
      </c>
      <c r="X707" s="670">
        <f t="shared" si="432"/>
        <v>0</v>
      </c>
      <c r="Y707" s="638">
        <v>0</v>
      </c>
      <c r="Z707" s="525">
        <v>102635.07494545454</v>
      </c>
      <c r="AA707" s="525">
        <f t="shared" si="433"/>
        <v>0</v>
      </c>
      <c r="AB707" s="525">
        <v>309219.33883636363</v>
      </c>
      <c r="AC707" s="525">
        <f t="shared" si="434"/>
        <v>0</v>
      </c>
      <c r="AD707" s="668">
        <f t="shared" si="435"/>
        <v>0</v>
      </c>
      <c r="AE707" s="740">
        <f t="shared" si="402"/>
        <v>11</v>
      </c>
      <c r="AF707" s="763">
        <v>102635.07494545454</v>
      </c>
      <c r="AG707" s="763">
        <f t="shared" si="436"/>
        <v>1128985.8244</v>
      </c>
      <c r="AH707" s="763">
        <v>309219.33883636363</v>
      </c>
      <c r="AI707" s="763">
        <f t="shared" si="437"/>
        <v>3401412.7272000001</v>
      </c>
      <c r="AJ707" s="748">
        <f t="shared" si="438"/>
        <v>4530398.5515999999</v>
      </c>
    </row>
    <row r="708" spans="1:37" s="494" customFormat="1" ht="17.45" hidden="1" customHeight="1" x14ac:dyDescent="0.25">
      <c r="A708" s="964" t="s">
        <v>727</v>
      </c>
      <c r="B708" s="508" t="s">
        <v>275</v>
      </c>
      <c r="C708" s="572" t="s">
        <v>31</v>
      </c>
      <c r="D708" s="597">
        <v>86</v>
      </c>
      <c r="E708" s="483">
        <v>4332.5980348837211</v>
      </c>
      <c r="F708" s="483">
        <f t="shared" si="421"/>
        <v>372603.43100000004</v>
      </c>
      <c r="G708" s="483">
        <v>10463.972093023256</v>
      </c>
      <c r="H708" s="483">
        <f t="shared" si="422"/>
        <v>899901.6</v>
      </c>
      <c r="I708" s="587">
        <f t="shared" si="423"/>
        <v>1272505.031</v>
      </c>
      <c r="J708" s="797"/>
      <c r="K708" s="833">
        <v>4332.5980348837211</v>
      </c>
      <c r="L708" s="834">
        <f t="shared" si="424"/>
        <v>0</v>
      </c>
      <c r="M708" s="833">
        <v>10463.972093023256</v>
      </c>
      <c r="N708" s="834">
        <f t="shared" si="425"/>
        <v>0</v>
      </c>
      <c r="O708" s="808">
        <f t="shared" si="426"/>
        <v>0</v>
      </c>
      <c r="P708" s="638">
        <f t="shared" si="427"/>
        <v>0</v>
      </c>
      <c r="Q708" s="512">
        <f t="shared" si="428"/>
        <v>0</v>
      </c>
      <c r="R708" s="637">
        <f t="shared" si="429"/>
        <v>0</v>
      </c>
      <c r="S708" s="638"/>
      <c r="T708" s="526">
        <v>4332.5980348837211</v>
      </c>
      <c r="U708" s="526">
        <f t="shared" si="430"/>
        <v>0</v>
      </c>
      <c r="V708" s="526">
        <v>10463.972093023256</v>
      </c>
      <c r="W708" s="526">
        <f t="shared" si="431"/>
        <v>0</v>
      </c>
      <c r="X708" s="670">
        <f t="shared" si="432"/>
        <v>0</v>
      </c>
      <c r="Y708" s="638"/>
      <c r="Z708" s="525">
        <v>4332.5980348837211</v>
      </c>
      <c r="AA708" s="525">
        <f t="shared" si="433"/>
        <v>0</v>
      </c>
      <c r="AB708" s="525">
        <v>10463.972093023256</v>
      </c>
      <c r="AC708" s="525">
        <f t="shared" si="434"/>
        <v>0</v>
      </c>
      <c r="AD708" s="668">
        <f t="shared" si="435"/>
        <v>0</v>
      </c>
      <c r="AE708" s="740">
        <f t="shared" si="402"/>
        <v>86</v>
      </c>
      <c r="AF708" s="763">
        <v>4332.5980348837211</v>
      </c>
      <c r="AG708" s="763">
        <f t="shared" si="436"/>
        <v>372603.43100000004</v>
      </c>
      <c r="AH708" s="763">
        <v>10463.972093023256</v>
      </c>
      <c r="AI708" s="763">
        <f t="shared" si="437"/>
        <v>899901.6</v>
      </c>
      <c r="AJ708" s="748">
        <f t="shared" si="438"/>
        <v>1272505.031</v>
      </c>
    </row>
    <row r="709" spans="1:37" s="496" customFormat="1" ht="17.45" customHeight="1" x14ac:dyDescent="0.25">
      <c r="A709" s="964" t="s">
        <v>728</v>
      </c>
      <c r="B709" s="508" t="s">
        <v>276</v>
      </c>
      <c r="C709" s="572" t="s">
        <v>153</v>
      </c>
      <c r="D709" s="597">
        <v>2907.8999999999996</v>
      </c>
      <c r="E709" s="483">
        <v>2655.5948880635515</v>
      </c>
      <c r="F709" s="483">
        <f t="shared" si="421"/>
        <v>7722204.375</v>
      </c>
      <c r="G709" s="483">
        <v>1958</v>
      </c>
      <c r="H709" s="483">
        <f t="shared" si="422"/>
        <v>5693668.1999999993</v>
      </c>
      <c r="I709" s="587">
        <f t="shared" si="423"/>
        <v>13415872.574999999</v>
      </c>
      <c r="J709" s="797">
        <v>1500</v>
      </c>
      <c r="K709" s="833">
        <v>2655.5948880635515</v>
      </c>
      <c r="L709" s="834">
        <f t="shared" si="424"/>
        <v>3983392.3320953273</v>
      </c>
      <c r="M709" s="833">
        <v>1958</v>
      </c>
      <c r="N709" s="834">
        <f t="shared" si="425"/>
        <v>2937000</v>
      </c>
      <c r="O709" s="808">
        <f t="shared" si="426"/>
        <v>6920392.3320953269</v>
      </c>
      <c r="P709" s="638">
        <f t="shared" si="427"/>
        <v>4.8880635513341986E-3</v>
      </c>
      <c r="Q709" s="512">
        <f t="shared" si="428"/>
        <v>0</v>
      </c>
      <c r="R709" s="637">
        <f t="shared" si="429"/>
        <v>14.214000000618398</v>
      </c>
      <c r="S709" s="638">
        <v>1499</v>
      </c>
      <c r="T709" s="525">
        <v>2655.59</v>
      </c>
      <c r="U709" s="525">
        <f t="shared" si="430"/>
        <v>3980729.41</v>
      </c>
      <c r="V709" s="525">
        <v>1958</v>
      </c>
      <c r="W709" s="525">
        <f t="shared" si="431"/>
        <v>2935042</v>
      </c>
      <c r="X709" s="668">
        <f t="shared" si="432"/>
        <v>6915771.4100000001</v>
      </c>
      <c r="Y709" s="638">
        <v>1300</v>
      </c>
      <c r="Z709" s="525">
        <v>2655.59</v>
      </c>
      <c r="AA709" s="525">
        <f t="shared" si="433"/>
        <v>3452267</v>
      </c>
      <c r="AB709" s="525">
        <v>1958</v>
      </c>
      <c r="AC709" s="525">
        <f t="shared" si="434"/>
        <v>2545400</v>
      </c>
      <c r="AD709" s="668">
        <f t="shared" si="435"/>
        <v>5997667</v>
      </c>
      <c r="AE709" s="740">
        <f t="shared" si="402"/>
        <v>108.89999999999964</v>
      </c>
      <c r="AF709" s="762">
        <v>2655.59</v>
      </c>
      <c r="AG709" s="762">
        <f t="shared" si="436"/>
        <v>289193.75099999906</v>
      </c>
      <c r="AH709" s="762">
        <v>1958</v>
      </c>
      <c r="AI709" s="762">
        <f t="shared" si="437"/>
        <v>213226.19999999928</v>
      </c>
      <c r="AJ709" s="744">
        <f t="shared" si="438"/>
        <v>502419.95099999837</v>
      </c>
      <c r="AK709" s="494"/>
    </row>
    <row r="710" spans="1:37" s="494" customFormat="1" ht="17.45" hidden="1" customHeight="1" x14ac:dyDescent="0.25">
      <c r="A710" s="964" t="s">
        <v>729</v>
      </c>
      <c r="B710" s="508" t="s">
        <v>277</v>
      </c>
      <c r="C710" s="572" t="s">
        <v>31</v>
      </c>
      <c r="D710" s="597">
        <v>8</v>
      </c>
      <c r="E710" s="483">
        <v>11973.056124999999</v>
      </c>
      <c r="F710" s="483">
        <f t="shared" si="421"/>
        <v>95784.448999999993</v>
      </c>
      <c r="G710" s="483">
        <v>32008.274999999998</v>
      </c>
      <c r="H710" s="483">
        <f t="shared" si="422"/>
        <v>256066.19999999998</v>
      </c>
      <c r="I710" s="587">
        <f t="shared" si="423"/>
        <v>351850.64899999998</v>
      </c>
      <c r="J710" s="797"/>
      <c r="K710" s="833">
        <v>11973.056124999999</v>
      </c>
      <c r="L710" s="834">
        <f t="shared" si="424"/>
        <v>0</v>
      </c>
      <c r="M710" s="833">
        <v>32008.274999999998</v>
      </c>
      <c r="N710" s="834">
        <f t="shared" si="425"/>
        <v>0</v>
      </c>
      <c r="O710" s="808">
        <f t="shared" si="426"/>
        <v>0</v>
      </c>
      <c r="P710" s="638">
        <f t="shared" si="427"/>
        <v>0</v>
      </c>
      <c r="Q710" s="512">
        <f t="shared" si="428"/>
        <v>0</v>
      </c>
      <c r="R710" s="637">
        <f t="shared" si="429"/>
        <v>0</v>
      </c>
      <c r="S710" s="638"/>
      <c r="T710" s="526">
        <v>11973.056124999999</v>
      </c>
      <c r="U710" s="526">
        <f t="shared" si="430"/>
        <v>0</v>
      </c>
      <c r="V710" s="526">
        <v>32008.274999999998</v>
      </c>
      <c r="W710" s="526">
        <f t="shared" si="431"/>
        <v>0</v>
      </c>
      <c r="X710" s="670">
        <f t="shared" si="432"/>
        <v>0</v>
      </c>
      <c r="Y710" s="638"/>
      <c r="Z710" s="525">
        <v>11973.056124999999</v>
      </c>
      <c r="AA710" s="525">
        <f t="shared" si="433"/>
        <v>0</v>
      </c>
      <c r="AB710" s="525">
        <v>32008.274999999998</v>
      </c>
      <c r="AC710" s="525">
        <f t="shared" si="434"/>
        <v>0</v>
      </c>
      <c r="AD710" s="668">
        <f t="shared" si="435"/>
        <v>0</v>
      </c>
      <c r="AE710" s="740">
        <f t="shared" si="402"/>
        <v>8</v>
      </c>
      <c r="AF710" s="763">
        <v>11973.056124999999</v>
      </c>
      <c r="AG710" s="763">
        <f t="shared" si="436"/>
        <v>95784.448999999993</v>
      </c>
      <c r="AH710" s="763">
        <v>32008.274999999998</v>
      </c>
      <c r="AI710" s="763">
        <f t="shared" si="437"/>
        <v>256066.19999999998</v>
      </c>
      <c r="AJ710" s="748">
        <f t="shared" si="438"/>
        <v>351850.64899999998</v>
      </c>
    </row>
    <row r="711" spans="1:37" s="496" customFormat="1" ht="17.45" customHeight="1" x14ac:dyDescent="0.25">
      <c r="A711" s="964" t="s">
        <v>730</v>
      </c>
      <c r="B711" s="508" t="s">
        <v>278</v>
      </c>
      <c r="C711" s="572" t="s">
        <v>224</v>
      </c>
      <c r="D711" s="597">
        <v>12</v>
      </c>
      <c r="E711" s="483">
        <v>637410.63</v>
      </c>
      <c r="F711" s="483">
        <f t="shared" si="421"/>
        <v>7648927.5600000005</v>
      </c>
      <c r="G711" s="483">
        <v>2625837.9000000004</v>
      </c>
      <c r="H711" s="483">
        <f t="shared" si="422"/>
        <v>31510054.800000004</v>
      </c>
      <c r="I711" s="587">
        <f t="shared" si="423"/>
        <v>39158982.360000007</v>
      </c>
      <c r="J711" s="797">
        <v>10</v>
      </c>
      <c r="K711" s="833">
        <v>637410.63</v>
      </c>
      <c r="L711" s="834">
        <f t="shared" si="424"/>
        <v>6374106.2999999998</v>
      </c>
      <c r="M711" s="833">
        <v>2625837.9000000004</v>
      </c>
      <c r="N711" s="834">
        <f t="shared" si="425"/>
        <v>26258379.000000004</v>
      </c>
      <c r="O711" s="808">
        <f t="shared" si="426"/>
        <v>32632485.300000004</v>
      </c>
      <c r="P711" s="638">
        <f t="shared" si="427"/>
        <v>0</v>
      </c>
      <c r="Q711" s="512">
        <f t="shared" si="428"/>
        <v>0</v>
      </c>
      <c r="R711" s="637">
        <f t="shared" si="429"/>
        <v>0</v>
      </c>
      <c r="S711" s="638">
        <v>10</v>
      </c>
      <c r="T711" s="525">
        <v>637410.63</v>
      </c>
      <c r="U711" s="525">
        <f t="shared" si="430"/>
        <v>6374106.2999999998</v>
      </c>
      <c r="V711" s="525">
        <v>2625837.9</v>
      </c>
      <c r="W711" s="525">
        <f t="shared" si="431"/>
        <v>26258379</v>
      </c>
      <c r="X711" s="668">
        <f t="shared" si="432"/>
        <v>32632485.300000001</v>
      </c>
      <c r="Y711" s="638">
        <v>2</v>
      </c>
      <c r="Z711" s="525">
        <v>637410.63</v>
      </c>
      <c r="AA711" s="525">
        <f t="shared" si="433"/>
        <v>1274821.26</v>
      </c>
      <c r="AB711" s="525">
        <v>2625837.9</v>
      </c>
      <c r="AC711" s="525">
        <f t="shared" si="434"/>
        <v>5251675.8</v>
      </c>
      <c r="AD711" s="668">
        <f t="shared" si="435"/>
        <v>6526497.0599999996</v>
      </c>
      <c r="AE711" s="740">
        <f t="shared" si="402"/>
        <v>0</v>
      </c>
      <c r="AF711" s="762">
        <v>637410.63</v>
      </c>
      <c r="AG711" s="762">
        <f t="shared" si="436"/>
        <v>0</v>
      </c>
      <c r="AH711" s="762">
        <v>2625837.9</v>
      </c>
      <c r="AI711" s="762">
        <f t="shared" si="437"/>
        <v>0</v>
      </c>
      <c r="AJ711" s="744">
        <f t="shared" si="438"/>
        <v>0</v>
      </c>
      <c r="AK711" s="494"/>
    </row>
    <row r="712" spans="1:37" s="494" customFormat="1" ht="17.45" hidden="1" customHeight="1" x14ac:dyDescent="0.25">
      <c r="A712" s="964" t="s">
        <v>731</v>
      </c>
      <c r="B712" s="508" t="s">
        <v>279</v>
      </c>
      <c r="C712" s="572" t="s">
        <v>31</v>
      </c>
      <c r="D712" s="597">
        <v>24</v>
      </c>
      <c r="E712" s="483">
        <v>8305.7144000000008</v>
      </c>
      <c r="F712" s="483">
        <f t="shared" si="421"/>
        <v>199337.14560000002</v>
      </c>
      <c r="G712" s="483">
        <v>20103.2</v>
      </c>
      <c r="H712" s="483">
        <f t="shared" si="422"/>
        <v>482476.80000000005</v>
      </c>
      <c r="I712" s="587">
        <f t="shared" si="423"/>
        <v>681813.94560000009</v>
      </c>
      <c r="J712" s="797"/>
      <c r="K712" s="833">
        <v>8305.7144000000008</v>
      </c>
      <c r="L712" s="834">
        <f t="shared" si="424"/>
        <v>0</v>
      </c>
      <c r="M712" s="833">
        <v>20103.2</v>
      </c>
      <c r="N712" s="834">
        <f t="shared" si="425"/>
        <v>0</v>
      </c>
      <c r="O712" s="808">
        <f t="shared" si="426"/>
        <v>0</v>
      </c>
      <c r="P712" s="638">
        <f t="shared" si="427"/>
        <v>0</v>
      </c>
      <c r="Q712" s="512">
        <f t="shared" si="428"/>
        <v>0</v>
      </c>
      <c r="R712" s="637">
        <f t="shared" si="429"/>
        <v>0</v>
      </c>
      <c r="S712" s="638"/>
      <c r="T712" s="526">
        <v>8305.7144000000008</v>
      </c>
      <c r="U712" s="526">
        <f t="shared" si="430"/>
        <v>0</v>
      </c>
      <c r="V712" s="526">
        <v>20103.2</v>
      </c>
      <c r="W712" s="526">
        <f t="shared" si="431"/>
        <v>0</v>
      </c>
      <c r="X712" s="670">
        <f t="shared" si="432"/>
        <v>0</v>
      </c>
      <c r="Y712" s="638"/>
      <c r="Z712" s="525">
        <v>8305.7144000000008</v>
      </c>
      <c r="AA712" s="525">
        <f t="shared" si="433"/>
        <v>0</v>
      </c>
      <c r="AB712" s="525">
        <v>20103.2</v>
      </c>
      <c r="AC712" s="525">
        <f t="shared" si="434"/>
        <v>0</v>
      </c>
      <c r="AD712" s="668">
        <f t="shared" si="435"/>
        <v>0</v>
      </c>
      <c r="AE712" s="740">
        <f t="shared" si="402"/>
        <v>24</v>
      </c>
      <c r="AF712" s="763">
        <v>8305.7144000000008</v>
      </c>
      <c r="AG712" s="763">
        <f t="shared" si="436"/>
        <v>199337.14560000002</v>
      </c>
      <c r="AH712" s="763">
        <v>20103.2</v>
      </c>
      <c r="AI712" s="763">
        <f t="shared" si="437"/>
        <v>482476.80000000005</v>
      </c>
      <c r="AJ712" s="748">
        <f t="shared" si="438"/>
        <v>681813.94560000009</v>
      </c>
    </row>
    <row r="713" spans="1:37" s="494" customFormat="1" ht="17.45" customHeight="1" x14ac:dyDescent="0.25">
      <c r="A713" s="964" t="s">
        <v>732</v>
      </c>
      <c r="B713" s="508" t="s">
        <v>276</v>
      </c>
      <c r="C713" s="572" t="s">
        <v>153</v>
      </c>
      <c r="D713" s="597">
        <v>564.5</v>
      </c>
      <c r="E713" s="483">
        <v>3758</v>
      </c>
      <c r="F713" s="483">
        <f t="shared" si="421"/>
        <v>2121391</v>
      </c>
      <c r="G713" s="483">
        <v>1100</v>
      </c>
      <c r="H713" s="483">
        <f t="shared" si="422"/>
        <v>620950</v>
      </c>
      <c r="I713" s="587">
        <f t="shared" si="423"/>
        <v>2742341</v>
      </c>
      <c r="J713" s="797"/>
      <c r="K713" s="833">
        <v>3758</v>
      </c>
      <c r="L713" s="834">
        <f t="shared" si="424"/>
        <v>0</v>
      </c>
      <c r="M713" s="833">
        <v>1100</v>
      </c>
      <c r="N713" s="834">
        <f t="shared" si="425"/>
        <v>0</v>
      </c>
      <c r="O713" s="808">
        <f t="shared" si="426"/>
        <v>0</v>
      </c>
      <c r="P713" s="638">
        <f t="shared" si="427"/>
        <v>0</v>
      </c>
      <c r="Q713" s="512">
        <f t="shared" si="428"/>
        <v>0</v>
      </c>
      <c r="R713" s="637">
        <f t="shared" si="429"/>
        <v>0</v>
      </c>
      <c r="S713" s="638"/>
      <c r="T713" s="526">
        <v>3758</v>
      </c>
      <c r="U713" s="526">
        <f t="shared" si="430"/>
        <v>0</v>
      </c>
      <c r="V713" s="526">
        <v>1100</v>
      </c>
      <c r="W713" s="526">
        <f t="shared" si="431"/>
        <v>0</v>
      </c>
      <c r="X713" s="670">
        <f t="shared" si="432"/>
        <v>0</v>
      </c>
      <c r="Y713" s="638">
        <v>500</v>
      </c>
      <c r="Z713" s="525">
        <v>3758</v>
      </c>
      <c r="AA713" s="525">
        <f t="shared" si="433"/>
        <v>1879000</v>
      </c>
      <c r="AB713" s="525">
        <v>1100</v>
      </c>
      <c r="AC713" s="525">
        <f t="shared" si="434"/>
        <v>550000</v>
      </c>
      <c r="AD713" s="668">
        <f t="shared" si="435"/>
        <v>2429000</v>
      </c>
      <c r="AE713" s="740">
        <f t="shared" si="402"/>
        <v>64.5</v>
      </c>
      <c r="AF713" s="763">
        <v>3758</v>
      </c>
      <c r="AG713" s="763">
        <f t="shared" si="436"/>
        <v>242391</v>
      </c>
      <c r="AH713" s="763">
        <v>1100</v>
      </c>
      <c r="AI713" s="763">
        <f t="shared" si="437"/>
        <v>70950</v>
      </c>
      <c r="AJ713" s="748">
        <f t="shared" si="438"/>
        <v>313341</v>
      </c>
    </row>
    <row r="714" spans="1:37" s="494" customFormat="1" ht="17.45" hidden="1" customHeight="1" x14ac:dyDescent="0.25">
      <c r="A714" s="964" t="s">
        <v>733</v>
      </c>
      <c r="B714" s="508" t="s">
        <v>280</v>
      </c>
      <c r="C714" s="572" t="s">
        <v>224</v>
      </c>
      <c r="D714" s="597">
        <v>16</v>
      </c>
      <c r="E714" s="483">
        <v>46198.46</v>
      </c>
      <c r="F714" s="483">
        <f t="shared" si="421"/>
        <v>739175.36</v>
      </c>
      <c r="G714" s="483">
        <v>372209.49577500008</v>
      </c>
      <c r="H714" s="483">
        <f t="shared" si="422"/>
        <v>5955351.9324000012</v>
      </c>
      <c r="I714" s="587">
        <f t="shared" si="423"/>
        <v>6694527.2924000015</v>
      </c>
      <c r="J714" s="797"/>
      <c r="K714" s="833">
        <v>46198.46</v>
      </c>
      <c r="L714" s="834">
        <f t="shared" si="424"/>
        <v>0</v>
      </c>
      <c r="M714" s="833">
        <v>372209.49577500008</v>
      </c>
      <c r="N714" s="834">
        <f t="shared" si="425"/>
        <v>0</v>
      </c>
      <c r="O714" s="808">
        <f t="shared" si="426"/>
        <v>0</v>
      </c>
      <c r="P714" s="638">
        <f t="shared" si="427"/>
        <v>0</v>
      </c>
      <c r="Q714" s="512">
        <f t="shared" si="428"/>
        <v>0</v>
      </c>
      <c r="R714" s="637">
        <f t="shared" si="429"/>
        <v>0</v>
      </c>
      <c r="S714" s="638"/>
      <c r="T714" s="526">
        <v>46198.46</v>
      </c>
      <c r="U714" s="526">
        <f t="shared" si="430"/>
        <v>0</v>
      </c>
      <c r="V714" s="526">
        <v>372209.49577500008</v>
      </c>
      <c r="W714" s="526">
        <f t="shared" si="431"/>
        <v>0</v>
      </c>
      <c r="X714" s="670">
        <f t="shared" si="432"/>
        <v>0</v>
      </c>
      <c r="Y714" s="638"/>
      <c r="Z714" s="525">
        <v>46198.46</v>
      </c>
      <c r="AA714" s="525">
        <f t="shared" si="433"/>
        <v>0</v>
      </c>
      <c r="AB714" s="525">
        <v>372209.49577500008</v>
      </c>
      <c r="AC714" s="525">
        <f t="shared" si="434"/>
        <v>0</v>
      </c>
      <c r="AD714" s="668">
        <f t="shared" si="435"/>
        <v>0</v>
      </c>
      <c r="AE714" s="740">
        <f t="shared" si="402"/>
        <v>16</v>
      </c>
      <c r="AF714" s="763">
        <v>46198.46</v>
      </c>
      <c r="AG714" s="763">
        <f t="shared" si="436"/>
        <v>739175.36</v>
      </c>
      <c r="AH714" s="763">
        <v>372209.49577500008</v>
      </c>
      <c r="AI714" s="763">
        <f t="shared" si="437"/>
        <v>5955351.9324000012</v>
      </c>
      <c r="AJ714" s="748">
        <f t="shared" si="438"/>
        <v>6694527.2924000015</v>
      </c>
    </row>
    <row r="715" spans="1:37" s="494" customFormat="1" ht="17.45" hidden="1" customHeight="1" x14ac:dyDescent="0.25">
      <c r="A715" s="965"/>
      <c r="B715" s="507" t="s">
        <v>282</v>
      </c>
      <c r="C715" s="573" t="s">
        <v>31</v>
      </c>
      <c r="D715" s="702">
        <v>4</v>
      </c>
      <c r="E715" s="466">
        <v>46198.46</v>
      </c>
      <c r="F715" s="466">
        <f t="shared" si="421"/>
        <v>184793.84</v>
      </c>
      <c r="G715" s="466">
        <v>191555</v>
      </c>
      <c r="H715" s="466">
        <f t="shared" si="422"/>
        <v>766220</v>
      </c>
      <c r="I715" s="587">
        <f t="shared" si="423"/>
        <v>951013.84</v>
      </c>
      <c r="J715" s="797"/>
      <c r="K715" s="803">
        <v>46198.46</v>
      </c>
      <c r="L715" s="804">
        <f t="shared" si="424"/>
        <v>0</v>
      </c>
      <c r="M715" s="803">
        <v>191555</v>
      </c>
      <c r="N715" s="804">
        <f t="shared" si="425"/>
        <v>0</v>
      </c>
      <c r="O715" s="808">
        <f t="shared" si="426"/>
        <v>0</v>
      </c>
      <c r="P715" s="638">
        <f t="shared" si="427"/>
        <v>0</v>
      </c>
      <c r="Q715" s="512">
        <f t="shared" si="428"/>
        <v>0</v>
      </c>
      <c r="R715" s="637">
        <f t="shared" si="429"/>
        <v>0</v>
      </c>
      <c r="S715" s="638"/>
      <c r="T715" s="519">
        <v>46198.46</v>
      </c>
      <c r="U715" s="519">
        <f t="shared" si="430"/>
        <v>0</v>
      </c>
      <c r="V715" s="519">
        <v>191555</v>
      </c>
      <c r="W715" s="519">
        <f t="shared" si="431"/>
        <v>0</v>
      </c>
      <c r="X715" s="670">
        <f t="shared" si="432"/>
        <v>0</v>
      </c>
      <c r="Y715" s="638"/>
      <c r="Z715" s="512">
        <v>46198.46</v>
      </c>
      <c r="AA715" s="512">
        <f t="shared" si="433"/>
        <v>0</v>
      </c>
      <c r="AB715" s="512">
        <v>191555</v>
      </c>
      <c r="AC715" s="512">
        <f t="shared" si="434"/>
        <v>0</v>
      </c>
      <c r="AD715" s="668">
        <f t="shared" si="435"/>
        <v>0</v>
      </c>
      <c r="AE715" s="740">
        <f t="shared" ref="AE715:AE778" si="439">D715-S715-Y715</f>
        <v>4</v>
      </c>
      <c r="AF715" s="747">
        <v>46198.46</v>
      </c>
      <c r="AG715" s="747">
        <f t="shared" si="436"/>
        <v>184793.84</v>
      </c>
      <c r="AH715" s="747">
        <v>191555</v>
      </c>
      <c r="AI715" s="747">
        <f t="shared" si="437"/>
        <v>766220</v>
      </c>
      <c r="AJ715" s="748">
        <f t="shared" si="438"/>
        <v>951013.84</v>
      </c>
    </row>
    <row r="716" spans="1:37" s="494" customFormat="1" ht="17.45" hidden="1" customHeight="1" x14ac:dyDescent="0.25">
      <c r="A716" s="965"/>
      <c r="B716" s="507" t="s">
        <v>283</v>
      </c>
      <c r="C716" s="573" t="s">
        <v>31</v>
      </c>
      <c r="D716" s="702">
        <v>12</v>
      </c>
      <c r="E716" s="466">
        <v>46198.46</v>
      </c>
      <c r="F716" s="466">
        <f t="shared" si="421"/>
        <v>554381.52</v>
      </c>
      <c r="G716" s="466">
        <v>229879</v>
      </c>
      <c r="H716" s="466">
        <f t="shared" si="422"/>
        <v>2758548</v>
      </c>
      <c r="I716" s="587">
        <f t="shared" si="423"/>
        <v>3312929.52</v>
      </c>
      <c r="J716" s="797"/>
      <c r="K716" s="803">
        <v>46198.46</v>
      </c>
      <c r="L716" s="804">
        <f t="shared" si="424"/>
        <v>0</v>
      </c>
      <c r="M716" s="803">
        <v>229879</v>
      </c>
      <c r="N716" s="804">
        <f t="shared" si="425"/>
        <v>0</v>
      </c>
      <c r="O716" s="808">
        <f t="shared" si="426"/>
        <v>0</v>
      </c>
      <c r="P716" s="638">
        <f t="shared" si="427"/>
        <v>0</v>
      </c>
      <c r="Q716" s="512">
        <f t="shared" si="428"/>
        <v>0</v>
      </c>
      <c r="R716" s="637">
        <f t="shared" si="429"/>
        <v>0</v>
      </c>
      <c r="S716" s="638"/>
      <c r="T716" s="519">
        <v>46198.46</v>
      </c>
      <c r="U716" s="519">
        <f t="shared" si="430"/>
        <v>0</v>
      </c>
      <c r="V716" s="519">
        <v>229879</v>
      </c>
      <c r="W716" s="519">
        <f t="shared" si="431"/>
        <v>0</v>
      </c>
      <c r="X716" s="670">
        <f t="shared" si="432"/>
        <v>0</v>
      </c>
      <c r="Y716" s="638"/>
      <c r="Z716" s="512">
        <v>46198.46</v>
      </c>
      <c r="AA716" s="512">
        <f t="shared" si="433"/>
        <v>0</v>
      </c>
      <c r="AB716" s="512">
        <v>229879</v>
      </c>
      <c r="AC716" s="512">
        <f t="shared" si="434"/>
        <v>0</v>
      </c>
      <c r="AD716" s="668">
        <f t="shared" si="435"/>
        <v>0</v>
      </c>
      <c r="AE716" s="740">
        <f t="shared" si="439"/>
        <v>12</v>
      </c>
      <c r="AF716" s="747">
        <v>46198.46</v>
      </c>
      <c r="AG716" s="747">
        <f t="shared" si="436"/>
        <v>554381.52</v>
      </c>
      <c r="AH716" s="747">
        <v>229879</v>
      </c>
      <c r="AI716" s="747">
        <f t="shared" si="437"/>
        <v>2758548</v>
      </c>
      <c r="AJ716" s="748">
        <f t="shared" si="438"/>
        <v>3312929.52</v>
      </c>
    </row>
    <row r="717" spans="1:37" s="494" customFormat="1" ht="17.45" hidden="1" customHeight="1" x14ac:dyDescent="0.25">
      <c r="A717" s="964" t="s">
        <v>734</v>
      </c>
      <c r="B717" s="431" t="s">
        <v>284</v>
      </c>
      <c r="C717" s="574" t="s">
        <v>213</v>
      </c>
      <c r="D717" s="597">
        <v>166</v>
      </c>
      <c r="E717" s="483">
        <v>2887.5240963855426</v>
      </c>
      <c r="F717" s="483">
        <f t="shared" si="421"/>
        <v>479329.00000000006</v>
      </c>
      <c r="G717" s="483">
        <v>4676.726506024097</v>
      </c>
      <c r="H717" s="483">
        <f t="shared" si="422"/>
        <v>776336.60000000009</v>
      </c>
      <c r="I717" s="587">
        <f t="shared" si="423"/>
        <v>1255665.6000000001</v>
      </c>
      <c r="J717" s="797"/>
      <c r="K717" s="833">
        <v>2887.5240963855426</v>
      </c>
      <c r="L717" s="834">
        <f t="shared" si="424"/>
        <v>0</v>
      </c>
      <c r="M717" s="833">
        <v>4676.726506024097</v>
      </c>
      <c r="N717" s="834">
        <f t="shared" si="425"/>
        <v>0</v>
      </c>
      <c r="O717" s="808">
        <f t="shared" si="426"/>
        <v>0</v>
      </c>
      <c r="P717" s="638">
        <f t="shared" si="427"/>
        <v>0</v>
      </c>
      <c r="Q717" s="512">
        <f t="shared" si="428"/>
        <v>0</v>
      </c>
      <c r="R717" s="637">
        <f t="shared" si="429"/>
        <v>0</v>
      </c>
      <c r="S717" s="638"/>
      <c r="T717" s="526">
        <v>2887.5240963855426</v>
      </c>
      <c r="U717" s="526">
        <f t="shared" si="430"/>
        <v>0</v>
      </c>
      <c r="V717" s="526">
        <v>4676.726506024097</v>
      </c>
      <c r="W717" s="526">
        <f t="shared" si="431"/>
        <v>0</v>
      </c>
      <c r="X717" s="670">
        <f t="shared" si="432"/>
        <v>0</v>
      </c>
      <c r="Y717" s="638"/>
      <c r="Z717" s="525">
        <v>2887.5240963855426</v>
      </c>
      <c r="AA717" s="525">
        <f t="shared" si="433"/>
        <v>0</v>
      </c>
      <c r="AB717" s="525">
        <v>4676.726506024097</v>
      </c>
      <c r="AC717" s="525">
        <f t="shared" si="434"/>
        <v>0</v>
      </c>
      <c r="AD717" s="668">
        <f t="shared" si="435"/>
        <v>0</v>
      </c>
      <c r="AE717" s="740">
        <f t="shared" si="439"/>
        <v>166</v>
      </c>
      <c r="AF717" s="763">
        <v>2887.5240963855426</v>
      </c>
      <c r="AG717" s="763">
        <f t="shared" si="436"/>
        <v>479329.00000000006</v>
      </c>
      <c r="AH717" s="763">
        <v>4676.726506024097</v>
      </c>
      <c r="AI717" s="763">
        <f t="shared" si="437"/>
        <v>776336.60000000009</v>
      </c>
      <c r="AJ717" s="748">
        <f t="shared" si="438"/>
        <v>1255665.6000000001</v>
      </c>
    </row>
    <row r="718" spans="1:37" s="494" customFormat="1" ht="17.45" hidden="1" customHeight="1" x14ac:dyDescent="0.25">
      <c r="A718" s="964" t="s">
        <v>735</v>
      </c>
      <c r="B718" s="431" t="s">
        <v>285</v>
      </c>
      <c r="C718" s="574" t="s">
        <v>224</v>
      </c>
      <c r="D718" s="597">
        <v>1</v>
      </c>
      <c r="E718" s="483">
        <v>1432280.25</v>
      </c>
      <c r="F718" s="483">
        <f t="shared" si="421"/>
        <v>1432280.25</v>
      </c>
      <c r="G718" s="483">
        <v>1392400.5</v>
      </c>
      <c r="H718" s="483">
        <f t="shared" si="422"/>
        <v>1392400.5</v>
      </c>
      <c r="I718" s="587">
        <f t="shared" si="423"/>
        <v>2824680.75</v>
      </c>
      <c r="J718" s="797"/>
      <c r="K718" s="833">
        <v>1432280.25</v>
      </c>
      <c r="L718" s="834">
        <f t="shared" si="424"/>
        <v>0</v>
      </c>
      <c r="M718" s="833">
        <v>1392400.5</v>
      </c>
      <c r="N718" s="834">
        <f t="shared" si="425"/>
        <v>0</v>
      </c>
      <c r="O718" s="808">
        <f t="shared" si="426"/>
        <v>0</v>
      </c>
      <c r="P718" s="638">
        <f t="shared" si="427"/>
        <v>0</v>
      </c>
      <c r="Q718" s="512">
        <f t="shared" si="428"/>
        <v>0</v>
      </c>
      <c r="R718" s="637">
        <f t="shared" si="429"/>
        <v>0</v>
      </c>
      <c r="S718" s="638"/>
      <c r="T718" s="526">
        <v>1432280.25</v>
      </c>
      <c r="U718" s="526">
        <f t="shared" si="430"/>
        <v>0</v>
      </c>
      <c r="V718" s="526">
        <v>1392400.5</v>
      </c>
      <c r="W718" s="526">
        <f t="shared" si="431"/>
        <v>0</v>
      </c>
      <c r="X718" s="670">
        <f t="shared" si="432"/>
        <v>0</v>
      </c>
      <c r="Y718" s="638"/>
      <c r="Z718" s="525">
        <v>1432280.25</v>
      </c>
      <c r="AA718" s="525">
        <f t="shared" si="433"/>
        <v>0</v>
      </c>
      <c r="AB718" s="525">
        <v>1392400.5</v>
      </c>
      <c r="AC718" s="525">
        <f t="shared" si="434"/>
        <v>0</v>
      </c>
      <c r="AD718" s="668">
        <f t="shared" si="435"/>
        <v>0</v>
      </c>
      <c r="AE718" s="740">
        <f t="shared" si="439"/>
        <v>1</v>
      </c>
      <c r="AF718" s="763">
        <v>1432280.25</v>
      </c>
      <c r="AG718" s="763">
        <f t="shared" si="436"/>
        <v>1432280.25</v>
      </c>
      <c r="AH718" s="763">
        <v>1392400.5</v>
      </c>
      <c r="AI718" s="763">
        <f t="shared" si="437"/>
        <v>1392400.5</v>
      </c>
      <c r="AJ718" s="748">
        <f t="shared" si="438"/>
        <v>2824680.75</v>
      </c>
    </row>
    <row r="719" spans="1:37" s="494" customFormat="1" ht="17.45" hidden="1" customHeight="1" x14ac:dyDescent="0.25">
      <c r="A719" s="964" t="s">
        <v>736</v>
      </c>
      <c r="B719" s="431" t="s">
        <v>286</v>
      </c>
      <c r="C719" s="574" t="s">
        <v>224</v>
      </c>
      <c r="D719" s="597">
        <v>1</v>
      </c>
      <c r="E719" s="483">
        <v>1228500</v>
      </c>
      <c r="F719" s="483">
        <f t="shared" si="421"/>
        <v>1228500</v>
      </c>
      <c r="G719" s="483">
        <v>0</v>
      </c>
      <c r="H719" s="483">
        <f t="shared" si="422"/>
        <v>0</v>
      </c>
      <c r="I719" s="587">
        <f t="shared" si="423"/>
        <v>1228500</v>
      </c>
      <c r="J719" s="797"/>
      <c r="K719" s="833">
        <v>1228500</v>
      </c>
      <c r="L719" s="834">
        <f t="shared" si="424"/>
        <v>0</v>
      </c>
      <c r="M719" s="833">
        <v>0</v>
      </c>
      <c r="N719" s="834">
        <f t="shared" si="425"/>
        <v>0</v>
      </c>
      <c r="O719" s="808">
        <f t="shared" si="426"/>
        <v>0</v>
      </c>
      <c r="P719" s="638">
        <f t="shared" si="427"/>
        <v>0</v>
      </c>
      <c r="Q719" s="512">
        <f t="shared" si="428"/>
        <v>0</v>
      </c>
      <c r="R719" s="637">
        <f t="shared" si="429"/>
        <v>0</v>
      </c>
      <c r="S719" s="638"/>
      <c r="T719" s="526">
        <v>1228500</v>
      </c>
      <c r="U719" s="526">
        <f t="shared" si="430"/>
        <v>0</v>
      </c>
      <c r="V719" s="526">
        <v>0</v>
      </c>
      <c r="W719" s="526">
        <f t="shared" si="431"/>
        <v>0</v>
      </c>
      <c r="X719" s="670">
        <f t="shared" si="432"/>
        <v>0</v>
      </c>
      <c r="Y719" s="638"/>
      <c r="Z719" s="525">
        <v>1228500</v>
      </c>
      <c r="AA719" s="525">
        <f t="shared" si="433"/>
        <v>0</v>
      </c>
      <c r="AB719" s="525">
        <v>0</v>
      </c>
      <c r="AC719" s="525">
        <f t="shared" si="434"/>
        <v>0</v>
      </c>
      <c r="AD719" s="668">
        <f t="shared" si="435"/>
        <v>0</v>
      </c>
      <c r="AE719" s="740">
        <f t="shared" si="439"/>
        <v>1</v>
      </c>
      <c r="AF719" s="763">
        <v>1228500</v>
      </c>
      <c r="AG719" s="763">
        <f t="shared" si="436"/>
        <v>1228500</v>
      </c>
      <c r="AH719" s="763">
        <v>0</v>
      </c>
      <c r="AI719" s="763">
        <f t="shared" si="437"/>
        <v>0</v>
      </c>
      <c r="AJ719" s="748">
        <f t="shared" si="438"/>
        <v>1228500</v>
      </c>
    </row>
    <row r="720" spans="1:37" s="403" customFormat="1" ht="17.45" hidden="1" customHeight="1" x14ac:dyDescent="0.25">
      <c r="A720" s="966" t="s">
        <v>287</v>
      </c>
      <c r="B720" s="695" t="s">
        <v>288</v>
      </c>
      <c r="C720" s="696"/>
      <c r="D720" s="700"/>
      <c r="E720" s="421"/>
      <c r="F720" s="421">
        <f>SUM(F721:F741)</f>
        <v>4413698.76</v>
      </c>
      <c r="G720" s="421"/>
      <c r="H720" s="421">
        <f>SUM(H721:H741)</f>
        <v>5088361.2729999991</v>
      </c>
      <c r="I720" s="584">
        <f>SUM(I721:I741)</f>
        <v>9502060.0330000017</v>
      </c>
      <c r="J720" s="797"/>
      <c r="K720" s="798"/>
      <c r="L720" s="807">
        <f>SUM(L721:L741)</f>
        <v>0</v>
      </c>
      <c r="M720" s="798"/>
      <c r="N720" s="807">
        <f>SUM(N721:N741)</f>
        <v>0</v>
      </c>
      <c r="O720" s="800">
        <f>SUM(O721:O741)</f>
        <v>0</v>
      </c>
      <c r="P720" s="638">
        <f t="shared" si="427"/>
        <v>0</v>
      </c>
      <c r="Q720" s="512">
        <f t="shared" si="428"/>
        <v>0</v>
      </c>
      <c r="R720" s="637">
        <f t="shared" si="429"/>
        <v>0</v>
      </c>
      <c r="S720" s="638"/>
      <c r="T720" s="518"/>
      <c r="U720" s="518">
        <f>SUM(U721:U741)</f>
        <v>0</v>
      </c>
      <c r="V720" s="518"/>
      <c r="W720" s="518">
        <f>SUM(W721:W741)</f>
        <v>0</v>
      </c>
      <c r="X720" s="669">
        <f>SUM(X721:X741)</f>
        <v>0</v>
      </c>
      <c r="Y720" s="638"/>
      <c r="Z720" s="513"/>
      <c r="AA720" s="513">
        <f>SUM(AA721:AA741)</f>
        <v>0</v>
      </c>
      <c r="AB720" s="513"/>
      <c r="AC720" s="513">
        <f>SUM(AC721:AC741)</f>
        <v>0</v>
      </c>
      <c r="AD720" s="667">
        <f>SUM(AD721:AD741)</f>
        <v>0</v>
      </c>
      <c r="AE720" s="740">
        <f t="shared" si="439"/>
        <v>0</v>
      </c>
      <c r="AF720" s="745"/>
      <c r="AG720" s="745">
        <f>SUM(AG721:AG741)</f>
        <v>4413698.76</v>
      </c>
      <c r="AH720" s="745"/>
      <c r="AI720" s="745">
        <f>SUM(AI721:AI741)</f>
        <v>5088361.2729999991</v>
      </c>
      <c r="AJ720" s="746">
        <f>SUM(AJ721:AJ741)</f>
        <v>9502060.0330000017</v>
      </c>
    </row>
    <row r="721" spans="1:36" s="403" customFormat="1" ht="26.45" hidden="1" customHeight="1" x14ac:dyDescent="0.25">
      <c r="A721" s="967" t="s">
        <v>737</v>
      </c>
      <c r="B721" s="433" t="s">
        <v>289</v>
      </c>
      <c r="C721" s="567" t="s">
        <v>31</v>
      </c>
      <c r="D721" s="591">
        <v>58</v>
      </c>
      <c r="E721" s="469">
        <v>7205</v>
      </c>
      <c r="F721" s="469">
        <f>E721*D721</f>
        <v>417890</v>
      </c>
      <c r="G721" s="469">
        <v>17301.587931034483</v>
      </c>
      <c r="H721" s="469">
        <f>G721*D721</f>
        <v>1003492.1</v>
      </c>
      <c r="I721" s="590">
        <f>F721+H721</f>
        <v>1421382.1</v>
      </c>
      <c r="J721" s="819"/>
      <c r="K721" s="820">
        <v>7205</v>
      </c>
      <c r="L721" s="821">
        <f>K721*J721</f>
        <v>0</v>
      </c>
      <c r="M721" s="820">
        <v>17301.587931034483</v>
      </c>
      <c r="N721" s="821">
        <f>M721*J721</f>
        <v>0</v>
      </c>
      <c r="O721" s="814">
        <f>L721+N721</f>
        <v>0</v>
      </c>
      <c r="P721" s="638">
        <f t="shared" si="427"/>
        <v>0</v>
      </c>
      <c r="Q721" s="512">
        <f t="shared" si="428"/>
        <v>0</v>
      </c>
      <c r="R721" s="637">
        <f t="shared" si="429"/>
        <v>0</v>
      </c>
      <c r="S721" s="647"/>
      <c r="T721" s="522">
        <v>7205</v>
      </c>
      <c r="U721" s="522">
        <f>T721*S721</f>
        <v>0</v>
      </c>
      <c r="V721" s="522">
        <v>17301.587931034483</v>
      </c>
      <c r="W721" s="522">
        <f>V721*S721</f>
        <v>0</v>
      </c>
      <c r="X721" s="671">
        <f>U721+W721</f>
        <v>0</v>
      </c>
      <c r="Y721" s="647"/>
      <c r="Z721" s="523">
        <v>7205</v>
      </c>
      <c r="AA721" s="523">
        <f>Z721*Y721</f>
        <v>0</v>
      </c>
      <c r="AB721" s="523">
        <v>17301.587931034483</v>
      </c>
      <c r="AC721" s="523">
        <f>AB721*Y721</f>
        <v>0</v>
      </c>
      <c r="AD721" s="673">
        <f>AA721+AC721</f>
        <v>0</v>
      </c>
      <c r="AE721" s="740">
        <f t="shared" si="439"/>
        <v>58</v>
      </c>
      <c r="AF721" s="753">
        <v>7205</v>
      </c>
      <c r="AG721" s="753">
        <f>AF721*AE721</f>
        <v>417890</v>
      </c>
      <c r="AH721" s="753">
        <v>17301.587931034483</v>
      </c>
      <c r="AI721" s="753">
        <f>AH721*AE721</f>
        <v>1003492.1</v>
      </c>
      <c r="AJ721" s="750">
        <f>AG721+AI721</f>
        <v>1421382.1</v>
      </c>
    </row>
    <row r="722" spans="1:36" s="403" customFormat="1" ht="17.45" hidden="1" customHeight="1" x14ac:dyDescent="0.25">
      <c r="A722" s="967" t="s">
        <v>738</v>
      </c>
      <c r="B722" s="433" t="s">
        <v>290</v>
      </c>
      <c r="C722" s="567" t="s">
        <v>213</v>
      </c>
      <c r="D722" s="591">
        <v>933</v>
      </c>
      <c r="E722" s="469">
        <v>1451.6653376205788</v>
      </c>
      <c r="F722" s="469">
        <f>E722*D722</f>
        <v>1354403.76</v>
      </c>
      <c r="G722" s="469">
        <v>811.65284030010719</v>
      </c>
      <c r="H722" s="469">
        <f>G722*D722</f>
        <v>757272.1</v>
      </c>
      <c r="I722" s="590">
        <f>F722+H722</f>
        <v>2111675.86</v>
      </c>
      <c r="J722" s="819"/>
      <c r="K722" s="820">
        <v>1451.6653376205788</v>
      </c>
      <c r="L722" s="821">
        <f>K722*J722</f>
        <v>0</v>
      </c>
      <c r="M722" s="820">
        <v>811.65284030010719</v>
      </c>
      <c r="N722" s="821">
        <f>M722*J722</f>
        <v>0</v>
      </c>
      <c r="O722" s="814">
        <f>L722+N722</f>
        <v>0</v>
      </c>
      <c r="P722" s="638">
        <f t="shared" si="427"/>
        <v>0</v>
      </c>
      <c r="Q722" s="512">
        <f t="shared" si="428"/>
        <v>0</v>
      </c>
      <c r="R722" s="637">
        <f t="shared" si="429"/>
        <v>0</v>
      </c>
      <c r="S722" s="647"/>
      <c r="T722" s="522">
        <v>1451.6653376205788</v>
      </c>
      <c r="U722" s="522">
        <f>T722*S722</f>
        <v>0</v>
      </c>
      <c r="V722" s="522">
        <v>811.65284030010719</v>
      </c>
      <c r="W722" s="522">
        <f>V722*S722</f>
        <v>0</v>
      </c>
      <c r="X722" s="671">
        <f>U722+W722</f>
        <v>0</v>
      </c>
      <c r="Y722" s="647"/>
      <c r="Z722" s="523">
        <v>1451.6653376205788</v>
      </c>
      <c r="AA722" s="523">
        <f>Z722*Y722</f>
        <v>0</v>
      </c>
      <c r="AB722" s="523">
        <v>811.65284030010719</v>
      </c>
      <c r="AC722" s="523">
        <f>AB722*Y722</f>
        <v>0</v>
      </c>
      <c r="AD722" s="673">
        <f>AA722+AC722</f>
        <v>0</v>
      </c>
      <c r="AE722" s="740">
        <f t="shared" si="439"/>
        <v>933</v>
      </c>
      <c r="AF722" s="753">
        <v>1451.6653376205788</v>
      </c>
      <c r="AG722" s="753">
        <f>AF722*AE722</f>
        <v>1354403.76</v>
      </c>
      <c r="AH722" s="753">
        <v>811.65284030010719</v>
      </c>
      <c r="AI722" s="753">
        <f>AH722*AE722</f>
        <v>757272.1</v>
      </c>
      <c r="AJ722" s="750">
        <f>AG722+AI722</f>
        <v>2111675.86</v>
      </c>
    </row>
    <row r="723" spans="1:36" s="403" customFormat="1" ht="17.25" hidden="1" customHeight="1" x14ac:dyDescent="0.25">
      <c r="A723" s="967" t="s">
        <v>741</v>
      </c>
      <c r="B723" s="433" t="s">
        <v>291</v>
      </c>
      <c r="C723" s="567" t="s">
        <v>31</v>
      </c>
      <c r="D723" s="591">
        <v>1</v>
      </c>
      <c r="E723" s="469">
        <v>39090</v>
      </c>
      <c r="F723" s="469">
        <f>E723*D723</f>
        <v>39090</v>
      </c>
      <c r="G723" s="469">
        <v>204170</v>
      </c>
      <c r="H723" s="469">
        <f>G723*D723</f>
        <v>204170</v>
      </c>
      <c r="I723" s="590">
        <f>F723+H723</f>
        <v>243260</v>
      </c>
      <c r="J723" s="819"/>
      <c r="K723" s="820">
        <v>39090</v>
      </c>
      <c r="L723" s="821">
        <f>K723*J723</f>
        <v>0</v>
      </c>
      <c r="M723" s="820">
        <v>204170</v>
      </c>
      <c r="N723" s="821">
        <f>M723*J723</f>
        <v>0</v>
      </c>
      <c r="O723" s="814">
        <f>L723+N723</f>
        <v>0</v>
      </c>
      <c r="P723" s="638">
        <f t="shared" si="427"/>
        <v>0</v>
      </c>
      <c r="Q723" s="512">
        <f t="shared" si="428"/>
        <v>0</v>
      </c>
      <c r="R723" s="637">
        <f t="shared" si="429"/>
        <v>0</v>
      </c>
      <c r="S723" s="647"/>
      <c r="T723" s="522">
        <v>39090</v>
      </c>
      <c r="U723" s="522">
        <f>T723*S723</f>
        <v>0</v>
      </c>
      <c r="V723" s="522">
        <v>204170</v>
      </c>
      <c r="W723" s="522">
        <f>V723*S723</f>
        <v>0</v>
      </c>
      <c r="X723" s="671">
        <f>U723+W723</f>
        <v>0</v>
      </c>
      <c r="Y723" s="647"/>
      <c r="Z723" s="523">
        <v>39090</v>
      </c>
      <c r="AA723" s="523">
        <f>Z723*Y723</f>
        <v>0</v>
      </c>
      <c r="AB723" s="523">
        <v>204170</v>
      </c>
      <c r="AC723" s="523">
        <f>AB723*Y723</f>
        <v>0</v>
      </c>
      <c r="AD723" s="673">
        <f>AA723+AC723</f>
        <v>0</v>
      </c>
      <c r="AE723" s="740">
        <f t="shared" si="439"/>
        <v>1</v>
      </c>
      <c r="AF723" s="753">
        <v>39090</v>
      </c>
      <c r="AG723" s="753">
        <f>AF723*AE723</f>
        <v>39090</v>
      </c>
      <c r="AH723" s="753">
        <v>204170</v>
      </c>
      <c r="AI723" s="753">
        <f>AH723*AE723</f>
        <v>204170</v>
      </c>
      <c r="AJ723" s="750">
        <f>AG723+AI723</f>
        <v>243260</v>
      </c>
    </row>
    <row r="724" spans="1:36" s="403" customFormat="1" ht="17.45" hidden="1" customHeight="1" x14ac:dyDescent="0.25">
      <c r="A724" s="967" t="s">
        <v>740</v>
      </c>
      <c r="B724" s="440" t="s">
        <v>292</v>
      </c>
      <c r="C724" s="575"/>
      <c r="D724" s="598"/>
      <c r="E724" s="466"/>
      <c r="F724" s="466"/>
      <c r="G724" s="466"/>
      <c r="H724" s="466"/>
      <c r="I724" s="587"/>
      <c r="J724" s="797"/>
      <c r="K724" s="803"/>
      <c r="L724" s="804"/>
      <c r="M724" s="803"/>
      <c r="N724" s="804"/>
      <c r="O724" s="808"/>
      <c r="P724" s="638">
        <f t="shared" si="427"/>
        <v>0</v>
      </c>
      <c r="Q724" s="512">
        <f t="shared" si="428"/>
        <v>0</v>
      </c>
      <c r="R724" s="637">
        <f t="shared" si="429"/>
        <v>0</v>
      </c>
      <c r="S724" s="638"/>
      <c r="T724" s="519"/>
      <c r="U724" s="519"/>
      <c r="V724" s="519"/>
      <c r="W724" s="519"/>
      <c r="X724" s="670"/>
      <c r="Y724" s="638"/>
      <c r="Z724" s="512"/>
      <c r="AA724" s="512"/>
      <c r="AB724" s="512"/>
      <c r="AC724" s="512"/>
      <c r="AD724" s="668"/>
      <c r="AE724" s="740">
        <f t="shared" si="439"/>
        <v>0</v>
      </c>
      <c r="AF724" s="747"/>
      <c r="AG724" s="747"/>
      <c r="AH724" s="747"/>
      <c r="AI724" s="747"/>
      <c r="AJ724" s="748"/>
    </row>
    <row r="725" spans="1:36" s="403" customFormat="1" ht="17.45" hidden="1" customHeight="1" x14ac:dyDescent="0.25">
      <c r="A725" s="967" t="s">
        <v>742</v>
      </c>
      <c r="B725" s="433" t="s">
        <v>293</v>
      </c>
      <c r="C725" s="567" t="s">
        <v>213</v>
      </c>
      <c r="D725" s="591">
        <v>390</v>
      </c>
      <c r="E725" s="469">
        <v>1239.4615384615386</v>
      </c>
      <c r="F725" s="469">
        <f>E725*D725</f>
        <v>483390.00000000006</v>
      </c>
      <c r="G725" s="469">
        <v>505.48</v>
      </c>
      <c r="H725" s="469">
        <f>G725*D725</f>
        <v>197137.2</v>
      </c>
      <c r="I725" s="590">
        <f>F725+H725</f>
        <v>680527.20000000007</v>
      </c>
      <c r="J725" s="819"/>
      <c r="K725" s="820">
        <v>1239.4615384615386</v>
      </c>
      <c r="L725" s="821">
        <f>K725*J725</f>
        <v>0</v>
      </c>
      <c r="M725" s="820">
        <v>505.48</v>
      </c>
      <c r="N725" s="821">
        <f>M725*J725</f>
        <v>0</v>
      </c>
      <c r="O725" s="814">
        <f>L725+N725</f>
        <v>0</v>
      </c>
      <c r="P725" s="638">
        <f t="shared" si="427"/>
        <v>0</v>
      </c>
      <c r="Q725" s="512">
        <f t="shared" si="428"/>
        <v>0</v>
      </c>
      <c r="R725" s="637">
        <f t="shared" si="429"/>
        <v>0</v>
      </c>
      <c r="S725" s="647"/>
      <c r="T725" s="522">
        <v>1239.4615384615386</v>
      </c>
      <c r="U725" s="522">
        <f>T725*S725</f>
        <v>0</v>
      </c>
      <c r="V725" s="522">
        <v>505.48</v>
      </c>
      <c r="W725" s="522">
        <f>V725*S725</f>
        <v>0</v>
      </c>
      <c r="X725" s="671">
        <f>U725+W725</f>
        <v>0</v>
      </c>
      <c r="Y725" s="647"/>
      <c r="Z725" s="523">
        <v>1239.4615384615386</v>
      </c>
      <c r="AA725" s="523">
        <f>Z725*Y725</f>
        <v>0</v>
      </c>
      <c r="AB725" s="523">
        <v>505.48</v>
      </c>
      <c r="AC725" s="523">
        <f>AB725*Y725</f>
        <v>0</v>
      </c>
      <c r="AD725" s="673">
        <f>AA725+AC725</f>
        <v>0</v>
      </c>
      <c r="AE725" s="740">
        <f t="shared" si="439"/>
        <v>390</v>
      </c>
      <c r="AF725" s="753">
        <v>1239.4615384615386</v>
      </c>
      <c r="AG725" s="753">
        <f>AF725*AE725</f>
        <v>483390.00000000006</v>
      </c>
      <c r="AH725" s="753">
        <v>505.48</v>
      </c>
      <c r="AI725" s="753">
        <f>AH725*AE725</f>
        <v>197137.2</v>
      </c>
      <c r="AJ725" s="750">
        <f>AG725+AI725</f>
        <v>680527.20000000007</v>
      </c>
    </row>
    <row r="726" spans="1:36" s="403" customFormat="1" ht="17.45" hidden="1" customHeight="1" x14ac:dyDescent="0.25">
      <c r="A726" s="967" t="s">
        <v>739</v>
      </c>
      <c r="B726" s="440" t="s">
        <v>294</v>
      </c>
      <c r="C726" s="575"/>
      <c r="D726" s="598"/>
      <c r="E726" s="466"/>
      <c r="F726" s="466"/>
      <c r="G726" s="466"/>
      <c r="H726" s="466"/>
      <c r="I726" s="587"/>
      <c r="J726" s="797"/>
      <c r="K726" s="803"/>
      <c r="L726" s="804"/>
      <c r="M726" s="803"/>
      <c r="N726" s="804"/>
      <c r="O726" s="808"/>
      <c r="P726" s="638">
        <f t="shared" si="427"/>
        <v>0</v>
      </c>
      <c r="Q726" s="512">
        <f t="shared" si="428"/>
        <v>0</v>
      </c>
      <c r="R726" s="637">
        <f t="shared" si="429"/>
        <v>0</v>
      </c>
      <c r="S726" s="638"/>
      <c r="T726" s="519"/>
      <c r="U726" s="519"/>
      <c r="V726" s="519"/>
      <c r="W726" s="519"/>
      <c r="X726" s="670"/>
      <c r="Y726" s="638"/>
      <c r="Z726" s="512"/>
      <c r="AA726" s="512"/>
      <c r="AB726" s="512"/>
      <c r="AC726" s="512"/>
      <c r="AD726" s="668"/>
      <c r="AE726" s="740">
        <f t="shared" si="439"/>
        <v>0</v>
      </c>
      <c r="AF726" s="747"/>
      <c r="AG726" s="747"/>
      <c r="AH726" s="747"/>
      <c r="AI726" s="747"/>
      <c r="AJ726" s="748"/>
    </row>
    <row r="727" spans="1:36" s="403" customFormat="1" ht="17.45" hidden="1" customHeight="1" x14ac:dyDescent="0.25">
      <c r="A727" s="967" t="s">
        <v>744</v>
      </c>
      <c r="B727" s="433" t="s">
        <v>272</v>
      </c>
      <c r="C727" s="567" t="s">
        <v>224</v>
      </c>
      <c r="D727" s="591">
        <v>1</v>
      </c>
      <c r="E727" s="469">
        <v>88935.900000000009</v>
      </c>
      <c r="F727" s="469">
        <f t="shared" ref="F727:F734" si="440">E727*D727</f>
        <v>88935.900000000009</v>
      </c>
      <c r="G727" s="469">
        <v>212371.0056</v>
      </c>
      <c r="H727" s="469">
        <f t="shared" ref="H727:H734" si="441">G727*D727</f>
        <v>212371.0056</v>
      </c>
      <c r="I727" s="590">
        <f t="shared" ref="I727:I734" si="442">F727+H727</f>
        <v>301306.9056</v>
      </c>
      <c r="J727" s="819"/>
      <c r="K727" s="820">
        <v>88935.900000000009</v>
      </c>
      <c r="L727" s="821">
        <f t="shared" ref="L727:L734" si="443">K727*J727</f>
        <v>0</v>
      </c>
      <c r="M727" s="820">
        <v>212371.0056</v>
      </c>
      <c r="N727" s="821">
        <f t="shared" ref="N727:N734" si="444">M727*J727</f>
        <v>0</v>
      </c>
      <c r="O727" s="814">
        <f t="shared" ref="O727:O734" si="445">L727+N727</f>
        <v>0</v>
      </c>
      <c r="P727" s="638">
        <f t="shared" si="427"/>
        <v>0</v>
      </c>
      <c r="Q727" s="512">
        <f t="shared" si="428"/>
        <v>0</v>
      </c>
      <c r="R727" s="637">
        <f t="shared" si="429"/>
        <v>0</v>
      </c>
      <c r="S727" s="647"/>
      <c r="T727" s="522">
        <v>88935.900000000009</v>
      </c>
      <c r="U727" s="522">
        <f t="shared" ref="U727:U734" si="446">T727*S727</f>
        <v>0</v>
      </c>
      <c r="V727" s="522">
        <v>212371.0056</v>
      </c>
      <c r="W727" s="522">
        <f t="shared" ref="W727:W734" si="447">V727*S727</f>
        <v>0</v>
      </c>
      <c r="X727" s="671">
        <f t="shared" ref="X727:X734" si="448">U727+W727</f>
        <v>0</v>
      </c>
      <c r="Y727" s="647"/>
      <c r="Z727" s="523">
        <v>88935.900000000009</v>
      </c>
      <c r="AA727" s="523">
        <f t="shared" ref="AA727:AA734" si="449">Z727*Y727</f>
        <v>0</v>
      </c>
      <c r="AB727" s="523">
        <v>212371.0056</v>
      </c>
      <c r="AC727" s="523">
        <f t="shared" ref="AC727:AC734" si="450">AB727*Y727</f>
        <v>0</v>
      </c>
      <c r="AD727" s="673">
        <f t="shared" ref="AD727:AD734" si="451">AA727+AC727</f>
        <v>0</v>
      </c>
      <c r="AE727" s="740">
        <f t="shared" si="439"/>
        <v>1</v>
      </c>
      <c r="AF727" s="753">
        <v>88935.900000000009</v>
      </c>
      <c r="AG727" s="753">
        <f t="shared" ref="AG727:AG734" si="452">AF727*AE727</f>
        <v>88935.900000000009</v>
      </c>
      <c r="AH727" s="753">
        <v>212371.0056</v>
      </c>
      <c r="AI727" s="753">
        <f t="shared" ref="AI727:AI734" si="453">AH727*AE727</f>
        <v>212371.0056</v>
      </c>
      <c r="AJ727" s="750">
        <f t="shared" ref="AJ727:AJ734" si="454">AG727+AI727</f>
        <v>301306.9056</v>
      </c>
    </row>
    <row r="728" spans="1:36" s="403" customFormat="1" ht="17.45" hidden="1" customHeight="1" x14ac:dyDescent="0.25">
      <c r="A728" s="967" t="s">
        <v>745</v>
      </c>
      <c r="B728" s="433" t="s">
        <v>295</v>
      </c>
      <c r="C728" s="567" t="s">
        <v>224</v>
      </c>
      <c r="D728" s="591">
        <v>1</v>
      </c>
      <c r="E728" s="469">
        <v>27333.15</v>
      </c>
      <c r="F728" s="469">
        <f t="shared" si="440"/>
        <v>27333.15</v>
      </c>
      <c r="G728" s="469">
        <v>92996.28</v>
      </c>
      <c r="H728" s="469">
        <f t="shared" si="441"/>
        <v>92996.28</v>
      </c>
      <c r="I728" s="590">
        <f t="shared" si="442"/>
        <v>120329.43</v>
      </c>
      <c r="J728" s="819"/>
      <c r="K728" s="820">
        <v>27333.15</v>
      </c>
      <c r="L728" s="821">
        <f t="shared" si="443"/>
        <v>0</v>
      </c>
      <c r="M728" s="820">
        <v>92996.28</v>
      </c>
      <c r="N728" s="821">
        <f t="shared" si="444"/>
        <v>0</v>
      </c>
      <c r="O728" s="814">
        <f t="shared" si="445"/>
        <v>0</v>
      </c>
      <c r="P728" s="638">
        <f t="shared" si="427"/>
        <v>0</v>
      </c>
      <c r="Q728" s="512">
        <f t="shared" si="428"/>
        <v>0</v>
      </c>
      <c r="R728" s="637">
        <f t="shared" si="429"/>
        <v>0</v>
      </c>
      <c r="S728" s="647"/>
      <c r="T728" s="522">
        <v>27333.15</v>
      </c>
      <c r="U728" s="522">
        <f t="shared" si="446"/>
        <v>0</v>
      </c>
      <c r="V728" s="522">
        <v>92996.28</v>
      </c>
      <c r="W728" s="522">
        <f t="shared" si="447"/>
        <v>0</v>
      </c>
      <c r="X728" s="671">
        <f t="shared" si="448"/>
        <v>0</v>
      </c>
      <c r="Y728" s="647"/>
      <c r="Z728" s="523">
        <v>27333.15</v>
      </c>
      <c r="AA728" s="523">
        <f t="shared" si="449"/>
        <v>0</v>
      </c>
      <c r="AB728" s="523">
        <v>92996.28</v>
      </c>
      <c r="AC728" s="523">
        <f t="shared" si="450"/>
        <v>0</v>
      </c>
      <c r="AD728" s="673">
        <f t="shared" si="451"/>
        <v>0</v>
      </c>
      <c r="AE728" s="740">
        <f t="shared" si="439"/>
        <v>1</v>
      </c>
      <c r="AF728" s="753">
        <v>27333.15</v>
      </c>
      <c r="AG728" s="753">
        <f t="shared" si="452"/>
        <v>27333.15</v>
      </c>
      <c r="AH728" s="753">
        <v>92996.28</v>
      </c>
      <c r="AI728" s="753">
        <f t="shared" si="453"/>
        <v>92996.28</v>
      </c>
      <c r="AJ728" s="750">
        <f t="shared" si="454"/>
        <v>120329.43</v>
      </c>
    </row>
    <row r="729" spans="1:36" s="403" customFormat="1" ht="17.45" hidden="1" customHeight="1" x14ac:dyDescent="0.25">
      <c r="A729" s="967" t="s">
        <v>746</v>
      </c>
      <c r="B729" s="433" t="s">
        <v>296</v>
      </c>
      <c r="C729" s="567" t="s">
        <v>224</v>
      </c>
      <c r="D729" s="591">
        <v>5</v>
      </c>
      <c r="E729" s="469">
        <v>8541.7240000000002</v>
      </c>
      <c r="F729" s="469">
        <f t="shared" si="440"/>
        <v>42708.62</v>
      </c>
      <c r="G729" s="469">
        <v>15825.326399999998</v>
      </c>
      <c r="H729" s="469">
        <f t="shared" si="441"/>
        <v>79126.631999999983</v>
      </c>
      <c r="I729" s="590">
        <f t="shared" si="442"/>
        <v>121835.25199999998</v>
      </c>
      <c r="J729" s="819"/>
      <c r="K729" s="820">
        <v>8541.7240000000002</v>
      </c>
      <c r="L729" s="821">
        <f t="shared" si="443"/>
        <v>0</v>
      </c>
      <c r="M729" s="820">
        <v>15825.326399999998</v>
      </c>
      <c r="N729" s="821">
        <f t="shared" si="444"/>
        <v>0</v>
      </c>
      <c r="O729" s="814">
        <f t="shared" si="445"/>
        <v>0</v>
      </c>
      <c r="P729" s="638">
        <f t="shared" si="427"/>
        <v>0</v>
      </c>
      <c r="Q729" s="512">
        <f t="shared" si="428"/>
        <v>0</v>
      </c>
      <c r="R729" s="637">
        <f t="shared" si="429"/>
        <v>0</v>
      </c>
      <c r="S729" s="647"/>
      <c r="T729" s="522">
        <v>8541.7240000000002</v>
      </c>
      <c r="U729" s="522">
        <f t="shared" si="446"/>
        <v>0</v>
      </c>
      <c r="V729" s="522">
        <v>15825.326399999998</v>
      </c>
      <c r="W729" s="522">
        <f t="shared" si="447"/>
        <v>0</v>
      </c>
      <c r="X729" s="671">
        <f t="shared" si="448"/>
        <v>0</v>
      </c>
      <c r="Y729" s="647"/>
      <c r="Z729" s="523">
        <v>8541.7240000000002</v>
      </c>
      <c r="AA729" s="523">
        <f t="shared" si="449"/>
        <v>0</v>
      </c>
      <c r="AB729" s="523">
        <v>15825.326399999998</v>
      </c>
      <c r="AC729" s="523">
        <f t="shared" si="450"/>
        <v>0</v>
      </c>
      <c r="AD729" s="673">
        <f t="shared" si="451"/>
        <v>0</v>
      </c>
      <c r="AE729" s="740">
        <f t="shared" si="439"/>
        <v>5</v>
      </c>
      <c r="AF729" s="753">
        <v>8541.7240000000002</v>
      </c>
      <c r="AG729" s="753">
        <f t="shared" si="452"/>
        <v>42708.62</v>
      </c>
      <c r="AH729" s="753">
        <v>15825.326399999998</v>
      </c>
      <c r="AI729" s="753">
        <f t="shared" si="453"/>
        <v>79126.631999999983</v>
      </c>
      <c r="AJ729" s="750">
        <f t="shared" si="454"/>
        <v>121835.25199999998</v>
      </c>
    </row>
    <row r="730" spans="1:36" s="403" customFormat="1" ht="15.6" hidden="1" customHeight="1" x14ac:dyDescent="0.25">
      <c r="A730" s="967" t="s">
        <v>747</v>
      </c>
      <c r="B730" s="433" t="s">
        <v>297</v>
      </c>
      <c r="C730" s="567" t="s">
        <v>31</v>
      </c>
      <c r="D730" s="591">
        <v>75</v>
      </c>
      <c r="E730" s="469">
        <v>896.04000000000008</v>
      </c>
      <c r="F730" s="469">
        <f t="shared" si="440"/>
        <v>67203</v>
      </c>
      <c r="G730" s="469">
        <v>784.68000000000006</v>
      </c>
      <c r="H730" s="469">
        <f t="shared" si="441"/>
        <v>58851.000000000007</v>
      </c>
      <c r="I730" s="590">
        <f t="shared" si="442"/>
        <v>126054</v>
      </c>
      <c r="J730" s="819"/>
      <c r="K730" s="820">
        <v>896.04000000000008</v>
      </c>
      <c r="L730" s="821">
        <f t="shared" si="443"/>
        <v>0</v>
      </c>
      <c r="M730" s="820">
        <v>784.68000000000006</v>
      </c>
      <c r="N730" s="821">
        <f t="shared" si="444"/>
        <v>0</v>
      </c>
      <c r="O730" s="814">
        <f t="shared" si="445"/>
        <v>0</v>
      </c>
      <c r="P730" s="638">
        <f t="shared" si="427"/>
        <v>0</v>
      </c>
      <c r="Q730" s="512">
        <f t="shared" si="428"/>
        <v>0</v>
      </c>
      <c r="R730" s="637">
        <f t="shared" si="429"/>
        <v>0</v>
      </c>
      <c r="S730" s="647"/>
      <c r="T730" s="522">
        <v>896.04000000000008</v>
      </c>
      <c r="U730" s="522">
        <f t="shared" si="446"/>
        <v>0</v>
      </c>
      <c r="V730" s="522">
        <v>784.68000000000006</v>
      </c>
      <c r="W730" s="522">
        <f t="shared" si="447"/>
        <v>0</v>
      </c>
      <c r="X730" s="671">
        <f t="shared" si="448"/>
        <v>0</v>
      </c>
      <c r="Y730" s="647"/>
      <c r="Z730" s="523">
        <v>896.04000000000008</v>
      </c>
      <c r="AA730" s="523">
        <f t="shared" si="449"/>
        <v>0</v>
      </c>
      <c r="AB730" s="523">
        <v>784.68000000000006</v>
      </c>
      <c r="AC730" s="523">
        <f t="shared" si="450"/>
        <v>0</v>
      </c>
      <c r="AD730" s="673">
        <f t="shared" si="451"/>
        <v>0</v>
      </c>
      <c r="AE730" s="740">
        <f t="shared" si="439"/>
        <v>75</v>
      </c>
      <c r="AF730" s="753">
        <v>896.04000000000008</v>
      </c>
      <c r="AG730" s="753">
        <f t="shared" si="452"/>
        <v>67203</v>
      </c>
      <c r="AH730" s="753">
        <v>784.68000000000006</v>
      </c>
      <c r="AI730" s="753">
        <f t="shared" si="453"/>
        <v>58851.000000000007</v>
      </c>
      <c r="AJ730" s="750">
        <f t="shared" si="454"/>
        <v>126054</v>
      </c>
    </row>
    <row r="731" spans="1:36" s="403" customFormat="1" ht="17.45" hidden="1" customHeight="1" x14ac:dyDescent="0.25">
      <c r="A731" s="967" t="s">
        <v>748</v>
      </c>
      <c r="B731" s="433" t="s">
        <v>276</v>
      </c>
      <c r="C731" s="567" t="s">
        <v>153</v>
      </c>
      <c r="D731" s="591">
        <v>289.2</v>
      </c>
      <c r="E731" s="469">
        <v>1375.5</v>
      </c>
      <c r="F731" s="469">
        <f t="shared" si="440"/>
        <v>397794.6</v>
      </c>
      <c r="G731" s="469">
        <v>1858.420124481328</v>
      </c>
      <c r="H731" s="469">
        <f t="shared" si="441"/>
        <v>537455.10000000009</v>
      </c>
      <c r="I731" s="590">
        <f t="shared" si="442"/>
        <v>935249.70000000007</v>
      </c>
      <c r="J731" s="819"/>
      <c r="K731" s="820">
        <v>1375.5</v>
      </c>
      <c r="L731" s="821">
        <f t="shared" si="443"/>
        <v>0</v>
      </c>
      <c r="M731" s="820">
        <v>1858.420124481328</v>
      </c>
      <c r="N731" s="821">
        <f t="shared" si="444"/>
        <v>0</v>
      </c>
      <c r="O731" s="814">
        <f t="shared" si="445"/>
        <v>0</v>
      </c>
      <c r="P731" s="638">
        <f t="shared" si="427"/>
        <v>0</v>
      </c>
      <c r="Q731" s="512">
        <f t="shared" si="428"/>
        <v>0</v>
      </c>
      <c r="R731" s="637">
        <f t="shared" si="429"/>
        <v>0</v>
      </c>
      <c r="S731" s="647"/>
      <c r="T731" s="522">
        <v>1375.5</v>
      </c>
      <c r="U731" s="522">
        <f t="shared" si="446"/>
        <v>0</v>
      </c>
      <c r="V731" s="522">
        <v>1858.420124481328</v>
      </c>
      <c r="W731" s="522">
        <f t="shared" si="447"/>
        <v>0</v>
      </c>
      <c r="X731" s="671">
        <f t="shared" si="448"/>
        <v>0</v>
      </c>
      <c r="Y731" s="647"/>
      <c r="Z731" s="523">
        <v>1375.5</v>
      </c>
      <c r="AA731" s="523">
        <f t="shared" si="449"/>
        <v>0</v>
      </c>
      <c r="AB731" s="523">
        <v>1858.420124481328</v>
      </c>
      <c r="AC731" s="523">
        <f t="shared" si="450"/>
        <v>0</v>
      </c>
      <c r="AD731" s="673">
        <f t="shared" si="451"/>
        <v>0</v>
      </c>
      <c r="AE731" s="740">
        <f t="shared" si="439"/>
        <v>289.2</v>
      </c>
      <c r="AF731" s="753">
        <v>1375.5</v>
      </c>
      <c r="AG731" s="753">
        <f t="shared" si="452"/>
        <v>397794.6</v>
      </c>
      <c r="AH731" s="753">
        <v>1858.420124481328</v>
      </c>
      <c r="AI731" s="753">
        <f t="shared" si="453"/>
        <v>537455.10000000009</v>
      </c>
      <c r="AJ731" s="750">
        <f t="shared" si="454"/>
        <v>935249.70000000007</v>
      </c>
    </row>
    <row r="732" spans="1:36" s="403" customFormat="1" ht="17.45" hidden="1" customHeight="1" x14ac:dyDescent="0.25">
      <c r="A732" s="967" t="s">
        <v>749</v>
      </c>
      <c r="B732" s="433" t="s">
        <v>298</v>
      </c>
      <c r="C732" s="567" t="s">
        <v>224</v>
      </c>
      <c r="D732" s="591">
        <v>2</v>
      </c>
      <c r="E732" s="469">
        <v>100586.38500000001</v>
      </c>
      <c r="F732" s="469">
        <f t="shared" si="440"/>
        <v>201172.77000000002</v>
      </c>
      <c r="G732" s="469">
        <v>266448.06760000001</v>
      </c>
      <c r="H732" s="469">
        <f t="shared" si="441"/>
        <v>532896.13520000002</v>
      </c>
      <c r="I732" s="590">
        <f t="shared" si="442"/>
        <v>734068.90520000004</v>
      </c>
      <c r="J732" s="819"/>
      <c r="K732" s="820">
        <v>100586.38500000001</v>
      </c>
      <c r="L732" s="821">
        <f t="shared" si="443"/>
        <v>0</v>
      </c>
      <c r="M732" s="820">
        <v>266448.06760000001</v>
      </c>
      <c r="N732" s="821">
        <f t="shared" si="444"/>
        <v>0</v>
      </c>
      <c r="O732" s="814">
        <f t="shared" si="445"/>
        <v>0</v>
      </c>
      <c r="P732" s="638">
        <f t="shared" si="427"/>
        <v>0</v>
      </c>
      <c r="Q732" s="512">
        <f t="shared" si="428"/>
        <v>0</v>
      </c>
      <c r="R732" s="637">
        <f t="shared" si="429"/>
        <v>0</v>
      </c>
      <c r="S732" s="647"/>
      <c r="T732" s="522">
        <v>100586.38500000001</v>
      </c>
      <c r="U732" s="522">
        <f t="shared" si="446"/>
        <v>0</v>
      </c>
      <c r="V732" s="522">
        <v>266448.06760000001</v>
      </c>
      <c r="W732" s="522">
        <f t="shared" si="447"/>
        <v>0</v>
      </c>
      <c r="X732" s="671">
        <f t="shared" si="448"/>
        <v>0</v>
      </c>
      <c r="Y732" s="647"/>
      <c r="Z732" s="523">
        <v>100586.38500000001</v>
      </c>
      <c r="AA732" s="523">
        <f t="shared" si="449"/>
        <v>0</v>
      </c>
      <c r="AB732" s="523">
        <v>266448.06760000001</v>
      </c>
      <c r="AC732" s="523">
        <f t="shared" si="450"/>
        <v>0</v>
      </c>
      <c r="AD732" s="673">
        <f t="shared" si="451"/>
        <v>0</v>
      </c>
      <c r="AE732" s="740">
        <f t="shared" si="439"/>
        <v>2</v>
      </c>
      <c r="AF732" s="753">
        <v>100586.38500000001</v>
      </c>
      <c r="AG732" s="753">
        <f t="shared" si="452"/>
        <v>201172.77000000002</v>
      </c>
      <c r="AH732" s="753">
        <v>266448.06760000001</v>
      </c>
      <c r="AI732" s="753">
        <f t="shared" si="453"/>
        <v>532896.13520000002</v>
      </c>
      <c r="AJ732" s="750">
        <f t="shared" si="454"/>
        <v>734068.90520000004</v>
      </c>
    </row>
    <row r="733" spans="1:36" s="403" customFormat="1" ht="17.45" hidden="1" customHeight="1" x14ac:dyDescent="0.25">
      <c r="A733" s="967" t="s">
        <v>750</v>
      </c>
      <c r="B733" s="433" t="s">
        <v>299</v>
      </c>
      <c r="C733" s="567" t="s">
        <v>31</v>
      </c>
      <c r="D733" s="591">
        <v>6</v>
      </c>
      <c r="E733" s="469">
        <v>8489.2366666666658</v>
      </c>
      <c r="F733" s="469">
        <f t="shared" si="440"/>
        <v>50935.42</v>
      </c>
      <c r="G733" s="469">
        <v>18251.225200000001</v>
      </c>
      <c r="H733" s="469">
        <f t="shared" si="441"/>
        <v>109507.3512</v>
      </c>
      <c r="I733" s="590">
        <f t="shared" si="442"/>
        <v>160442.77120000002</v>
      </c>
      <c r="J733" s="819"/>
      <c r="K733" s="820">
        <v>8489.2366666666658</v>
      </c>
      <c r="L733" s="821">
        <f t="shared" si="443"/>
        <v>0</v>
      </c>
      <c r="M733" s="820">
        <v>18251.225200000001</v>
      </c>
      <c r="N733" s="821">
        <f t="shared" si="444"/>
        <v>0</v>
      </c>
      <c r="O733" s="814">
        <f t="shared" si="445"/>
        <v>0</v>
      </c>
      <c r="P733" s="638">
        <f t="shared" si="427"/>
        <v>0</v>
      </c>
      <c r="Q733" s="512">
        <f t="shared" si="428"/>
        <v>0</v>
      </c>
      <c r="R733" s="637">
        <f t="shared" si="429"/>
        <v>0</v>
      </c>
      <c r="S733" s="647"/>
      <c r="T733" s="522">
        <v>8489.2366666666658</v>
      </c>
      <c r="U733" s="522">
        <f t="shared" si="446"/>
        <v>0</v>
      </c>
      <c r="V733" s="522">
        <v>18251.225200000001</v>
      </c>
      <c r="W733" s="522">
        <f t="shared" si="447"/>
        <v>0</v>
      </c>
      <c r="X733" s="671">
        <f t="shared" si="448"/>
        <v>0</v>
      </c>
      <c r="Y733" s="647"/>
      <c r="Z733" s="523">
        <v>8489.2366666666658</v>
      </c>
      <c r="AA733" s="523">
        <f t="shared" si="449"/>
        <v>0</v>
      </c>
      <c r="AB733" s="523">
        <v>18251.225200000001</v>
      </c>
      <c r="AC733" s="523">
        <f t="shared" si="450"/>
        <v>0</v>
      </c>
      <c r="AD733" s="673">
        <f t="shared" si="451"/>
        <v>0</v>
      </c>
      <c r="AE733" s="740">
        <f t="shared" si="439"/>
        <v>6</v>
      </c>
      <c r="AF733" s="753">
        <v>8489.2366666666658</v>
      </c>
      <c r="AG733" s="753">
        <f t="shared" si="452"/>
        <v>50935.42</v>
      </c>
      <c r="AH733" s="753">
        <v>18251.225200000001</v>
      </c>
      <c r="AI733" s="753">
        <f t="shared" si="453"/>
        <v>109507.3512</v>
      </c>
      <c r="AJ733" s="750">
        <f t="shared" si="454"/>
        <v>160442.77120000002</v>
      </c>
    </row>
    <row r="734" spans="1:36" s="403" customFormat="1" ht="17.45" hidden="1" customHeight="1" x14ac:dyDescent="0.25">
      <c r="A734" s="967" t="s">
        <v>751</v>
      </c>
      <c r="B734" s="433" t="s">
        <v>300</v>
      </c>
      <c r="C734" s="567" t="s">
        <v>153</v>
      </c>
      <c r="D734" s="591">
        <v>152</v>
      </c>
      <c r="E734" s="469">
        <v>2456.7671052631581</v>
      </c>
      <c r="F734" s="469">
        <f t="shared" si="440"/>
        <v>373428.60000000003</v>
      </c>
      <c r="G734" s="469">
        <v>4354.8717105263158</v>
      </c>
      <c r="H734" s="469">
        <f t="shared" si="441"/>
        <v>661940.5</v>
      </c>
      <c r="I734" s="590">
        <f t="shared" si="442"/>
        <v>1035369.1000000001</v>
      </c>
      <c r="J734" s="819"/>
      <c r="K734" s="820">
        <v>2456.7671052631581</v>
      </c>
      <c r="L734" s="821">
        <f t="shared" si="443"/>
        <v>0</v>
      </c>
      <c r="M734" s="820">
        <v>4354.8717105263158</v>
      </c>
      <c r="N734" s="821">
        <f t="shared" si="444"/>
        <v>0</v>
      </c>
      <c r="O734" s="814">
        <f t="shared" si="445"/>
        <v>0</v>
      </c>
      <c r="P734" s="638">
        <f t="shared" si="427"/>
        <v>0</v>
      </c>
      <c r="Q734" s="512">
        <f t="shared" si="428"/>
        <v>0</v>
      </c>
      <c r="R734" s="637">
        <f t="shared" si="429"/>
        <v>0</v>
      </c>
      <c r="S734" s="647"/>
      <c r="T734" s="522">
        <v>2456.7671052631581</v>
      </c>
      <c r="U734" s="522">
        <f t="shared" si="446"/>
        <v>0</v>
      </c>
      <c r="V734" s="522">
        <v>4354.8717105263158</v>
      </c>
      <c r="W734" s="522">
        <f t="shared" si="447"/>
        <v>0</v>
      </c>
      <c r="X734" s="671">
        <f t="shared" si="448"/>
        <v>0</v>
      </c>
      <c r="Y734" s="647"/>
      <c r="Z734" s="523">
        <v>2456.7671052631581</v>
      </c>
      <c r="AA734" s="523">
        <f t="shared" si="449"/>
        <v>0</v>
      </c>
      <c r="AB734" s="523">
        <v>4354.8717105263158</v>
      </c>
      <c r="AC734" s="523">
        <f t="shared" si="450"/>
        <v>0</v>
      </c>
      <c r="AD734" s="673">
        <f t="shared" si="451"/>
        <v>0</v>
      </c>
      <c r="AE734" s="740">
        <f t="shared" si="439"/>
        <v>152</v>
      </c>
      <c r="AF734" s="753">
        <v>2456.7671052631581</v>
      </c>
      <c r="AG734" s="753">
        <f t="shared" si="452"/>
        <v>373428.60000000003</v>
      </c>
      <c r="AH734" s="753">
        <v>4354.8717105263158</v>
      </c>
      <c r="AI734" s="753">
        <f t="shared" si="453"/>
        <v>661940.5</v>
      </c>
      <c r="AJ734" s="750">
        <f t="shared" si="454"/>
        <v>1035369.1000000001</v>
      </c>
    </row>
    <row r="735" spans="1:36" s="403" customFormat="1" ht="17.45" hidden="1" customHeight="1" x14ac:dyDescent="0.25">
      <c r="A735" s="967" t="s">
        <v>743</v>
      </c>
      <c r="B735" s="440" t="s">
        <v>301</v>
      </c>
      <c r="C735" s="575"/>
      <c r="D735" s="598"/>
      <c r="E735" s="466"/>
      <c r="F735" s="466"/>
      <c r="G735" s="466"/>
      <c r="H735" s="466"/>
      <c r="I735" s="587"/>
      <c r="J735" s="797"/>
      <c r="K735" s="803"/>
      <c r="L735" s="804"/>
      <c r="M735" s="803"/>
      <c r="N735" s="804"/>
      <c r="O735" s="808"/>
      <c r="P735" s="638">
        <f t="shared" si="427"/>
        <v>0</v>
      </c>
      <c r="Q735" s="512">
        <f t="shared" si="428"/>
        <v>0</v>
      </c>
      <c r="R735" s="637">
        <f t="shared" si="429"/>
        <v>0</v>
      </c>
      <c r="S735" s="638"/>
      <c r="T735" s="519"/>
      <c r="U735" s="519"/>
      <c r="V735" s="519"/>
      <c r="W735" s="519"/>
      <c r="X735" s="670"/>
      <c r="Y735" s="638"/>
      <c r="Z735" s="512"/>
      <c r="AA735" s="512"/>
      <c r="AB735" s="512"/>
      <c r="AC735" s="512"/>
      <c r="AD735" s="668"/>
      <c r="AE735" s="740">
        <f t="shared" si="439"/>
        <v>0</v>
      </c>
      <c r="AF735" s="747"/>
      <c r="AG735" s="747"/>
      <c r="AH735" s="747"/>
      <c r="AI735" s="747"/>
      <c r="AJ735" s="748"/>
    </row>
    <row r="736" spans="1:36" s="403" customFormat="1" ht="15.6" hidden="1" customHeight="1" x14ac:dyDescent="0.25">
      <c r="A736" s="967" t="s">
        <v>752</v>
      </c>
      <c r="B736" s="433" t="s">
        <v>302</v>
      </c>
      <c r="C736" s="567" t="s">
        <v>224</v>
      </c>
      <c r="D736" s="591">
        <v>1</v>
      </c>
      <c r="E736" s="469">
        <v>61132.46</v>
      </c>
      <c r="F736" s="469">
        <f t="shared" ref="F736:F741" si="455">E736*D736</f>
        <v>61132.46</v>
      </c>
      <c r="G736" s="469">
        <v>389269.56900000002</v>
      </c>
      <c r="H736" s="469">
        <f>G736*D736</f>
        <v>389269.56900000002</v>
      </c>
      <c r="I736" s="590">
        <f t="shared" ref="I736:I741" si="456">F736+H736</f>
        <v>450402.02900000004</v>
      </c>
      <c r="J736" s="819"/>
      <c r="K736" s="820">
        <v>61132.46</v>
      </c>
      <c r="L736" s="821">
        <f t="shared" ref="L736:L741" si="457">K736*J736</f>
        <v>0</v>
      </c>
      <c r="M736" s="820">
        <v>389269.56900000002</v>
      </c>
      <c r="N736" s="821">
        <f>M736*J736</f>
        <v>0</v>
      </c>
      <c r="O736" s="814">
        <f t="shared" ref="O736:O741" si="458">L736+N736</f>
        <v>0</v>
      </c>
      <c r="P736" s="638">
        <f t="shared" si="427"/>
        <v>0</v>
      </c>
      <c r="Q736" s="512">
        <f t="shared" si="428"/>
        <v>0</v>
      </c>
      <c r="R736" s="637">
        <f t="shared" si="429"/>
        <v>0</v>
      </c>
      <c r="S736" s="647"/>
      <c r="T736" s="522">
        <v>61132.46</v>
      </c>
      <c r="U736" s="522">
        <f t="shared" ref="U736:U741" si="459">T736*S736</f>
        <v>0</v>
      </c>
      <c r="V736" s="522">
        <v>389269.56900000002</v>
      </c>
      <c r="W736" s="522">
        <f>V736*S736</f>
        <v>0</v>
      </c>
      <c r="X736" s="671">
        <f t="shared" ref="X736:X741" si="460">U736+W736</f>
        <v>0</v>
      </c>
      <c r="Y736" s="647"/>
      <c r="Z736" s="523">
        <v>61132.46</v>
      </c>
      <c r="AA736" s="523">
        <f t="shared" ref="AA736:AA741" si="461">Z736*Y736</f>
        <v>0</v>
      </c>
      <c r="AB736" s="523">
        <v>389269.56900000002</v>
      </c>
      <c r="AC736" s="523">
        <f>AB736*Y736</f>
        <v>0</v>
      </c>
      <c r="AD736" s="673">
        <f t="shared" ref="AD736:AD741" si="462">AA736+AC736</f>
        <v>0</v>
      </c>
      <c r="AE736" s="740">
        <f t="shared" si="439"/>
        <v>1</v>
      </c>
      <c r="AF736" s="753">
        <v>61132.46</v>
      </c>
      <c r="AG736" s="753">
        <f t="shared" ref="AG736:AG741" si="463">AF736*AE736</f>
        <v>61132.46</v>
      </c>
      <c r="AH736" s="753">
        <v>389269.56900000002</v>
      </c>
      <c r="AI736" s="753">
        <f>AH736*AE736</f>
        <v>389269.56900000002</v>
      </c>
      <c r="AJ736" s="750">
        <f t="shared" ref="AJ736:AJ741" si="464">AG736+AI736</f>
        <v>450402.02900000004</v>
      </c>
    </row>
    <row r="737" spans="1:36" s="403" customFormat="1" ht="26.45" hidden="1" customHeight="1" x14ac:dyDescent="0.25">
      <c r="A737" s="967" t="s">
        <v>753</v>
      </c>
      <c r="B737" s="433" t="s">
        <v>303</v>
      </c>
      <c r="C737" s="567" t="s">
        <v>224</v>
      </c>
      <c r="D737" s="591">
        <v>3</v>
      </c>
      <c r="E737" s="469">
        <v>18340</v>
      </c>
      <c r="F737" s="469">
        <f t="shared" si="455"/>
        <v>55020</v>
      </c>
      <c r="G737" s="469">
        <v>52353.599999999999</v>
      </c>
      <c r="H737" s="469">
        <f>G737*D737</f>
        <v>157060.79999999999</v>
      </c>
      <c r="I737" s="590">
        <f t="shared" si="456"/>
        <v>212080.8</v>
      </c>
      <c r="J737" s="819"/>
      <c r="K737" s="820">
        <v>18340</v>
      </c>
      <c r="L737" s="821">
        <f t="shared" si="457"/>
        <v>0</v>
      </c>
      <c r="M737" s="820">
        <v>52353.599999999999</v>
      </c>
      <c r="N737" s="821">
        <f>M737*J737</f>
        <v>0</v>
      </c>
      <c r="O737" s="814">
        <f t="shared" si="458"/>
        <v>0</v>
      </c>
      <c r="P737" s="638">
        <f t="shared" si="427"/>
        <v>0</v>
      </c>
      <c r="Q737" s="512">
        <f t="shared" si="428"/>
        <v>0</v>
      </c>
      <c r="R737" s="637">
        <f t="shared" si="429"/>
        <v>0</v>
      </c>
      <c r="S737" s="647"/>
      <c r="T737" s="522">
        <v>18340</v>
      </c>
      <c r="U737" s="522">
        <f t="shared" si="459"/>
        <v>0</v>
      </c>
      <c r="V737" s="522">
        <v>52353.599999999999</v>
      </c>
      <c r="W737" s="522">
        <f>V737*S737</f>
        <v>0</v>
      </c>
      <c r="X737" s="671">
        <f t="shared" si="460"/>
        <v>0</v>
      </c>
      <c r="Y737" s="647"/>
      <c r="Z737" s="523">
        <v>18340</v>
      </c>
      <c r="AA737" s="523">
        <f t="shared" si="461"/>
        <v>0</v>
      </c>
      <c r="AB737" s="523">
        <v>52353.599999999999</v>
      </c>
      <c r="AC737" s="523">
        <f>AB737*Y737</f>
        <v>0</v>
      </c>
      <c r="AD737" s="673">
        <f t="shared" si="462"/>
        <v>0</v>
      </c>
      <c r="AE737" s="740">
        <f t="shared" si="439"/>
        <v>3</v>
      </c>
      <c r="AF737" s="753">
        <v>18340</v>
      </c>
      <c r="AG737" s="753">
        <f t="shared" si="463"/>
        <v>55020</v>
      </c>
      <c r="AH737" s="753">
        <v>52353.599999999999</v>
      </c>
      <c r="AI737" s="753">
        <f>AH737*AE737</f>
        <v>157060.79999999999</v>
      </c>
      <c r="AJ737" s="750">
        <f t="shared" si="464"/>
        <v>212080.8</v>
      </c>
    </row>
    <row r="738" spans="1:36" s="403" customFormat="1" ht="17.45" hidden="1" customHeight="1" x14ac:dyDescent="0.25">
      <c r="A738" s="967" t="s">
        <v>754</v>
      </c>
      <c r="B738" s="433" t="s">
        <v>304</v>
      </c>
      <c r="C738" s="567" t="s">
        <v>213</v>
      </c>
      <c r="D738" s="591">
        <v>74</v>
      </c>
      <c r="E738" s="469">
        <v>557.77675675675675</v>
      </c>
      <c r="F738" s="469">
        <f t="shared" si="455"/>
        <v>41275.480000000003</v>
      </c>
      <c r="G738" s="469">
        <v>815.66216216216219</v>
      </c>
      <c r="H738" s="469">
        <f>G738*D738</f>
        <v>60359</v>
      </c>
      <c r="I738" s="590">
        <f t="shared" si="456"/>
        <v>101634.48000000001</v>
      </c>
      <c r="J738" s="819"/>
      <c r="K738" s="820">
        <v>557.77675675675675</v>
      </c>
      <c r="L738" s="821">
        <f t="shared" si="457"/>
        <v>0</v>
      </c>
      <c r="M738" s="820">
        <v>815.66216216216219</v>
      </c>
      <c r="N738" s="821">
        <f>M738*J738</f>
        <v>0</v>
      </c>
      <c r="O738" s="814">
        <f t="shared" si="458"/>
        <v>0</v>
      </c>
      <c r="P738" s="638">
        <f t="shared" si="427"/>
        <v>0</v>
      </c>
      <c r="Q738" s="512">
        <f t="shared" si="428"/>
        <v>0</v>
      </c>
      <c r="R738" s="637">
        <f t="shared" si="429"/>
        <v>0</v>
      </c>
      <c r="S738" s="647"/>
      <c r="T738" s="522">
        <v>557.77675675675675</v>
      </c>
      <c r="U738" s="522">
        <f t="shared" si="459"/>
        <v>0</v>
      </c>
      <c r="V738" s="522">
        <v>815.66216216216219</v>
      </c>
      <c r="W738" s="522">
        <f>V738*S738</f>
        <v>0</v>
      </c>
      <c r="X738" s="671">
        <f t="shared" si="460"/>
        <v>0</v>
      </c>
      <c r="Y738" s="647"/>
      <c r="Z738" s="523">
        <v>557.77675675675675</v>
      </c>
      <c r="AA738" s="523">
        <f t="shared" si="461"/>
        <v>0</v>
      </c>
      <c r="AB738" s="523">
        <v>815.66216216216219</v>
      </c>
      <c r="AC738" s="523">
        <f>AB738*Y738</f>
        <v>0</v>
      </c>
      <c r="AD738" s="673">
        <f t="shared" si="462"/>
        <v>0</v>
      </c>
      <c r="AE738" s="740">
        <f t="shared" si="439"/>
        <v>74</v>
      </c>
      <c r="AF738" s="753">
        <v>557.77675675675675</v>
      </c>
      <c r="AG738" s="753">
        <f t="shared" si="463"/>
        <v>41275.480000000003</v>
      </c>
      <c r="AH738" s="753">
        <v>815.66216216216219</v>
      </c>
      <c r="AI738" s="753">
        <f>AH738*AE738</f>
        <v>60359</v>
      </c>
      <c r="AJ738" s="750">
        <f t="shared" si="464"/>
        <v>101634.48000000001</v>
      </c>
    </row>
    <row r="739" spans="1:36" s="403" customFormat="1" ht="17.45" hidden="1" customHeight="1" x14ac:dyDescent="0.25">
      <c r="A739" s="967" t="s">
        <v>755</v>
      </c>
      <c r="B739" s="433" t="s">
        <v>305</v>
      </c>
      <c r="C739" s="567" t="s">
        <v>213</v>
      </c>
      <c r="D739" s="591">
        <v>16</v>
      </c>
      <c r="E739" s="469">
        <v>655</v>
      </c>
      <c r="F739" s="469">
        <f t="shared" si="455"/>
        <v>10480</v>
      </c>
      <c r="G739" s="469">
        <v>152.1</v>
      </c>
      <c r="H739" s="469">
        <f>G739*D739</f>
        <v>2433.6</v>
      </c>
      <c r="I739" s="590">
        <f t="shared" si="456"/>
        <v>12913.6</v>
      </c>
      <c r="J739" s="819"/>
      <c r="K739" s="820">
        <v>655</v>
      </c>
      <c r="L739" s="821">
        <f t="shared" si="457"/>
        <v>0</v>
      </c>
      <c r="M739" s="820">
        <v>152.1</v>
      </c>
      <c r="N739" s="821">
        <f>M739*J739</f>
        <v>0</v>
      </c>
      <c r="O739" s="814">
        <f t="shared" si="458"/>
        <v>0</v>
      </c>
      <c r="P739" s="638">
        <f t="shared" si="427"/>
        <v>0</v>
      </c>
      <c r="Q739" s="512">
        <f t="shared" si="428"/>
        <v>0</v>
      </c>
      <c r="R739" s="637">
        <f t="shared" si="429"/>
        <v>0</v>
      </c>
      <c r="S739" s="647"/>
      <c r="T739" s="522">
        <v>655</v>
      </c>
      <c r="U739" s="522">
        <f t="shared" si="459"/>
        <v>0</v>
      </c>
      <c r="V739" s="522">
        <v>152.1</v>
      </c>
      <c r="W739" s="522">
        <f>V739*S739</f>
        <v>0</v>
      </c>
      <c r="X739" s="671">
        <f t="shared" si="460"/>
        <v>0</v>
      </c>
      <c r="Y739" s="647"/>
      <c r="Z739" s="523">
        <v>655</v>
      </c>
      <c r="AA739" s="523">
        <f t="shared" si="461"/>
        <v>0</v>
      </c>
      <c r="AB739" s="523">
        <v>152.1</v>
      </c>
      <c r="AC739" s="523">
        <f>AB739*Y739</f>
        <v>0</v>
      </c>
      <c r="AD739" s="673">
        <f t="shared" si="462"/>
        <v>0</v>
      </c>
      <c r="AE739" s="740">
        <f t="shared" si="439"/>
        <v>16</v>
      </c>
      <c r="AF739" s="753">
        <v>655</v>
      </c>
      <c r="AG739" s="753">
        <f t="shared" si="463"/>
        <v>10480</v>
      </c>
      <c r="AH739" s="753">
        <v>152.1</v>
      </c>
      <c r="AI739" s="753">
        <f>AH739*AE739</f>
        <v>2433.6</v>
      </c>
      <c r="AJ739" s="750">
        <f t="shared" si="464"/>
        <v>12913.6</v>
      </c>
    </row>
    <row r="740" spans="1:36" s="403" customFormat="1" ht="17.45" hidden="1" customHeight="1" x14ac:dyDescent="0.25">
      <c r="A740" s="967" t="s">
        <v>756</v>
      </c>
      <c r="B740" s="433" t="s">
        <v>306</v>
      </c>
      <c r="C740" s="567" t="s">
        <v>31</v>
      </c>
      <c r="D740" s="591">
        <v>3</v>
      </c>
      <c r="E740" s="469">
        <v>3275</v>
      </c>
      <c r="F740" s="469">
        <f t="shared" si="455"/>
        <v>9825</v>
      </c>
      <c r="G740" s="469">
        <v>10674.300000000001</v>
      </c>
      <c r="H740" s="469">
        <f>G740*D740</f>
        <v>32022.9</v>
      </c>
      <c r="I740" s="590">
        <f t="shared" si="456"/>
        <v>41847.9</v>
      </c>
      <c r="J740" s="819"/>
      <c r="K740" s="820">
        <v>3275</v>
      </c>
      <c r="L740" s="821">
        <f t="shared" si="457"/>
        <v>0</v>
      </c>
      <c r="M740" s="820">
        <v>10674.300000000001</v>
      </c>
      <c r="N740" s="821">
        <f>M740*J740</f>
        <v>0</v>
      </c>
      <c r="O740" s="814">
        <f t="shared" si="458"/>
        <v>0</v>
      </c>
      <c r="P740" s="638">
        <f t="shared" si="427"/>
        <v>0</v>
      </c>
      <c r="Q740" s="512">
        <f t="shared" si="428"/>
        <v>0</v>
      </c>
      <c r="R740" s="637">
        <f t="shared" si="429"/>
        <v>0</v>
      </c>
      <c r="S740" s="647"/>
      <c r="T740" s="522">
        <v>3275</v>
      </c>
      <c r="U740" s="522">
        <f t="shared" si="459"/>
        <v>0</v>
      </c>
      <c r="V740" s="522">
        <v>10674.300000000001</v>
      </c>
      <c r="W740" s="522">
        <f>V740*S740</f>
        <v>0</v>
      </c>
      <c r="X740" s="671">
        <f t="shared" si="460"/>
        <v>0</v>
      </c>
      <c r="Y740" s="647"/>
      <c r="Z740" s="523">
        <v>3275</v>
      </c>
      <c r="AA740" s="523">
        <f t="shared" si="461"/>
        <v>0</v>
      </c>
      <c r="AB740" s="523">
        <v>10674.300000000001</v>
      </c>
      <c r="AC740" s="523">
        <f>AB740*Y740</f>
        <v>0</v>
      </c>
      <c r="AD740" s="673">
        <f t="shared" si="462"/>
        <v>0</v>
      </c>
      <c r="AE740" s="740">
        <f t="shared" si="439"/>
        <v>3</v>
      </c>
      <c r="AF740" s="753">
        <v>3275</v>
      </c>
      <c r="AG740" s="753">
        <f t="shared" si="463"/>
        <v>9825</v>
      </c>
      <c r="AH740" s="753">
        <v>10674.300000000001</v>
      </c>
      <c r="AI740" s="753">
        <f>AH740*AE740</f>
        <v>32022.9</v>
      </c>
      <c r="AJ740" s="750">
        <f t="shared" si="464"/>
        <v>41847.9</v>
      </c>
    </row>
    <row r="741" spans="1:36" s="403" customFormat="1" ht="17.45" hidden="1" customHeight="1" x14ac:dyDescent="0.25">
      <c r="A741" s="967" t="s">
        <v>757</v>
      </c>
      <c r="B741" s="433" t="s">
        <v>286</v>
      </c>
      <c r="C741" s="567" t="s">
        <v>224</v>
      </c>
      <c r="D741" s="591">
        <v>1</v>
      </c>
      <c r="E741" s="469">
        <v>691680</v>
      </c>
      <c r="F741" s="469">
        <f t="shared" si="455"/>
        <v>691680</v>
      </c>
      <c r="G741" s="469"/>
      <c r="H741" s="469"/>
      <c r="I741" s="590">
        <f t="shared" si="456"/>
        <v>691680</v>
      </c>
      <c r="J741" s="819"/>
      <c r="K741" s="820">
        <v>691680</v>
      </c>
      <c r="L741" s="821">
        <f t="shared" si="457"/>
        <v>0</v>
      </c>
      <c r="M741" s="820"/>
      <c r="N741" s="821"/>
      <c r="O741" s="814">
        <f t="shared" si="458"/>
        <v>0</v>
      </c>
      <c r="P741" s="638">
        <f t="shared" si="427"/>
        <v>0</v>
      </c>
      <c r="Q741" s="512">
        <f t="shared" si="428"/>
        <v>0</v>
      </c>
      <c r="R741" s="637">
        <f t="shared" si="429"/>
        <v>0</v>
      </c>
      <c r="S741" s="647"/>
      <c r="T741" s="522">
        <v>691680</v>
      </c>
      <c r="U741" s="522">
        <f t="shared" si="459"/>
        <v>0</v>
      </c>
      <c r="V741" s="522"/>
      <c r="W741" s="522"/>
      <c r="X741" s="671">
        <f t="shared" si="460"/>
        <v>0</v>
      </c>
      <c r="Y741" s="647"/>
      <c r="Z741" s="523">
        <v>691680</v>
      </c>
      <c r="AA741" s="523">
        <f t="shared" si="461"/>
        <v>0</v>
      </c>
      <c r="AB741" s="523"/>
      <c r="AC741" s="523"/>
      <c r="AD741" s="673">
        <f t="shared" si="462"/>
        <v>0</v>
      </c>
      <c r="AE741" s="740">
        <f t="shared" si="439"/>
        <v>1</v>
      </c>
      <c r="AF741" s="753">
        <v>691680</v>
      </c>
      <c r="AG741" s="753">
        <f t="shared" si="463"/>
        <v>691680</v>
      </c>
      <c r="AH741" s="753"/>
      <c r="AI741" s="753"/>
      <c r="AJ741" s="750">
        <f t="shared" si="464"/>
        <v>691680</v>
      </c>
    </row>
    <row r="742" spans="1:36" s="404" customFormat="1" ht="22.5" customHeight="1" x14ac:dyDescent="0.25">
      <c r="A742" s="966" t="s">
        <v>307</v>
      </c>
      <c r="B742" s="695" t="s">
        <v>308</v>
      </c>
      <c r="C742" s="696"/>
      <c r="D742" s="700"/>
      <c r="E742" s="421"/>
      <c r="F742" s="421">
        <f>SUM(F743:F800)</f>
        <v>3561339.34</v>
      </c>
      <c r="G742" s="421"/>
      <c r="H742" s="421">
        <f>SUM(H743:H800)</f>
        <v>3312247.2719999999</v>
      </c>
      <c r="I742" s="584">
        <f>SUM(I743:I800)</f>
        <v>6873586.6119999997</v>
      </c>
      <c r="J742" s="829"/>
      <c r="K742" s="798"/>
      <c r="L742" s="807">
        <f>SUM(L743:L800)</f>
        <v>0</v>
      </c>
      <c r="M742" s="798"/>
      <c r="N742" s="807">
        <f>SUM(N743:N800)</f>
        <v>0</v>
      </c>
      <c r="O742" s="800">
        <f>SUM(O743:O800)</f>
        <v>0</v>
      </c>
      <c r="P742" s="638">
        <f t="shared" si="427"/>
        <v>0</v>
      </c>
      <c r="Q742" s="512">
        <f t="shared" si="428"/>
        <v>0</v>
      </c>
      <c r="R742" s="637">
        <f t="shared" si="429"/>
        <v>0</v>
      </c>
      <c r="S742" s="633"/>
      <c r="T742" s="518"/>
      <c r="U742" s="518">
        <f>SUM(U743:U800)</f>
        <v>0</v>
      </c>
      <c r="V742" s="518"/>
      <c r="W742" s="518">
        <f>SUM(W743:W800)</f>
        <v>0</v>
      </c>
      <c r="X742" s="669">
        <f>SUM(X743:X800)</f>
        <v>0</v>
      </c>
      <c r="Y742" s="633"/>
      <c r="Z742" s="513"/>
      <c r="AA742" s="513">
        <f>SUM(AA743:AA800)</f>
        <v>22008</v>
      </c>
      <c r="AB742" s="513"/>
      <c r="AC742" s="513">
        <f>SUM(AC743:AC800)</f>
        <v>170450.8</v>
      </c>
      <c r="AD742" s="667">
        <f>SUM(AD743:AD800)</f>
        <v>192458.8</v>
      </c>
      <c r="AE742" s="740">
        <f t="shared" si="439"/>
        <v>0</v>
      </c>
      <c r="AF742" s="745"/>
      <c r="AG742" s="745">
        <f>SUM(AG743:AG800)</f>
        <v>3539331.34</v>
      </c>
      <c r="AH742" s="745"/>
      <c r="AI742" s="745">
        <f>SUM(AI743:AI800)</f>
        <v>3141796.4720000001</v>
      </c>
      <c r="AJ742" s="746">
        <f>SUM(AJ743:AJ800)</f>
        <v>6681127.8119999999</v>
      </c>
    </row>
    <row r="743" spans="1:36" s="403" customFormat="1" ht="34.5" customHeight="1" x14ac:dyDescent="0.25">
      <c r="A743" s="968" t="s">
        <v>758</v>
      </c>
      <c r="B743" s="438" t="s">
        <v>309</v>
      </c>
      <c r="C743" s="571" t="s">
        <v>224</v>
      </c>
      <c r="D743" s="599">
        <v>4</v>
      </c>
      <c r="E743" s="466">
        <v>5502</v>
      </c>
      <c r="F743" s="466">
        <f t="shared" ref="F743:F800" si="465">E743*D743</f>
        <v>22008</v>
      </c>
      <c r="G743" s="466">
        <v>42612.700000000004</v>
      </c>
      <c r="H743" s="466">
        <f>G743*D743</f>
        <v>170450.80000000002</v>
      </c>
      <c r="I743" s="587">
        <f t="shared" ref="I743:I800" si="466">F743+H743</f>
        <v>192458.80000000002</v>
      </c>
      <c r="J743" s="797"/>
      <c r="K743" s="803">
        <v>5502</v>
      </c>
      <c r="L743" s="804">
        <f t="shared" ref="L743:L800" si="467">K743*J743</f>
        <v>0</v>
      </c>
      <c r="M743" s="803">
        <v>42612.700000000004</v>
      </c>
      <c r="N743" s="804">
        <f>M743*J743</f>
        <v>0</v>
      </c>
      <c r="O743" s="808">
        <f t="shared" ref="O743:O800" si="468">L743+N743</f>
        <v>0</v>
      </c>
      <c r="P743" s="638">
        <f t="shared" si="427"/>
        <v>0</v>
      </c>
      <c r="Q743" s="512">
        <f t="shared" si="428"/>
        <v>0</v>
      </c>
      <c r="R743" s="637">
        <f t="shared" si="429"/>
        <v>0</v>
      </c>
      <c r="S743" s="638"/>
      <c r="T743" s="519">
        <v>5502</v>
      </c>
      <c r="U743" s="519">
        <f t="shared" ref="U743:U800" si="469">T743*S743</f>
        <v>0</v>
      </c>
      <c r="V743" s="519">
        <v>42612.700000000004</v>
      </c>
      <c r="W743" s="519">
        <f>V743*S743</f>
        <v>0</v>
      </c>
      <c r="X743" s="670">
        <f t="shared" ref="X743:X800" si="470">U743+W743</f>
        <v>0</v>
      </c>
      <c r="Y743" s="638">
        <v>4</v>
      </c>
      <c r="Z743" s="512">
        <v>5502</v>
      </c>
      <c r="AA743" s="512">
        <f t="shared" ref="AA743:AA800" si="471">Z743*Y743</f>
        <v>22008</v>
      </c>
      <c r="AB743" s="512">
        <v>42612.7</v>
      </c>
      <c r="AC743" s="512">
        <f>AB743*Y743</f>
        <v>170450.8</v>
      </c>
      <c r="AD743" s="668">
        <f t="shared" ref="AD743:AD800" si="472">AA743+AC743</f>
        <v>192458.8</v>
      </c>
      <c r="AE743" s="740">
        <f t="shared" si="439"/>
        <v>0</v>
      </c>
      <c r="AF743" s="747">
        <v>5502</v>
      </c>
      <c r="AG743" s="747">
        <f t="shared" ref="AG743:AG800" si="473">AF743*AE743</f>
        <v>0</v>
      </c>
      <c r="AH743" s="747">
        <v>42612.700000000004</v>
      </c>
      <c r="AI743" s="747">
        <f>AH743*AE743</f>
        <v>0</v>
      </c>
      <c r="AJ743" s="748">
        <f t="shared" ref="AJ743:AJ800" si="474">AG743+AI743</f>
        <v>0</v>
      </c>
    </row>
    <row r="744" spans="1:36" s="403" customFormat="1" ht="33.75" hidden="1" customHeight="1" x14ac:dyDescent="0.25">
      <c r="A744" s="968" t="s">
        <v>759</v>
      </c>
      <c r="B744" s="438" t="s">
        <v>309</v>
      </c>
      <c r="C744" s="571" t="s">
        <v>224</v>
      </c>
      <c r="D744" s="599">
        <v>1</v>
      </c>
      <c r="E744" s="466">
        <v>5502</v>
      </c>
      <c r="F744" s="466">
        <f t="shared" si="465"/>
        <v>5502</v>
      </c>
      <c r="G744" s="466"/>
      <c r="H744" s="466"/>
      <c r="I744" s="587">
        <f t="shared" si="466"/>
        <v>5502</v>
      </c>
      <c r="J744" s="797"/>
      <c r="K744" s="803">
        <v>5502</v>
      </c>
      <c r="L744" s="804">
        <f t="shared" si="467"/>
        <v>0</v>
      </c>
      <c r="M744" s="803"/>
      <c r="N744" s="804"/>
      <c r="O744" s="808">
        <f t="shared" si="468"/>
        <v>0</v>
      </c>
      <c r="P744" s="638">
        <f t="shared" si="427"/>
        <v>0</v>
      </c>
      <c r="Q744" s="512">
        <f t="shared" si="428"/>
        <v>0</v>
      </c>
      <c r="R744" s="637">
        <f t="shared" si="429"/>
        <v>0</v>
      </c>
      <c r="S744" s="638"/>
      <c r="T744" s="519">
        <v>5502</v>
      </c>
      <c r="U744" s="519">
        <f t="shared" si="469"/>
        <v>0</v>
      </c>
      <c r="V744" s="519"/>
      <c r="W744" s="519"/>
      <c r="X744" s="670">
        <f t="shared" si="470"/>
        <v>0</v>
      </c>
      <c r="Y744" s="638"/>
      <c r="Z744" s="512">
        <v>5502</v>
      </c>
      <c r="AA744" s="512">
        <f t="shared" si="471"/>
        <v>0</v>
      </c>
      <c r="AB744" s="512"/>
      <c r="AC744" s="512"/>
      <c r="AD744" s="668">
        <f t="shared" si="472"/>
        <v>0</v>
      </c>
      <c r="AE744" s="740">
        <f t="shared" si="439"/>
        <v>1</v>
      </c>
      <c r="AF744" s="747">
        <v>5502</v>
      </c>
      <c r="AG744" s="747">
        <f t="shared" si="473"/>
        <v>5502</v>
      </c>
      <c r="AH744" s="747"/>
      <c r="AI744" s="747"/>
      <c r="AJ744" s="748">
        <f t="shared" si="474"/>
        <v>5502</v>
      </c>
    </row>
    <row r="745" spans="1:36" s="403" customFormat="1" ht="26.45" hidden="1" customHeight="1" x14ac:dyDescent="0.25">
      <c r="A745" s="968" t="s">
        <v>760</v>
      </c>
      <c r="B745" s="438" t="s">
        <v>310</v>
      </c>
      <c r="C745" s="571" t="s">
        <v>224</v>
      </c>
      <c r="D745" s="599">
        <v>1</v>
      </c>
      <c r="E745" s="466">
        <v>5502</v>
      </c>
      <c r="F745" s="466">
        <f t="shared" si="465"/>
        <v>5502</v>
      </c>
      <c r="G745" s="466"/>
      <c r="H745" s="466"/>
      <c r="I745" s="587">
        <f t="shared" si="466"/>
        <v>5502</v>
      </c>
      <c r="J745" s="797"/>
      <c r="K745" s="803">
        <v>5502</v>
      </c>
      <c r="L745" s="804">
        <f t="shared" si="467"/>
        <v>0</v>
      </c>
      <c r="M745" s="803"/>
      <c r="N745" s="804"/>
      <c r="O745" s="808">
        <f t="shared" si="468"/>
        <v>0</v>
      </c>
      <c r="P745" s="638">
        <f t="shared" si="427"/>
        <v>0</v>
      </c>
      <c r="Q745" s="512">
        <f t="shared" si="428"/>
        <v>0</v>
      </c>
      <c r="R745" s="637">
        <f t="shared" si="429"/>
        <v>0</v>
      </c>
      <c r="S745" s="638"/>
      <c r="T745" s="519">
        <v>5502</v>
      </c>
      <c r="U745" s="519">
        <f t="shared" si="469"/>
        <v>0</v>
      </c>
      <c r="V745" s="519"/>
      <c r="W745" s="519"/>
      <c r="X745" s="670">
        <f t="shared" si="470"/>
        <v>0</v>
      </c>
      <c r="Y745" s="638"/>
      <c r="Z745" s="512">
        <v>5502</v>
      </c>
      <c r="AA745" s="512">
        <f t="shared" si="471"/>
        <v>0</v>
      </c>
      <c r="AB745" s="512"/>
      <c r="AC745" s="512"/>
      <c r="AD745" s="668">
        <f t="shared" si="472"/>
        <v>0</v>
      </c>
      <c r="AE745" s="740">
        <f t="shared" si="439"/>
        <v>1</v>
      </c>
      <c r="AF745" s="747">
        <v>5502</v>
      </c>
      <c r="AG745" s="747">
        <f t="shared" si="473"/>
        <v>5502</v>
      </c>
      <c r="AH745" s="747"/>
      <c r="AI745" s="747"/>
      <c r="AJ745" s="748">
        <f t="shared" si="474"/>
        <v>5502</v>
      </c>
    </row>
    <row r="746" spans="1:36" s="403" customFormat="1" ht="26.45" hidden="1" customHeight="1" x14ac:dyDescent="0.25">
      <c r="A746" s="968" t="s">
        <v>761</v>
      </c>
      <c r="B746" s="438" t="s">
        <v>311</v>
      </c>
      <c r="C746" s="576" t="s">
        <v>31</v>
      </c>
      <c r="D746" s="599">
        <v>2</v>
      </c>
      <c r="E746" s="466">
        <v>1310</v>
      </c>
      <c r="F746" s="466">
        <f t="shared" si="465"/>
        <v>2620</v>
      </c>
      <c r="G746" s="466">
        <v>5053.1000000000004</v>
      </c>
      <c r="H746" s="466">
        <f>G746*D746</f>
        <v>10106.200000000001</v>
      </c>
      <c r="I746" s="587">
        <f t="shared" si="466"/>
        <v>12726.2</v>
      </c>
      <c r="J746" s="797"/>
      <c r="K746" s="803">
        <v>1310</v>
      </c>
      <c r="L746" s="804">
        <f t="shared" si="467"/>
        <v>0</v>
      </c>
      <c r="M746" s="803">
        <v>5053.1000000000004</v>
      </c>
      <c r="N746" s="804">
        <f>M746*J746</f>
        <v>0</v>
      </c>
      <c r="O746" s="808">
        <f t="shared" si="468"/>
        <v>0</v>
      </c>
      <c r="P746" s="638">
        <f t="shared" si="427"/>
        <v>0</v>
      </c>
      <c r="Q746" s="512">
        <f t="shared" si="428"/>
        <v>0</v>
      </c>
      <c r="R746" s="637">
        <f t="shared" si="429"/>
        <v>0</v>
      </c>
      <c r="S746" s="638"/>
      <c r="T746" s="519">
        <v>1310</v>
      </c>
      <c r="U746" s="519">
        <f t="shared" si="469"/>
        <v>0</v>
      </c>
      <c r="V746" s="519">
        <v>5053.1000000000004</v>
      </c>
      <c r="W746" s="519">
        <f>V746*S746</f>
        <v>0</v>
      </c>
      <c r="X746" s="670">
        <f t="shared" si="470"/>
        <v>0</v>
      </c>
      <c r="Y746" s="638"/>
      <c r="Z746" s="512">
        <v>1310</v>
      </c>
      <c r="AA746" s="512">
        <f t="shared" si="471"/>
        <v>0</v>
      </c>
      <c r="AB746" s="512">
        <v>5053.1000000000004</v>
      </c>
      <c r="AC746" s="512">
        <f>AB746*Y746</f>
        <v>0</v>
      </c>
      <c r="AD746" s="668">
        <f t="shared" si="472"/>
        <v>0</v>
      </c>
      <c r="AE746" s="740">
        <f t="shared" si="439"/>
        <v>2</v>
      </c>
      <c r="AF746" s="747">
        <v>1310</v>
      </c>
      <c r="AG746" s="747">
        <f t="shared" si="473"/>
        <v>2620</v>
      </c>
      <c r="AH746" s="747">
        <v>5053.1000000000004</v>
      </c>
      <c r="AI746" s="747">
        <f>AH746*AE746</f>
        <v>10106.200000000001</v>
      </c>
      <c r="AJ746" s="748">
        <f t="shared" si="474"/>
        <v>12726.2</v>
      </c>
    </row>
    <row r="747" spans="1:36" s="403" customFormat="1" ht="33" hidden="1" customHeight="1" x14ac:dyDescent="0.25">
      <c r="A747" s="968" t="s">
        <v>762</v>
      </c>
      <c r="B747" s="438" t="s">
        <v>312</v>
      </c>
      <c r="C747" s="576" t="s">
        <v>31</v>
      </c>
      <c r="D747" s="599">
        <v>1</v>
      </c>
      <c r="E747" s="466">
        <v>1310</v>
      </c>
      <c r="F747" s="466">
        <f t="shared" si="465"/>
        <v>1310</v>
      </c>
      <c r="G747" s="466">
        <v>11354.2</v>
      </c>
      <c r="H747" s="466">
        <f>G747*D747</f>
        <v>11354.2</v>
      </c>
      <c r="I747" s="587">
        <f t="shared" si="466"/>
        <v>12664.2</v>
      </c>
      <c r="J747" s="797"/>
      <c r="K747" s="803">
        <v>1310</v>
      </c>
      <c r="L747" s="804">
        <f t="shared" si="467"/>
        <v>0</v>
      </c>
      <c r="M747" s="803">
        <v>11354.2</v>
      </c>
      <c r="N747" s="804">
        <f>M747*J747</f>
        <v>0</v>
      </c>
      <c r="O747" s="808">
        <f t="shared" si="468"/>
        <v>0</v>
      </c>
      <c r="P747" s="638">
        <f t="shared" si="427"/>
        <v>0</v>
      </c>
      <c r="Q747" s="512">
        <f t="shared" si="428"/>
        <v>0</v>
      </c>
      <c r="R747" s="637">
        <f t="shared" si="429"/>
        <v>0</v>
      </c>
      <c r="S747" s="638"/>
      <c r="T747" s="519">
        <v>1310</v>
      </c>
      <c r="U747" s="519">
        <f t="shared" si="469"/>
        <v>0</v>
      </c>
      <c r="V747" s="519">
        <v>11354.2</v>
      </c>
      <c r="W747" s="519">
        <f>V747*S747</f>
        <v>0</v>
      </c>
      <c r="X747" s="670">
        <f t="shared" si="470"/>
        <v>0</v>
      </c>
      <c r="Y747" s="638"/>
      <c r="Z747" s="512">
        <v>1310</v>
      </c>
      <c r="AA747" s="512">
        <f t="shared" si="471"/>
        <v>0</v>
      </c>
      <c r="AB747" s="512">
        <v>11354.2</v>
      </c>
      <c r="AC747" s="512">
        <f>AB747*Y747</f>
        <v>0</v>
      </c>
      <c r="AD747" s="668">
        <f t="shared" si="472"/>
        <v>0</v>
      </c>
      <c r="AE747" s="740">
        <f t="shared" si="439"/>
        <v>1</v>
      </c>
      <c r="AF747" s="747">
        <v>1310</v>
      </c>
      <c r="AG747" s="747">
        <f t="shared" si="473"/>
        <v>1310</v>
      </c>
      <c r="AH747" s="747">
        <v>11354.2</v>
      </c>
      <c r="AI747" s="747">
        <f>AH747*AE747</f>
        <v>11354.2</v>
      </c>
      <c r="AJ747" s="748">
        <f t="shared" si="474"/>
        <v>12664.2</v>
      </c>
    </row>
    <row r="748" spans="1:36" s="403" customFormat="1" ht="26.45" hidden="1" customHeight="1" x14ac:dyDescent="0.25">
      <c r="A748" s="968" t="s">
        <v>763</v>
      </c>
      <c r="B748" s="438" t="s">
        <v>313</v>
      </c>
      <c r="C748" s="571" t="s">
        <v>224</v>
      </c>
      <c r="D748" s="599">
        <v>8</v>
      </c>
      <c r="E748" s="466">
        <v>3930</v>
      </c>
      <c r="F748" s="466">
        <f t="shared" si="465"/>
        <v>31440</v>
      </c>
      <c r="G748" s="466">
        <v>4232.8</v>
      </c>
      <c r="H748" s="466">
        <f>G748*D748</f>
        <v>33862.400000000001</v>
      </c>
      <c r="I748" s="587">
        <f t="shared" si="466"/>
        <v>65302.400000000001</v>
      </c>
      <c r="J748" s="797"/>
      <c r="K748" s="803">
        <v>3930</v>
      </c>
      <c r="L748" s="804">
        <f t="shared" si="467"/>
        <v>0</v>
      </c>
      <c r="M748" s="803">
        <v>4232.8</v>
      </c>
      <c r="N748" s="804">
        <f>M748*J748</f>
        <v>0</v>
      </c>
      <c r="O748" s="808">
        <f t="shared" si="468"/>
        <v>0</v>
      </c>
      <c r="P748" s="638">
        <f t="shared" si="427"/>
        <v>0</v>
      </c>
      <c r="Q748" s="512">
        <f t="shared" si="428"/>
        <v>0</v>
      </c>
      <c r="R748" s="637">
        <f t="shared" si="429"/>
        <v>0</v>
      </c>
      <c r="S748" s="638"/>
      <c r="T748" s="519">
        <v>3930</v>
      </c>
      <c r="U748" s="519">
        <f t="shared" si="469"/>
        <v>0</v>
      </c>
      <c r="V748" s="519">
        <v>4232.8</v>
      </c>
      <c r="W748" s="519">
        <f>V748*S748</f>
        <v>0</v>
      </c>
      <c r="X748" s="670">
        <f t="shared" si="470"/>
        <v>0</v>
      </c>
      <c r="Y748" s="638"/>
      <c r="Z748" s="512">
        <v>3930</v>
      </c>
      <c r="AA748" s="512">
        <f t="shared" si="471"/>
        <v>0</v>
      </c>
      <c r="AB748" s="512">
        <v>4232.8</v>
      </c>
      <c r="AC748" s="512">
        <f>AB748*Y748</f>
        <v>0</v>
      </c>
      <c r="AD748" s="668">
        <f t="shared" si="472"/>
        <v>0</v>
      </c>
      <c r="AE748" s="740">
        <f t="shared" si="439"/>
        <v>8</v>
      </c>
      <c r="AF748" s="747">
        <v>3930</v>
      </c>
      <c r="AG748" s="747">
        <f t="shared" si="473"/>
        <v>31440</v>
      </c>
      <c r="AH748" s="747">
        <v>4232.8</v>
      </c>
      <c r="AI748" s="747">
        <f>AH748*AE748</f>
        <v>33862.400000000001</v>
      </c>
      <c r="AJ748" s="748">
        <f t="shared" si="474"/>
        <v>65302.400000000001</v>
      </c>
    </row>
    <row r="749" spans="1:36" s="403" customFormat="1" ht="26.45" hidden="1" customHeight="1" x14ac:dyDescent="0.25">
      <c r="A749" s="968" t="s">
        <v>764</v>
      </c>
      <c r="B749" s="438" t="s">
        <v>313</v>
      </c>
      <c r="C749" s="571" t="s">
        <v>224</v>
      </c>
      <c r="D749" s="599">
        <v>1</v>
      </c>
      <c r="E749" s="466">
        <v>3930</v>
      </c>
      <c r="F749" s="466">
        <f t="shared" si="465"/>
        <v>3930</v>
      </c>
      <c r="G749" s="466"/>
      <c r="H749" s="466"/>
      <c r="I749" s="587">
        <f t="shared" si="466"/>
        <v>3930</v>
      </c>
      <c r="J749" s="797"/>
      <c r="K749" s="803">
        <v>3930</v>
      </c>
      <c r="L749" s="804">
        <f t="shared" si="467"/>
        <v>0</v>
      </c>
      <c r="M749" s="803"/>
      <c r="N749" s="804"/>
      <c r="O749" s="808">
        <f t="shared" si="468"/>
        <v>0</v>
      </c>
      <c r="P749" s="638">
        <f t="shared" si="427"/>
        <v>0</v>
      </c>
      <c r="Q749" s="512">
        <f t="shared" si="428"/>
        <v>0</v>
      </c>
      <c r="R749" s="637">
        <f t="shared" si="429"/>
        <v>0</v>
      </c>
      <c r="S749" s="638"/>
      <c r="T749" s="519">
        <v>3930</v>
      </c>
      <c r="U749" s="519">
        <f t="shared" si="469"/>
        <v>0</v>
      </c>
      <c r="V749" s="519"/>
      <c r="W749" s="519"/>
      <c r="X749" s="670">
        <f t="shared" si="470"/>
        <v>0</v>
      </c>
      <c r="Y749" s="638"/>
      <c r="Z749" s="512">
        <v>3930</v>
      </c>
      <c r="AA749" s="512">
        <f t="shared" si="471"/>
        <v>0</v>
      </c>
      <c r="AB749" s="512"/>
      <c r="AC749" s="512"/>
      <c r="AD749" s="668">
        <f t="shared" si="472"/>
        <v>0</v>
      </c>
      <c r="AE749" s="740">
        <f t="shared" si="439"/>
        <v>1</v>
      </c>
      <c r="AF749" s="747">
        <v>3930</v>
      </c>
      <c r="AG749" s="747">
        <f t="shared" si="473"/>
        <v>3930</v>
      </c>
      <c r="AH749" s="747"/>
      <c r="AI749" s="747"/>
      <c r="AJ749" s="748">
        <f t="shared" si="474"/>
        <v>3930</v>
      </c>
    </row>
    <row r="750" spans="1:36" s="403" customFormat="1" ht="15.6" hidden="1" customHeight="1" x14ac:dyDescent="0.25">
      <c r="A750" s="968" t="s">
        <v>765</v>
      </c>
      <c r="B750" s="438" t="s">
        <v>314</v>
      </c>
      <c r="C750" s="576" t="s">
        <v>31</v>
      </c>
      <c r="D750" s="599">
        <v>192</v>
      </c>
      <c r="E750" s="466">
        <v>32.75</v>
      </c>
      <c r="F750" s="466">
        <f t="shared" si="465"/>
        <v>6288</v>
      </c>
      <c r="G750" s="466">
        <v>128.70000000000002</v>
      </c>
      <c r="H750" s="466">
        <f>G750*D750</f>
        <v>24710.400000000001</v>
      </c>
      <c r="I750" s="587">
        <f t="shared" si="466"/>
        <v>30998.400000000001</v>
      </c>
      <c r="J750" s="797"/>
      <c r="K750" s="803">
        <v>32.75</v>
      </c>
      <c r="L750" s="804">
        <f t="shared" si="467"/>
        <v>0</v>
      </c>
      <c r="M750" s="803">
        <v>128.70000000000002</v>
      </c>
      <c r="N750" s="804">
        <f>M750*J750</f>
        <v>0</v>
      </c>
      <c r="O750" s="808">
        <f t="shared" si="468"/>
        <v>0</v>
      </c>
      <c r="P750" s="638">
        <f t="shared" si="427"/>
        <v>0</v>
      </c>
      <c r="Q750" s="512">
        <f t="shared" si="428"/>
        <v>0</v>
      </c>
      <c r="R750" s="637">
        <f t="shared" si="429"/>
        <v>0</v>
      </c>
      <c r="S750" s="638"/>
      <c r="T750" s="519">
        <v>32.75</v>
      </c>
      <c r="U750" s="519">
        <f t="shared" si="469"/>
        <v>0</v>
      </c>
      <c r="V750" s="519">
        <v>128.70000000000002</v>
      </c>
      <c r="W750" s="519">
        <f>V750*S750</f>
        <v>0</v>
      </c>
      <c r="X750" s="670">
        <f t="shared" si="470"/>
        <v>0</v>
      </c>
      <c r="Y750" s="638"/>
      <c r="Z750" s="512">
        <v>32.75</v>
      </c>
      <c r="AA750" s="512">
        <f t="shared" si="471"/>
        <v>0</v>
      </c>
      <c r="AB750" s="512">
        <v>128.70000000000002</v>
      </c>
      <c r="AC750" s="512">
        <f>AB750*Y750</f>
        <v>0</v>
      </c>
      <c r="AD750" s="668">
        <f t="shared" si="472"/>
        <v>0</v>
      </c>
      <c r="AE750" s="740">
        <f t="shared" si="439"/>
        <v>192</v>
      </c>
      <c r="AF750" s="747">
        <v>32.75</v>
      </c>
      <c r="AG750" s="747">
        <f t="shared" si="473"/>
        <v>6288</v>
      </c>
      <c r="AH750" s="747">
        <v>128.70000000000002</v>
      </c>
      <c r="AI750" s="747">
        <f>AH750*AE750</f>
        <v>24710.400000000001</v>
      </c>
      <c r="AJ750" s="748">
        <f t="shared" si="474"/>
        <v>30998.400000000001</v>
      </c>
    </row>
    <row r="751" spans="1:36" s="403" customFormat="1" ht="15.6" hidden="1" customHeight="1" x14ac:dyDescent="0.25">
      <c r="A751" s="968" t="s">
        <v>766</v>
      </c>
      <c r="B751" s="438" t="s">
        <v>315</v>
      </c>
      <c r="C751" s="576" t="s">
        <v>31</v>
      </c>
      <c r="D751" s="599">
        <v>96</v>
      </c>
      <c r="E751" s="466">
        <v>32.75</v>
      </c>
      <c r="F751" s="466">
        <f t="shared" si="465"/>
        <v>3144</v>
      </c>
      <c r="G751" s="466">
        <v>93.600000000000009</v>
      </c>
      <c r="H751" s="466">
        <f>G751*D751</f>
        <v>8985.6</v>
      </c>
      <c r="I751" s="587">
        <f t="shared" si="466"/>
        <v>12129.6</v>
      </c>
      <c r="J751" s="797"/>
      <c r="K751" s="803">
        <v>32.75</v>
      </c>
      <c r="L751" s="804">
        <f t="shared" si="467"/>
        <v>0</v>
      </c>
      <c r="M751" s="803">
        <v>93.600000000000009</v>
      </c>
      <c r="N751" s="804">
        <f>M751*J751</f>
        <v>0</v>
      </c>
      <c r="O751" s="808">
        <f t="shared" si="468"/>
        <v>0</v>
      </c>
      <c r="P751" s="638">
        <f t="shared" si="427"/>
        <v>0</v>
      </c>
      <c r="Q751" s="512">
        <f t="shared" si="428"/>
        <v>0</v>
      </c>
      <c r="R751" s="637">
        <f t="shared" si="429"/>
        <v>0</v>
      </c>
      <c r="S751" s="638"/>
      <c r="T751" s="519">
        <v>32.75</v>
      </c>
      <c r="U751" s="519">
        <f t="shared" si="469"/>
        <v>0</v>
      </c>
      <c r="V751" s="519">
        <v>93.600000000000009</v>
      </c>
      <c r="W751" s="519">
        <f>V751*S751</f>
        <v>0</v>
      </c>
      <c r="X751" s="670">
        <f t="shared" si="470"/>
        <v>0</v>
      </c>
      <c r="Y751" s="638"/>
      <c r="Z751" s="512">
        <v>32.75</v>
      </c>
      <c r="AA751" s="512">
        <f t="shared" si="471"/>
        <v>0</v>
      </c>
      <c r="AB751" s="512">
        <v>93.600000000000009</v>
      </c>
      <c r="AC751" s="512">
        <f>AB751*Y751</f>
        <v>0</v>
      </c>
      <c r="AD751" s="668">
        <f t="shared" si="472"/>
        <v>0</v>
      </c>
      <c r="AE751" s="740">
        <f t="shared" si="439"/>
        <v>96</v>
      </c>
      <c r="AF751" s="747">
        <v>32.75</v>
      </c>
      <c r="AG751" s="747">
        <f t="shared" si="473"/>
        <v>3144</v>
      </c>
      <c r="AH751" s="747">
        <v>93.600000000000009</v>
      </c>
      <c r="AI751" s="747">
        <f>AH751*AE751</f>
        <v>8985.6</v>
      </c>
      <c r="AJ751" s="748">
        <f t="shared" si="474"/>
        <v>12129.6</v>
      </c>
    </row>
    <row r="752" spans="1:36" s="403" customFormat="1" ht="26.45" hidden="1" customHeight="1" x14ac:dyDescent="0.25">
      <c r="A752" s="968" t="s">
        <v>767</v>
      </c>
      <c r="B752" s="438" t="s">
        <v>316</v>
      </c>
      <c r="C752" s="576" t="s">
        <v>31</v>
      </c>
      <c r="D752" s="599">
        <v>4</v>
      </c>
      <c r="E752" s="466">
        <v>4716</v>
      </c>
      <c r="F752" s="466">
        <f t="shared" si="465"/>
        <v>18864</v>
      </c>
      <c r="G752" s="466">
        <v>7410</v>
      </c>
      <c r="H752" s="466">
        <f>G752*D752</f>
        <v>29640</v>
      </c>
      <c r="I752" s="587">
        <f t="shared" si="466"/>
        <v>48504</v>
      </c>
      <c r="J752" s="797"/>
      <c r="K752" s="803">
        <v>4716</v>
      </c>
      <c r="L752" s="804">
        <f t="shared" si="467"/>
        <v>0</v>
      </c>
      <c r="M752" s="803">
        <v>7410</v>
      </c>
      <c r="N752" s="804">
        <f>M752*J752</f>
        <v>0</v>
      </c>
      <c r="O752" s="808">
        <f t="shared" si="468"/>
        <v>0</v>
      </c>
      <c r="P752" s="638">
        <f t="shared" si="427"/>
        <v>0</v>
      </c>
      <c r="Q752" s="512">
        <f t="shared" si="428"/>
        <v>0</v>
      </c>
      <c r="R752" s="637">
        <f t="shared" si="429"/>
        <v>0</v>
      </c>
      <c r="S752" s="638"/>
      <c r="T752" s="519">
        <v>4716</v>
      </c>
      <c r="U752" s="519">
        <f t="shared" si="469"/>
        <v>0</v>
      </c>
      <c r="V752" s="519">
        <v>7410</v>
      </c>
      <c r="W752" s="519">
        <f>V752*S752</f>
        <v>0</v>
      </c>
      <c r="X752" s="670">
        <f t="shared" si="470"/>
        <v>0</v>
      </c>
      <c r="Y752" s="638"/>
      <c r="Z752" s="512">
        <v>4716</v>
      </c>
      <c r="AA752" s="512">
        <f t="shared" si="471"/>
        <v>0</v>
      </c>
      <c r="AB752" s="512">
        <v>7410</v>
      </c>
      <c r="AC752" s="512">
        <f>AB752*Y752</f>
        <v>0</v>
      </c>
      <c r="AD752" s="668">
        <f t="shared" si="472"/>
        <v>0</v>
      </c>
      <c r="AE752" s="740">
        <f t="shared" si="439"/>
        <v>4</v>
      </c>
      <c r="AF752" s="747">
        <v>4716</v>
      </c>
      <c r="AG752" s="747">
        <f t="shared" si="473"/>
        <v>18864</v>
      </c>
      <c r="AH752" s="747">
        <v>7410</v>
      </c>
      <c r="AI752" s="747">
        <f>AH752*AE752</f>
        <v>29640</v>
      </c>
      <c r="AJ752" s="748">
        <f t="shared" si="474"/>
        <v>48504</v>
      </c>
    </row>
    <row r="753" spans="1:36" s="403" customFormat="1" ht="26.45" hidden="1" customHeight="1" x14ac:dyDescent="0.25">
      <c r="A753" s="968" t="s">
        <v>768</v>
      </c>
      <c r="B753" s="438" t="s">
        <v>316</v>
      </c>
      <c r="C753" s="576" t="s">
        <v>31</v>
      </c>
      <c r="D753" s="599">
        <v>10</v>
      </c>
      <c r="E753" s="466">
        <v>4716</v>
      </c>
      <c r="F753" s="466">
        <f t="shared" si="465"/>
        <v>47160</v>
      </c>
      <c r="G753" s="466"/>
      <c r="H753" s="466"/>
      <c r="I753" s="587">
        <f t="shared" si="466"/>
        <v>47160</v>
      </c>
      <c r="J753" s="797"/>
      <c r="K753" s="803">
        <v>4716</v>
      </c>
      <c r="L753" s="804">
        <f t="shared" si="467"/>
        <v>0</v>
      </c>
      <c r="M753" s="803"/>
      <c r="N753" s="804"/>
      <c r="O753" s="808">
        <f t="shared" si="468"/>
        <v>0</v>
      </c>
      <c r="P753" s="638">
        <f t="shared" si="427"/>
        <v>0</v>
      </c>
      <c r="Q753" s="512">
        <f t="shared" si="428"/>
        <v>0</v>
      </c>
      <c r="R753" s="637">
        <f t="shared" si="429"/>
        <v>0</v>
      </c>
      <c r="S753" s="638"/>
      <c r="T753" s="519">
        <v>4716</v>
      </c>
      <c r="U753" s="519">
        <f t="shared" si="469"/>
        <v>0</v>
      </c>
      <c r="V753" s="519"/>
      <c r="W753" s="519"/>
      <c r="X753" s="670">
        <f t="shared" si="470"/>
        <v>0</v>
      </c>
      <c r="Y753" s="638"/>
      <c r="Z753" s="512">
        <v>4716</v>
      </c>
      <c r="AA753" s="512">
        <f t="shared" si="471"/>
        <v>0</v>
      </c>
      <c r="AB753" s="512"/>
      <c r="AC753" s="512"/>
      <c r="AD753" s="668">
        <f t="shared" si="472"/>
        <v>0</v>
      </c>
      <c r="AE753" s="740">
        <f t="shared" si="439"/>
        <v>10</v>
      </c>
      <c r="AF753" s="747">
        <v>4716</v>
      </c>
      <c r="AG753" s="747">
        <f t="shared" si="473"/>
        <v>47160</v>
      </c>
      <c r="AH753" s="747"/>
      <c r="AI753" s="747"/>
      <c r="AJ753" s="748">
        <f t="shared" si="474"/>
        <v>47160</v>
      </c>
    </row>
    <row r="754" spans="1:36" s="403" customFormat="1" ht="26.45" hidden="1" customHeight="1" x14ac:dyDescent="0.25">
      <c r="A754" s="968" t="s">
        <v>769</v>
      </c>
      <c r="B754" s="438" t="s">
        <v>317</v>
      </c>
      <c r="C754" s="576" t="s">
        <v>31</v>
      </c>
      <c r="D754" s="599">
        <v>4</v>
      </c>
      <c r="E754" s="466">
        <v>3275</v>
      </c>
      <c r="F754" s="466">
        <f t="shared" si="465"/>
        <v>13100</v>
      </c>
      <c r="G754" s="466"/>
      <c r="H754" s="466"/>
      <c r="I754" s="587">
        <f t="shared" si="466"/>
        <v>13100</v>
      </c>
      <c r="J754" s="797"/>
      <c r="K754" s="803">
        <v>3275</v>
      </c>
      <c r="L754" s="804">
        <f t="shared" si="467"/>
        <v>0</v>
      </c>
      <c r="M754" s="803"/>
      <c r="N754" s="804"/>
      <c r="O754" s="808">
        <f t="shared" si="468"/>
        <v>0</v>
      </c>
      <c r="P754" s="638">
        <f t="shared" si="427"/>
        <v>0</v>
      </c>
      <c r="Q754" s="512">
        <f t="shared" si="428"/>
        <v>0</v>
      </c>
      <c r="R754" s="637">
        <f t="shared" si="429"/>
        <v>0</v>
      </c>
      <c r="S754" s="638"/>
      <c r="T754" s="519">
        <v>3275</v>
      </c>
      <c r="U754" s="519">
        <f t="shared" si="469"/>
        <v>0</v>
      </c>
      <c r="V754" s="519"/>
      <c r="W754" s="519"/>
      <c r="X754" s="670">
        <f t="shared" si="470"/>
        <v>0</v>
      </c>
      <c r="Y754" s="638"/>
      <c r="Z754" s="512">
        <v>3275</v>
      </c>
      <c r="AA754" s="512">
        <f t="shared" si="471"/>
        <v>0</v>
      </c>
      <c r="AB754" s="512"/>
      <c r="AC754" s="512"/>
      <c r="AD754" s="668">
        <f t="shared" si="472"/>
        <v>0</v>
      </c>
      <c r="AE754" s="740">
        <f t="shared" si="439"/>
        <v>4</v>
      </c>
      <c r="AF754" s="747">
        <v>3275</v>
      </c>
      <c r="AG754" s="747">
        <f t="shared" si="473"/>
        <v>13100</v>
      </c>
      <c r="AH754" s="747"/>
      <c r="AI754" s="747"/>
      <c r="AJ754" s="748">
        <f t="shared" si="474"/>
        <v>13100</v>
      </c>
    </row>
    <row r="755" spans="1:36" s="403" customFormat="1" ht="26.45" hidden="1" customHeight="1" x14ac:dyDescent="0.25">
      <c r="A755" s="968" t="s">
        <v>770</v>
      </c>
      <c r="B755" s="438" t="s">
        <v>318</v>
      </c>
      <c r="C755" s="576" t="s">
        <v>31</v>
      </c>
      <c r="D755" s="599">
        <v>1</v>
      </c>
      <c r="E755" s="466">
        <v>3930</v>
      </c>
      <c r="F755" s="466">
        <f t="shared" si="465"/>
        <v>3930</v>
      </c>
      <c r="G755" s="466"/>
      <c r="H755" s="466"/>
      <c r="I755" s="587">
        <f t="shared" si="466"/>
        <v>3930</v>
      </c>
      <c r="J755" s="797"/>
      <c r="K755" s="803">
        <v>3930</v>
      </c>
      <c r="L755" s="804">
        <f t="shared" si="467"/>
        <v>0</v>
      </c>
      <c r="M755" s="803"/>
      <c r="N755" s="804"/>
      <c r="O755" s="808">
        <f t="shared" si="468"/>
        <v>0</v>
      </c>
      <c r="P755" s="638">
        <f t="shared" si="427"/>
        <v>0</v>
      </c>
      <c r="Q755" s="512">
        <f t="shared" si="428"/>
        <v>0</v>
      </c>
      <c r="R755" s="637">
        <f t="shared" si="429"/>
        <v>0</v>
      </c>
      <c r="S755" s="638"/>
      <c r="T755" s="519">
        <v>3930</v>
      </c>
      <c r="U755" s="519">
        <f t="shared" si="469"/>
        <v>0</v>
      </c>
      <c r="V755" s="519"/>
      <c r="W755" s="519"/>
      <c r="X755" s="670">
        <f t="shared" si="470"/>
        <v>0</v>
      </c>
      <c r="Y755" s="638"/>
      <c r="Z755" s="512">
        <v>3930</v>
      </c>
      <c r="AA755" s="512">
        <f t="shared" si="471"/>
        <v>0</v>
      </c>
      <c r="AB755" s="512"/>
      <c r="AC755" s="512"/>
      <c r="AD755" s="668">
        <f t="shared" si="472"/>
        <v>0</v>
      </c>
      <c r="AE755" s="740">
        <f t="shared" si="439"/>
        <v>1</v>
      </c>
      <c r="AF755" s="747">
        <v>3930</v>
      </c>
      <c r="AG755" s="747">
        <f t="shared" si="473"/>
        <v>3930</v>
      </c>
      <c r="AH755" s="747"/>
      <c r="AI755" s="747"/>
      <c r="AJ755" s="748">
        <f t="shared" si="474"/>
        <v>3930</v>
      </c>
    </row>
    <row r="756" spans="1:36" s="403" customFormat="1" ht="26.45" hidden="1" customHeight="1" x14ac:dyDescent="0.25">
      <c r="A756" s="968" t="s">
        <v>771</v>
      </c>
      <c r="B756" s="438" t="s">
        <v>319</v>
      </c>
      <c r="C756" s="576" t="s">
        <v>31</v>
      </c>
      <c r="D756" s="599">
        <v>5</v>
      </c>
      <c r="E756" s="466">
        <v>3930</v>
      </c>
      <c r="F756" s="466">
        <f t="shared" si="465"/>
        <v>19650</v>
      </c>
      <c r="G756" s="466">
        <v>38230.400000000001</v>
      </c>
      <c r="H756" s="466">
        <f>G756*D756</f>
        <v>191152</v>
      </c>
      <c r="I756" s="587">
        <f t="shared" si="466"/>
        <v>210802</v>
      </c>
      <c r="J756" s="797"/>
      <c r="K756" s="803">
        <v>3930</v>
      </c>
      <c r="L756" s="804">
        <f t="shared" si="467"/>
        <v>0</v>
      </c>
      <c r="M756" s="803">
        <v>38230.400000000001</v>
      </c>
      <c r="N756" s="804">
        <f>M756*J756</f>
        <v>0</v>
      </c>
      <c r="O756" s="808">
        <f t="shared" si="468"/>
        <v>0</v>
      </c>
      <c r="P756" s="638">
        <f t="shared" si="427"/>
        <v>0</v>
      </c>
      <c r="Q756" s="512">
        <f t="shared" si="428"/>
        <v>0</v>
      </c>
      <c r="R756" s="637">
        <f t="shared" si="429"/>
        <v>0</v>
      </c>
      <c r="S756" s="638"/>
      <c r="T756" s="519">
        <v>3930</v>
      </c>
      <c r="U756" s="519">
        <f t="shared" si="469"/>
        <v>0</v>
      </c>
      <c r="V756" s="519">
        <v>38230.400000000001</v>
      </c>
      <c r="W756" s="519">
        <f>V756*S756</f>
        <v>0</v>
      </c>
      <c r="X756" s="670">
        <f t="shared" si="470"/>
        <v>0</v>
      </c>
      <c r="Y756" s="638"/>
      <c r="Z756" s="512">
        <v>3930</v>
      </c>
      <c r="AA756" s="512">
        <f t="shared" si="471"/>
        <v>0</v>
      </c>
      <c r="AB756" s="512">
        <v>38230.400000000001</v>
      </c>
      <c r="AC756" s="512">
        <f>AB756*Y756</f>
        <v>0</v>
      </c>
      <c r="AD756" s="668">
        <f t="shared" si="472"/>
        <v>0</v>
      </c>
      <c r="AE756" s="740">
        <f t="shared" si="439"/>
        <v>5</v>
      </c>
      <c r="AF756" s="747">
        <v>3930</v>
      </c>
      <c r="AG756" s="747">
        <f t="shared" si="473"/>
        <v>19650</v>
      </c>
      <c r="AH756" s="747">
        <v>38230.400000000001</v>
      </c>
      <c r="AI756" s="747">
        <f>AH756*AE756</f>
        <v>191152</v>
      </c>
      <c r="AJ756" s="748">
        <f t="shared" si="474"/>
        <v>210802</v>
      </c>
    </row>
    <row r="757" spans="1:36" s="403" customFormat="1" ht="15.6" hidden="1" customHeight="1" x14ac:dyDescent="0.25">
      <c r="A757" s="968" t="s">
        <v>772</v>
      </c>
      <c r="B757" s="438" t="s">
        <v>320</v>
      </c>
      <c r="C757" s="576" t="s">
        <v>31</v>
      </c>
      <c r="D757" s="599">
        <v>2</v>
      </c>
      <c r="E757" s="466">
        <v>1965</v>
      </c>
      <c r="F757" s="466">
        <f t="shared" si="465"/>
        <v>3930</v>
      </c>
      <c r="G757" s="466"/>
      <c r="H757" s="466"/>
      <c r="I757" s="587">
        <f t="shared" si="466"/>
        <v>3930</v>
      </c>
      <c r="J757" s="797"/>
      <c r="K757" s="803">
        <v>1965</v>
      </c>
      <c r="L757" s="804">
        <f t="shared" si="467"/>
        <v>0</v>
      </c>
      <c r="M757" s="803"/>
      <c r="N757" s="804"/>
      <c r="O757" s="808">
        <f t="shared" si="468"/>
        <v>0</v>
      </c>
      <c r="P757" s="638">
        <f t="shared" si="427"/>
        <v>0</v>
      </c>
      <c r="Q757" s="512">
        <f t="shared" si="428"/>
        <v>0</v>
      </c>
      <c r="R757" s="637">
        <f t="shared" si="429"/>
        <v>0</v>
      </c>
      <c r="S757" s="638"/>
      <c r="T757" s="519">
        <v>1965</v>
      </c>
      <c r="U757" s="519">
        <f t="shared" si="469"/>
        <v>0</v>
      </c>
      <c r="V757" s="519"/>
      <c r="W757" s="519"/>
      <c r="X757" s="670">
        <f t="shared" si="470"/>
        <v>0</v>
      </c>
      <c r="Y757" s="638"/>
      <c r="Z757" s="512">
        <v>1965</v>
      </c>
      <c r="AA757" s="512">
        <f t="shared" si="471"/>
        <v>0</v>
      </c>
      <c r="AB757" s="512"/>
      <c r="AC757" s="512"/>
      <c r="AD757" s="668">
        <f t="shared" si="472"/>
        <v>0</v>
      </c>
      <c r="AE757" s="740">
        <f t="shared" si="439"/>
        <v>2</v>
      </c>
      <c r="AF757" s="747">
        <v>1965</v>
      </c>
      <c r="AG757" s="747">
        <f t="shared" si="473"/>
        <v>3930</v>
      </c>
      <c r="AH757" s="747"/>
      <c r="AI757" s="747"/>
      <c r="AJ757" s="748">
        <f t="shared" si="474"/>
        <v>3930</v>
      </c>
    </row>
    <row r="758" spans="1:36" s="403" customFormat="1" ht="15.6" hidden="1" customHeight="1" x14ac:dyDescent="0.25">
      <c r="A758" s="968" t="s">
        <v>773</v>
      </c>
      <c r="B758" s="438" t="s">
        <v>321</v>
      </c>
      <c r="C758" s="576" t="s">
        <v>31</v>
      </c>
      <c r="D758" s="599">
        <v>11</v>
      </c>
      <c r="E758" s="466">
        <v>1965</v>
      </c>
      <c r="F758" s="466">
        <f t="shared" si="465"/>
        <v>21615</v>
      </c>
      <c r="G758" s="466">
        <v>902.2</v>
      </c>
      <c r="H758" s="466">
        <f>G758*D758</f>
        <v>9924.2000000000007</v>
      </c>
      <c r="I758" s="587">
        <f t="shared" si="466"/>
        <v>31539.200000000001</v>
      </c>
      <c r="J758" s="797"/>
      <c r="K758" s="803">
        <v>1965</v>
      </c>
      <c r="L758" s="804">
        <f t="shared" si="467"/>
        <v>0</v>
      </c>
      <c r="M758" s="803">
        <v>902.2</v>
      </c>
      <c r="N758" s="804">
        <f>M758*J758</f>
        <v>0</v>
      </c>
      <c r="O758" s="808">
        <f t="shared" si="468"/>
        <v>0</v>
      </c>
      <c r="P758" s="638">
        <f t="shared" si="427"/>
        <v>0</v>
      </c>
      <c r="Q758" s="512">
        <f t="shared" si="428"/>
        <v>0</v>
      </c>
      <c r="R758" s="637">
        <f t="shared" si="429"/>
        <v>0</v>
      </c>
      <c r="S758" s="638"/>
      <c r="T758" s="519">
        <v>1965</v>
      </c>
      <c r="U758" s="519">
        <f t="shared" si="469"/>
        <v>0</v>
      </c>
      <c r="V758" s="519">
        <v>902.2</v>
      </c>
      <c r="W758" s="519">
        <f>V758*S758</f>
        <v>0</v>
      </c>
      <c r="X758" s="670">
        <f t="shared" si="470"/>
        <v>0</v>
      </c>
      <c r="Y758" s="638"/>
      <c r="Z758" s="512">
        <v>1965</v>
      </c>
      <c r="AA758" s="512">
        <f t="shared" si="471"/>
        <v>0</v>
      </c>
      <c r="AB758" s="512">
        <v>902.2</v>
      </c>
      <c r="AC758" s="512">
        <f>AB758*Y758</f>
        <v>0</v>
      </c>
      <c r="AD758" s="668">
        <f t="shared" si="472"/>
        <v>0</v>
      </c>
      <c r="AE758" s="740">
        <f t="shared" si="439"/>
        <v>11</v>
      </c>
      <c r="AF758" s="747">
        <v>1965</v>
      </c>
      <c r="AG758" s="747">
        <f t="shared" si="473"/>
        <v>21615</v>
      </c>
      <c r="AH758" s="747">
        <v>902.2</v>
      </c>
      <c r="AI758" s="747">
        <f>AH758*AE758</f>
        <v>9924.2000000000007</v>
      </c>
      <c r="AJ758" s="748">
        <f t="shared" si="474"/>
        <v>31539.200000000001</v>
      </c>
    </row>
    <row r="759" spans="1:36" s="403" customFormat="1" ht="15.6" hidden="1" customHeight="1" x14ac:dyDescent="0.25">
      <c r="A759" s="968" t="s">
        <v>774</v>
      </c>
      <c r="B759" s="438" t="s">
        <v>321</v>
      </c>
      <c r="C759" s="576" t="s">
        <v>31</v>
      </c>
      <c r="D759" s="599">
        <v>16</v>
      </c>
      <c r="E759" s="466">
        <v>1965</v>
      </c>
      <c r="F759" s="466">
        <f t="shared" si="465"/>
        <v>31440</v>
      </c>
      <c r="G759" s="466"/>
      <c r="H759" s="466"/>
      <c r="I759" s="587">
        <f t="shared" si="466"/>
        <v>31440</v>
      </c>
      <c r="J759" s="797"/>
      <c r="K759" s="803">
        <v>1965</v>
      </c>
      <c r="L759" s="804">
        <f t="shared" si="467"/>
        <v>0</v>
      </c>
      <c r="M759" s="803"/>
      <c r="N759" s="804"/>
      <c r="O759" s="808">
        <f t="shared" si="468"/>
        <v>0</v>
      </c>
      <c r="P759" s="638">
        <f t="shared" si="427"/>
        <v>0</v>
      </c>
      <c r="Q759" s="512">
        <f t="shared" si="428"/>
        <v>0</v>
      </c>
      <c r="R759" s="637">
        <f t="shared" si="429"/>
        <v>0</v>
      </c>
      <c r="S759" s="638"/>
      <c r="T759" s="519">
        <v>1965</v>
      </c>
      <c r="U759" s="519">
        <f t="shared" si="469"/>
        <v>0</v>
      </c>
      <c r="V759" s="519"/>
      <c r="W759" s="519"/>
      <c r="X759" s="670">
        <f t="shared" si="470"/>
        <v>0</v>
      </c>
      <c r="Y759" s="638"/>
      <c r="Z759" s="512">
        <v>1965</v>
      </c>
      <c r="AA759" s="512">
        <f t="shared" si="471"/>
        <v>0</v>
      </c>
      <c r="AB759" s="512"/>
      <c r="AC759" s="512"/>
      <c r="AD759" s="668">
        <f t="shared" si="472"/>
        <v>0</v>
      </c>
      <c r="AE759" s="740">
        <f t="shared" si="439"/>
        <v>16</v>
      </c>
      <c r="AF759" s="747">
        <v>1965</v>
      </c>
      <c r="AG759" s="747">
        <f t="shared" si="473"/>
        <v>31440</v>
      </c>
      <c r="AH759" s="747"/>
      <c r="AI759" s="747"/>
      <c r="AJ759" s="748">
        <f t="shared" si="474"/>
        <v>31440</v>
      </c>
    </row>
    <row r="760" spans="1:36" s="403" customFormat="1" ht="26.45" hidden="1" customHeight="1" x14ac:dyDescent="0.25">
      <c r="A760" s="968" t="s">
        <v>775</v>
      </c>
      <c r="B760" s="438" t="s">
        <v>322</v>
      </c>
      <c r="C760" s="576" t="s">
        <v>31</v>
      </c>
      <c r="D760" s="599">
        <v>4</v>
      </c>
      <c r="E760" s="466">
        <v>3275</v>
      </c>
      <c r="F760" s="466">
        <f t="shared" si="465"/>
        <v>13100</v>
      </c>
      <c r="G760" s="466">
        <v>3539.1460000000002</v>
      </c>
      <c r="H760" s="466">
        <f>G760*D760</f>
        <v>14156.584000000001</v>
      </c>
      <c r="I760" s="587">
        <f t="shared" si="466"/>
        <v>27256.584000000003</v>
      </c>
      <c r="J760" s="797"/>
      <c r="K760" s="803">
        <v>3275</v>
      </c>
      <c r="L760" s="804">
        <f t="shared" si="467"/>
        <v>0</v>
      </c>
      <c r="M760" s="803">
        <v>3539.1460000000002</v>
      </c>
      <c r="N760" s="804">
        <f>M760*J760</f>
        <v>0</v>
      </c>
      <c r="O760" s="808">
        <f t="shared" si="468"/>
        <v>0</v>
      </c>
      <c r="P760" s="638">
        <f t="shared" si="427"/>
        <v>0</v>
      </c>
      <c r="Q760" s="512">
        <f t="shared" si="428"/>
        <v>0</v>
      </c>
      <c r="R760" s="637">
        <f t="shared" si="429"/>
        <v>0</v>
      </c>
      <c r="S760" s="638"/>
      <c r="T760" s="519">
        <v>3275</v>
      </c>
      <c r="U760" s="519">
        <f t="shared" si="469"/>
        <v>0</v>
      </c>
      <c r="V760" s="519">
        <v>3539.1460000000002</v>
      </c>
      <c r="W760" s="519">
        <f>V760*S760</f>
        <v>0</v>
      </c>
      <c r="X760" s="670">
        <f t="shared" si="470"/>
        <v>0</v>
      </c>
      <c r="Y760" s="638"/>
      <c r="Z760" s="512">
        <v>3275</v>
      </c>
      <c r="AA760" s="512">
        <f t="shared" si="471"/>
        <v>0</v>
      </c>
      <c r="AB760" s="512">
        <v>3539.1460000000002</v>
      </c>
      <c r="AC760" s="512">
        <f>AB760*Y760</f>
        <v>0</v>
      </c>
      <c r="AD760" s="668">
        <f t="shared" si="472"/>
        <v>0</v>
      </c>
      <c r="AE760" s="740">
        <f t="shared" si="439"/>
        <v>4</v>
      </c>
      <c r="AF760" s="747">
        <v>3275</v>
      </c>
      <c r="AG760" s="747">
        <f t="shared" si="473"/>
        <v>13100</v>
      </c>
      <c r="AH760" s="747">
        <v>3539.1460000000002</v>
      </c>
      <c r="AI760" s="747">
        <f>AH760*AE760</f>
        <v>14156.584000000001</v>
      </c>
      <c r="AJ760" s="748">
        <f t="shared" si="474"/>
        <v>27256.584000000003</v>
      </c>
    </row>
    <row r="761" spans="1:36" s="403" customFormat="1" ht="26.45" hidden="1" customHeight="1" x14ac:dyDescent="0.25">
      <c r="A761" s="968" t="s">
        <v>776</v>
      </c>
      <c r="B761" s="438" t="s">
        <v>322</v>
      </c>
      <c r="C761" s="576" t="s">
        <v>31</v>
      </c>
      <c r="D761" s="599">
        <v>2</v>
      </c>
      <c r="E761" s="466">
        <v>3275</v>
      </c>
      <c r="F761" s="466">
        <f t="shared" si="465"/>
        <v>6550</v>
      </c>
      <c r="G761" s="466"/>
      <c r="H761" s="466"/>
      <c r="I761" s="587">
        <f t="shared" si="466"/>
        <v>6550</v>
      </c>
      <c r="J761" s="797"/>
      <c r="K761" s="803">
        <v>3275</v>
      </c>
      <c r="L761" s="804">
        <f t="shared" si="467"/>
        <v>0</v>
      </c>
      <c r="M761" s="803"/>
      <c r="N761" s="804"/>
      <c r="O761" s="808">
        <f t="shared" si="468"/>
        <v>0</v>
      </c>
      <c r="P761" s="638">
        <f t="shared" si="427"/>
        <v>0</v>
      </c>
      <c r="Q761" s="512">
        <f t="shared" si="428"/>
        <v>0</v>
      </c>
      <c r="R761" s="637">
        <f t="shared" si="429"/>
        <v>0</v>
      </c>
      <c r="S761" s="638"/>
      <c r="T761" s="519">
        <v>3275</v>
      </c>
      <c r="U761" s="519">
        <f t="shared" si="469"/>
        <v>0</v>
      </c>
      <c r="V761" s="519"/>
      <c r="W761" s="519"/>
      <c r="X761" s="670">
        <f t="shared" si="470"/>
        <v>0</v>
      </c>
      <c r="Y761" s="638"/>
      <c r="Z761" s="512">
        <v>3275</v>
      </c>
      <c r="AA761" s="512">
        <f t="shared" si="471"/>
        <v>0</v>
      </c>
      <c r="AB761" s="512"/>
      <c r="AC761" s="512"/>
      <c r="AD761" s="668">
        <f t="shared" si="472"/>
        <v>0</v>
      </c>
      <c r="AE761" s="740">
        <f t="shared" si="439"/>
        <v>2</v>
      </c>
      <c r="AF761" s="747">
        <v>3275</v>
      </c>
      <c r="AG761" s="747">
        <f t="shared" si="473"/>
        <v>6550</v>
      </c>
      <c r="AH761" s="747"/>
      <c r="AI761" s="747"/>
      <c r="AJ761" s="748">
        <f t="shared" si="474"/>
        <v>6550</v>
      </c>
    </row>
    <row r="762" spans="1:36" s="403" customFormat="1" ht="15.6" hidden="1" customHeight="1" x14ac:dyDescent="0.25">
      <c r="A762" s="968" t="s">
        <v>777</v>
      </c>
      <c r="B762" s="438" t="s">
        <v>323</v>
      </c>
      <c r="C762" s="576" t="s">
        <v>31</v>
      </c>
      <c r="D762" s="599">
        <v>5</v>
      </c>
      <c r="E762" s="466">
        <v>393</v>
      </c>
      <c r="F762" s="466">
        <f t="shared" si="465"/>
        <v>1965</v>
      </c>
      <c r="G762" s="466">
        <v>2462.2000000000003</v>
      </c>
      <c r="H762" s="466">
        <f t="shared" ref="H762:H768" si="475">G762*D762</f>
        <v>12311.000000000002</v>
      </c>
      <c r="I762" s="587">
        <f t="shared" si="466"/>
        <v>14276.000000000002</v>
      </c>
      <c r="J762" s="797"/>
      <c r="K762" s="803">
        <v>393</v>
      </c>
      <c r="L762" s="804">
        <f t="shared" si="467"/>
        <v>0</v>
      </c>
      <c r="M762" s="803">
        <v>2462.2000000000003</v>
      </c>
      <c r="N762" s="804">
        <f t="shared" ref="N762:N768" si="476">M762*J762</f>
        <v>0</v>
      </c>
      <c r="O762" s="808">
        <f t="shared" si="468"/>
        <v>0</v>
      </c>
      <c r="P762" s="638">
        <f t="shared" si="427"/>
        <v>0</v>
      </c>
      <c r="Q762" s="512">
        <f t="shared" si="428"/>
        <v>0</v>
      </c>
      <c r="R762" s="637">
        <f t="shared" si="429"/>
        <v>0</v>
      </c>
      <c r="S762" s="638"/>
      <c r="T762" s="519">
        <v>393</v>
      </c>
      <c r="U762" s="519">
        <f t="shared" si="469"/>
        <v>0</v>
      </c>
      <c r="V762" s="519">
        <v>2462.2000000000003</v>
      </c>
      <c r="W762" s="519">
        <f t="shared" ref="W762:W768" si="477">V762*S762</f>
        <v>0</v>
      </c>
      <c r="X762" s="670">
        <f t="shared" si="470"/>
        <v>0</v>
      </c>
      <c r="Y762" s="638"/>
      <c r="Z762" s="512">
        <v>393</v>
      </c>
      <c r="AA762" s="512">
        <f t="shared" si="471"/>
        <v>0</v>
      </c>
      <c r="AB762" s="512">
        <v>2462.2000000000003</v>
      </c>
      <c r="AC762" s="512">
        <f t="shared" ref="AC762:AC768" si="478">AB762*Y762</f>
        <v>0</v>
      </c>
      <c r="AD762" s="668">
        <f t="shared" si="472"/>
        <v>0</v>
      </c>
      <c r="AE762" s="740">
        <f t="shared" si="439"/>
        <v>5</v>
      </c>
      <c r="AF762" s="747">
        <v>393</v>
      </c>
      <c r="AG762" s="747">
        <f t="shared" si="473"/>
        <v>1965</v>
      </c>
      <c r="AH762" s="747">
        <v>2462.2000000000003</v>
      </c>
      <c r="AI762" s="747">
        <f t="shared" ref="AI762:AI768" si="479">AH762*AE762</f>
        <v>12311.000000000002</v>
      </c>
      <c r="AJ762" s="748">
        <f t="shared" si="474"/>
        <v>14276.000000000002</v>
      </c>
    </row>
    <row r="763" spans="1:36" s="403" customFormat="1" ht="15.6" hidden="1" customHeight="1" x14ac:dyDescent="0.25">
      <c r="A763" s="968" t="s">
        <v>778</v>
      </c>
      <c r="B763" s="438" t="s">
        <v>324</v>
      </c>
      <c r="C763" s="576" t="s">
        <v>31</v>
      </c>
      <c r="D763" s="599">
        <v>1</v>
      </c>
      <c r="E763" s="466">
        <v>393</v>
      </c>
      <c r="F763" s="466">
        <f t="shared" si="465"/>
        <v>393</v>
      </c>
      <c r="G763" s="466">
        <v>2433.6</v>
      </c>
      <c r="H763" s="466">
        <f t="shared" si="475"/>
        <v>2433.6</v>
      </c>
      <c r="I763" s="587">
        <f t="shared" si="466"/>
        <v>2826.6</v>
      </c>
      <c r="J763" s="797"/>
      <c r="K763" s="803">
        <v>393</v>
      </c>
      <c r="L763" s="804">
        <f t="shared" si="467"/>
        <v>0</v>
      </c>
      <c r="M763" s="803">
        <v>2433.6</v>
      </c>
      <c r="N763" s="804">
        <f t="shared" si="476"/>
        <v>0</v>
      </c>
      <c r="O763" s="808">
        <f t="shared" si="468"/>
        <v>0</v>
      </c>
      <c r="P763" s="638">
        <f t="shared" si="427"/>
        <v>0</v>
      </c>
      <c r="Q763" s="512">
        <f t="shared" si="428"/>
        <v>0</v>
      </c>
      <c r="R763" s="637">
        <f t="shared" si="429"/>
        <v>0</v>
      </c>
      <c r="S763" s="638"/>
      <c r="T763" s="519">
        <v>393</v>
      </c>
      <c r="U763" s="519">
        <f t="shared" si="469"/>
        <v>0</v>
      </c>
      <c r="V763" s="519">
        <v>2433.6</v>
      </c>
      <c r="W763" s="519">
        <f t="shared" si="477"/>
        <v>0</v>
      </c>
      <c r="X763" s="670">
        <f t="shared" si="470"/>
        <v>0</v>
      </c>
      <c r="Y763" s="638"/>
      <c r="Z763" s="512">
        <v>393</v>
      </c>
      <c r="AA763" s="512">
        <f t="shared" si="471"/>
        <v>0</v>
      </c>
      <c r="AB763" s="512">
        <v>2433.6</v>
      </c>
      <c r="AC763" s="512">
        <f t="shared" si="478"/>
        <v>0</v>
      </c>
      <c r="AD763" s="668">
        <f t="shared" si="472"/>
        <v>0</v>
      </c>
      <c r="AE763" s="740">
        <f t="shared" si="439"/>
        <v>1</v>
      </c>
      <c r="AF763" s="747">
        <v>393</v>
      </c>
      <c r="AG763" s="747">
        <f t="shared" si="473"/>
        <v>393</v>
      </c>
      <c r="AH763" s="747">
        <v>2433.6</v>
      </c>
      <c r="AI763" s="747">
        <f t="shared" si="479"/>
        <v>2433.6</v>
      </c>
      <c r="AJ763" s="748">
        <f t="shared" si="474"/>
        <v>2826.6</v>
      </c>
    </row>
    <row r="764" spans="1:36" s="403" customFormat="1" ht="26.45" hidden="1" customHeight="1" x14ac:dyDescent="0.25">
      <c r="A764" s="968" t="s">
        <v>779</v>
      </c>
      <c r="B764" s="438" t="s">
        <v>325</v>
      </c>
      <c r="C764" s="576" t="s">
        <v>31</v>
      </c>
      <c r="D764" s="599">
        <v>202</v>
      </c>
      <c r="E764" s="466">
        <v>623</v>
      </c>
      <c r="F764" s="466">
        <f t="shared" si="465"/>
        <v>125846</v>
      </c>
      <c r="G764" s="466">
        <v>281</v>
      </c>
      <c r="H764" s="466">
        <f t="shared" si="475"/>
        <v>56762</v>
      </c>
      <c r="I764" s="587">
        <f t="shared" si="466"/>
        <v>182608</v>
      </c>
      <c r="J764" s="797"/>
      <c r="K764" s="803">
        <v>623</v>
      </c>
      <c r="L764" s="804">
        <f t="shared" si="467"/>
        <v>0</v>
      </c>
      <c r="M764" s="803">
        <v>281</v>
      </c>
      <c r="N764" s="804">
        <f t="shared" si="476"/>
        <v>0</v>
      </c>
      <c r="O764" s="808">
        <f t="shared" si="468"/>
        <v>0</v>
      </c>
      <c r="P764" s="638">
        <f t="shared" si="427"/>
        <v>0</v>
      </c>
      <c r="Q764" s="512">
        <f t="shared" si="428"/>
        <v>0</v>
      </c>
      <c r="R764" s="637">
        <f t="shared" si="429"/>
        <v>0</v>
      </c>
      <c r="S764" s="638"/>
      <c r="T764" s="519">
        <v>623</v>
      </c>
      <c r="U764" s="519">
        <f t="shared" si="469"/>
        <v>0</v>
      </c>
      <c r="V764" s="519">
        <v>281</v>
      </c>
      <c r="W764" s="519">
        <f t="shared" si="477"/>
        <v>0</v>
      </c>
      <c r="X764" s="670">
        <f t="shared" si="470"/>
        <v>0</v>
      </c>
      <c r="Y764" s="638"/>
      <c r="Z764" s="512">
        <v>623</v>
      </c>
      <c r="AA764" s="512">
        <f t="shared" si="471"/>
        <v>0</v>
      </c>
      <c r="AB764" s="512">
        <v>281</v>
      </c>
      <c r="AC764" s="512">
        <f t="shared" si="478"/>
        <v>0</v>
      </c>
      <c r="AD764" s="668">
        <f t="shared" si="472"/>
        <v>0</v>
      </c>
      <c r="AE764" s="740">
        <f t="shared" si="439"/>
        <v>202</v>
      </c>
      <c r="AF764" s="747">
        <v>623</v>
      </c>
      <c r="AG764" s="747">
        <f t="shared" si="473"/>
        <v>125846</v>
      </c>
      <c r="AH764" s="747">
        <v>281</v>
      </c>
      <c r="AI764" s="747">
        <f t="shared" si="479"/>
        <v>56762</v>
      </c>
      <c r="AJ764" s="748">
        <f t="shared" si="474"/>
        <v>182608</v>
      </c>
    </row>
    <row r="765" spans="1:36" s="403" customFormat="1" ht="15.6" hidden="1" customHeight="1" x14ac:dyDescent="0.25">
      <c r="A765" s="968" t="s">
        <v>780</v>
      </c>
      <c r="B765" s="438" t="s">
        <v>326</v>
      </c>
      <c r="C765" s="576" t="s">
        <v>31</v>
      </c>
      <c r="D765" s="599">
        <v>3</v>
      </c>
      <c r="E765" s="466">
        <v>393</v>
      </c>
      <c r="F765" s="466">
        <f t="shared" si="465"/>
        <v>1179</v>
      </c>
      <c r="G765" s="466">
        <v>7013.5</v>
      </c>
      <c r="H765" s="466">
        <f t="shared" si="475"/>
        <v>21040.5</v>
      </c>
      <c r="I765" s="587">
        <f t="shared" si="466"/>
        <v>22219.5</v>
      </c>
      <c r="J765" s="797"/>
      <c r="K765" s="803">
        <v>393</v>
      </c>
      <c r="L765" s="804">
        <f t="shared" si="467"/>
        <v>0</v>
      </c>
      <c r="M765" s="803">
        <v>7013.5</v>
      </c>
      <c r="N765" s="804">
        <f t="shared" si="476"/>
        <v>0</v>
      </c>
      <c r="O765" s="808">
        <f t="shared" si="468"/>
        <v>0</v>
      </c>
      <c r="P765" s="638">
        <f t="shared" si="427"/>
        <v>0</v>
      </c>
      <c r="Q765" s="512">
        <f t="shared" si="428"/>
        <v>0</v>
      </c>
      <c r="R765" s="637">
        <f t="shared" si="429"/>
        <v>0</v>
      </c>
      <c r="S765" s="638"/>
      <c r="T765" s="519">
        <v>393</v>
      </c>
      <c r="U765" s="519">
        <f t="shared" si="469"/>
        <v>0</v>
      </c>
      <c r="V765" s="519">
        <v>7013.5</v>
      </c>
      <c r="W765" s="519">
        <f t="shared" si="477"/>
        <v>0</v>
      </c>
      <c r="X765" s="670">
        <f t="shared" si="470"/>
        <v>0</v>
      </c>
      <c r="Y765" s="638"/>
      <c r="Z765" s="512">
        <v>393</v>
      </c>
      <c r="AA765" s="512">
        <f t="shared" si="471"/>
        <v>0</v>
      </c>
      <c r="AB765" s="512">
        <v>7013.5</v>
      </c>
      <c r="AC765" s="512">
        <f t="shared" si="478"/>
        <v>0</v>
      </c>
      <c r="AD765" s="668">
        <f t="shared" si="472"/>
        <v>0</v>
      </c>
      <c r="AE765" s="740">
        <f t="shared" si="439"/>
        <v>3</v>
      </c>
      <c r="AF765" s="747">
        <v>393</v>
      </c>
      <c r="AG765" s="747">
        <f t="shared" si="473"/>
        <v>1179</v>
      </c>
      <c r="AH765" s="747">
        <v>7013.5</v>
      </c>
      <c r="AI765" s="747">
        <f t="shared" si="479"/>
        <v>21040.5</v>
      </c>
      <c r="AJ765" s="748">
        <f t="shared" si="474"/>
        <v>22219.5</v>
      </c>
    </row>
    <row r="766" spans="1:36" s="403" customFormat="1" ht="15.6" hidden="1" customHeight="1" x14ac:dyDescent="0.25">
      <c r="A766" s="968" t="s">
        <v>781</v>
      </c>
      <c r="B766" s="438" t="s">
        <v>327</v>
      </c>
      <c r="C766" s="576" t="s">
        <v>31</v>
      </c>
      <c r="D766" s="599">
        <v>5</v>
      </c>
      <c r="E766" s="466">
        <v>262</v>
      </c>
      <c r="F766" s="466">
        <f t="shared" si="465"/>
        <v>1310</v>
      </c>
      <c r="G766" s="466">
        <v>153.4</v>
      </c>
      <c r="H766" s="466">
        <f t="shared" si="475"/>
        <v>767</v>
      </c>
      <c r="I766" s="587">
        <f t="shared" si="466"/>
        <v>2077</v>
      </c>
      <c r="J766" s="797"/>
      <c r="K766" s="803">
        <v>262</v>
      </c>
      <c r="L766" s="804">
        <f t="shared" si="467"/>
        <v>0</v>
      </c>
      <c r="M766" s="803">
        <v>153.4</v>
      </c>
      <c r="N766" s="804">
        <f t="shared" si="476"/>
        <v>0</v>
      </c>
      <c r="O766" s="808">
        <f t="shared" si="468"/>
        <v>0</v>
      </c>
      <c r="P766" s="638">
        <f t="shared" si="427"/>
        <v>0</v>
      </c>
      <c r="Q766" s="512">
        <f t="shared" si="428"/>
        <v>0</v>
      </c>
      <c r="R766" s="637">
        <f t="shared" si="429"/>
        <v>0</v>
      </c>
      <c r="S766" s="638"/>
      <c r="T766" s="519">
        <v>262</v>
      </c>
      <c r="U766" s="519">
        <f t="shared" si="469"/>
        <v>0</v>
      </c>
      <c r="V766" s="519">
        <v>153.4</v>
      </c>
      <c r="W766" s="519">
        <f t="shared" si="477"/>
        <v>0</v>
      </c>
      <c r="X766" s="670">
        <f t="shared" si="470"/>
        <v>0</v>
      </c>
      <c r="Y766" s="638"/>
      <c r="Z766" s="512">
        <v>262</v>
      </c>
      <c r="AA766" s="512">
        <f t="shared" si="471"/>
        <v>0</v>
      </c>
      <c r="AB766" s="512">
        <v>153.4</v>
      </c>
      <c r="AC766" s="512">
        <f t="shared" si="478"/>
        <v>0</v>
      </c>
      <c r="AD766" s="668">
        <f t="shared" si="472"/>
        <v>0</v>
      </c>
      <c r="AE766" s="740">
        <f t="shared" si="439"/>
        <v>5</v>
      </c>
      <c r="AF766" s="747">
        <v>262</v>
      </c>
      <c r="AG766" s="747">
        <f t="shared" si="473"/>
        <v>1310</v>
      </c>
      <c r="AH766" s="747">
        <v>153.4</v>
      </c>
      <c r="AI766" s="747">
        <f t="shared" si="479"/>
        <v>767</v>
      </c>
      <c r="AJ766" s="748">
        <f t="shared" si="474"/>
        <v>2077</v>
      </c>
    </row>
    <row r="767" spans="1:36" s="403" customFormat="1" ht="26.45" hidden="1" customHeight="1" x14ac:dyDescent="0.25">
      <c r="A767" s="968" t="s">
        <v>782</v>
      </c>
      <c r="B767" s="438" t="s">
        <v>328</v>
      </c>
      <c r="C767" s="576" t="s">
        <v>31</v>
      </c>
      <c r="D767" s="599">
        <v>5</v>
      </c>
      <c r="E767" s="466">
        <v>131</v>
      </c>
      <c r="F767" s="466">
        <f t="shared" si="465"/>
        <v>655</v>
      </c>
      <c r="G767" s="466">
        <v>273</v>
      </c>
      <c r="H767" s="466">
        <f t="shared" si="475"/>
        <v>1365</v>
      </c>
      <c r="I767" s="587">
        <f t="shared" si="466"/>
        <v>2020</v>
      </c>
      <c r="J767" s="797"/>
      <c r="K767" s="803">
        <v>131</v>
      </c>
      <c r="L767" s="804">
        <f t="shared" si="467"/>
        <v>0</v>
      </c>
      <c r="M767" s="803">
        <v>273</v>
      </c>
      <c r="N767" s="804">
        <f t="shared" si="476"/>
        <v>0</v>
      </c>
      <c r="O767" s="808">
        <f t="shared" si="468"/>
        <v>0</v>
      </c>
      <c r="P767" s="638">
        <f t="shared" si="427"/>
        <v>0</v>
      </c>
      <c r="Q767" s="512">
        <f t="shared" si="428"/>
        <v>0</v>
      </c>
      <c r="R767" s="637">
        <f t="shared" si="429"/>
        <v>0</v>
      </c>
      <c r="S767" s="638"/>
      <c r="T767" s="519">
        <v>131</v>
      </c>
      <c r="U767" s="519">
        <f t="shared" si="469"/>
        <v>0</v>
      </c>
      <c r="V767" s="519">
        <v>273</v>
      </c>
      <c r="W767" s="519">
        <f t="shared" si="477"/>
        <v>0</v>
      </c>
      <c r="X767" s="670">
        <f t="shared" si="470"/>
        <v>0</v>
      </c>
      <c r="Y767" s="638"/>
      <c r="Z767" s="512">
        <v>131</v>
      </c>
      <c r="AA767" s="512">
        <f t="shared" si="471"/>
        <v>0</v>
      </c>
      <c r="AB767" s="512">
        <v>273</v>
      </c>
      <c r="AC767" s="512">
        <f t="shared" si="478"/>
        <v>0</v>
      </c>
      <c r="AD767" s="668">
        <f t="shared" si="472"/>
        <v>0</v>
      </c>
      <c r="AE767" s="740">
        <f t="shared" si="439"/>
        <v>5</v>
      </c>
      <c r="AF767" s="747">
        <v>131</v>
      </c>
      <c r="AG767" s="747">
        <f t="shared" si="473"/>
        <v>655</v>
      </c>
      <c r="AH767" s="747">
        <v>273</v>
      </c>
      <c r="AI767" s="747">
        <f t="shared" si="479"/>
        <v>1365</v>
      </c>
      <c r="AJ767" s="748">
        <f t="shared" si="474"/>
        <v>2020</v>
      </c>
    </row>
    <row r="768" spans="1:36" s="403" customFormat="1" ht="15.6" hidden="1" customHeight="1" x14ac:dyDescent="0.25">
      <c r="A768" s="968" t="s">
        <v>783</v>
      </c>
      <c r="B768" s="438" t="s">
        <v>329</v>
      </c>
      <c r="C768" s="576" t="s">
        <v>31</v>
      </c>
      <c r="D768" s="599">
        <v>6</v>
      </c>
      <c r="E768" s="466">
        <v>393</v>
      </c>
      <c r="F768" s="466">
        <f t="shared" si="465"/>
        <v>2358</v>
      </c>
      <c r="G768" s="466">
        <v>365.11800000000005</v>
      </c>
      <c r="H768" s="466">
        <f t="shared" si="475"/>
        <v>2190.7080000000005</v>
      </c>
      <c r="I768" s="587">
        <f t="shared" si="466"/>
        <v>4548.7080000000005</v>
      </c>
      <c r="J768" s="797"/>
      <c r="K768" s="803">
        <v>393</v>
      </c>
      <c r="L768" s="804">
        <f t="shared" si="467"/>
        <v>0</v>
      </c>
      <c r="M768" s="803">
        <v>365.11800000000005</v>
      </c>
      <c r="N768" s="804">
        <f t="shared" si="476"/>
        <v>0</v>
      </c>
      <c r="O768" s="808">
        <f t="shared" si="468"/>
        <v>0</v>
      </c>
      <c r="P768" s="638">
        <f t="shared" si="427"/>
        <v>0</v>
      </c>
      <c r="Q768" s="512">
        <f t="shared" si="428"/>
        <v>0</v>
      </c>
      <c r="R768" s="637">
        <f t="shared" si="429"/>
        <v>0</v>
      </c>
      <c r="S768" s="638"/>
      <c r="T768" s="519">
        <v>393</v>
      </c>
      <c r="U768" s="519">
        <f t="shared" si="469"/>
        <v>0</v>
      </c>
      <c r="V768" s="519">
        <v>365.11800000000005</v>
      </c>
      <c r="W768" s="519">
        <f t="shared" si="477"/>
        <v>0</v>
      </c>
      <c r="X768" s="670">
        <f t="shared" si="470"/>
        <v>0</v>
      </c>
      <c r="Y768" s="638"/>
      <c r="Z768" s="512">
        <v>393</v>
      </c>
      <c r="AA768" s="512">
        <f t="shared" si="471"/>
        <v>0</v>
      </c>
      <c r="AB768" s="512">
        <v>365.11800000000005</v>
      </c>
      <c r="AC768" s="512">
        <f t="shared" si="478"/>
        <v>0</v>
      </c>
      <c r="AD768" s="668">
        <f t="shared" si="472"/>
        <v>0</v>
      </c>
      <c r="AE768" s="740">
        <f t="shared" si="439"/>
        <v>6</v>
      </c>
      <c r="AF768" s="747">
        <v>393</v>
      </c>
      <c r="AG768" s="747">
        <f t="shared" si="473"/>
        <v>2358</v>
      </c>
      <c r="AH768" s="747">
        <v>365.11800000000005</v>
      </c>
      <c r="AI768" s="747">
        <f t="shared" si="479"/>
        <v>2190.7080000000005</v>
      </c>
      <c r="AJ768" s="748">
        <f t="shared" si="474"/>
        <v>4548.7080000000005</v>
      </c>
    </row>
    <row r="769" spans="1:36" s="403" customFormat="1" ht="26.45" hidden="1" customHeight="1" x14ac:dyDescent="0.25">
      <c r="A769" s="968" t="s">
        <v>784</v>
      </c>
      <c r="B769" s="438" t="s">
        <v>330</v>
      </c>
      <c r="C769" s="576" t="s">
        <v>31</v>
      </c>
      <c r="D769" s="599">
        <v>5</v>
      </c>
      <c r="E769" s="466">
        <v>1572</v>
      </c>
      <c r="F769" s="466">
        <f t="shared" si="465"/>
        <v>7860</v>
      </c>
      <c r="G769" s="466"/>
      <c r="H769" s="466"/>
      <c r="I769" s="587">
        <f t="shared" si="466"/>
        <v>7860</v>
      </c>
      <c r="J769" s="797"/>
      <c r="K769" s="803">
        <v>1572</v>
      </c>
      <c r="L769" s="804">
        <f t="shared" si="467"/>
        <v>0</v>
      </c>
      <c r="M769" s="803"/>
      <c r="N769" s="804"/>
      <c r="O769" s="808">
        <f t="shared" si="468"/>
        <v>0</v>
      </c>
      <c r="P769" s="638">
        <f t="shared" ref="P769:P826" si="480">K769-T769</f>
        <v>0</v>
      </c>
      <c r="Q769" s="512">
        <f t="shared" ref="Q769:Q826" si="481">M769-V769</f>
        <v>0</v>
      </c>
      <c r="R769" s="637">
        <f t="shared" ref="R769:R826" si="482">(D769*K769)-(D769*T769)</f>
        <v>0</v>
      </c>
      <c r="S769" s="638"/>
      <c r="T769" s="519">
        <v>1572</v>
      </c>
      <c r="U769" s="519">
        <f t="shared" si="469"/>
        <v>0</v>
      </c>
      <c r="V769" s="519"/>
      <c r="W769" s="519"/>
      <c r="X769" s="670">
        <f t="shared" si="470"/>
        <v>0</v>
      </c>
      <c r="Y769" s="638"/>
      <c r="Z769" s="512">
        <v>1572</v>
      </c>
      <c r="AA769" s="512">
        <f t="shared" si="471"/>
        <v>0</v>
      </c>
      <c r="AB769" s="512"/>
      <c r="AC769" s="512"/>
      <c r="AD769" s="668">
        <f t="shared" si="472"/>
        <v>0</v>
      </c>
      <c r="AE769" s="740">
        <f t="shared" si="439"/>
        <v>5</v>
      </c>
      <c r="AF769" s="747">
        <v>1572</v>
      </c>
      <c r="AG769" s="747">
        <f t="shared" si="473"/>
        <v>7860</v>
      </c>
      <c r="AH769" s="747"/>
      <c r="AI769" s="747"/>
      <c r="AJ769" s="748">
        <f t="shared" si="474"/>
        <v>7860</v>
      </c>
    </row>
    <row r="770" spans="1:36" s="403" customFormat="1" ht="15.6" hidden="1" customHeight="1" x14ac:dyDescent="0.25">
      <c r="A770" s="968" t="s">
        <v>785</v>
      </c>
      <c r="B770" s="438" t="s">
        <v>331</v>
      </c>
      <c r="C770" s="576" t="s">
        <v>31</v>
      </c>
      <c r="D770" s="598">
        <v>8</v>
      </c>
      <c r="E770" s="466">
        <v>65.5</v>
      </c>
      <c r="F770" s="466">
        <f t="shared" si="465"/>
        <v>524</v>
      </c>
      <c r="G770" s="466">
        <v>557.70000000000005</v>
      </c>
      <c r="H770" s="466">
        <f t="shared" ref="H770:H800" si="483">G770*D770</f>
        <v>4461.6000000000004</v>
      </c>
      <c r="I770" s="587">
        <f t="shared" si="466"/>
        <v>4985.6000000000004</v>
      </c>
      <c r="J770" s="797"/>
      <c r="K770" s="803">
        <v>65.5</v>
      </c>
      <c r="L770" s="804">
        <f t="shared" si="467"/>
        <v>0</v>
      </c>
      <c r="M770" s="803">
        <v>557.70000000000005</v>
      </c>
      <c r="N770" s="804">
        <f t="shared" ref="N770:N800" si="484">M770*J770</f>
        <v>0</v>
      </c>
      <c r="O770" s="808">
        <f t="shared" si="468"/>
        <v>0</v>
      </c>
      <c r="P770" s="638">
        <f t="shared" si="480"/>
        <v>0</v>
      </c>
      <c r="Q770" s="512">
        <f t="shared" si="481"/>
        <v>0</v>
      </c>
      <c r="R770" s="637">
        <f t="shared" si="482"/>
        <v>0</v>
      </c>
      <c r="S770" s="638"/>
      <c r="T770" s="519">
        <v>65.5</v>
      </c>
      <c r="U770" s="519">
        <f t="shared" si="469"/>
        <v>0</v>
      </c>
      <c r="V770" s="519">
        <v>557.70000000000005</v>
      </c>
      <c r="W770" s="519">
        <f t="shared" ref="W770:W800" si="485">V770*S770</f>
        <v>0</v>
      </c>
      <c r="X770" s="670">
        <f t="shared" si="470"/>
        <v>0</v>
      </c>
      <c r="Y770" s="638"/>
      <c r="Z770" s="512">
        <v>65.5</v>
      </c>
      <c r="AA770" s="512">
        <f t="shared" si="471"/>
        <v>0</v>
      </c>
      <c r="AB770" s="512">
        <v>557.70000000000005</v>
      </c>
      <c r="AC770" s="512">
        <f t="shared" ref="AC770:AC800" si="486">AB770*Y770</f>
        <v>0</v>
      </c>
      <c r="AD770" s="668">
        <f t="shared" si="472"/>
        <v>0</v>
      </c>
      <c r="AE770" s="740">
        <f t="shared" si="439"/>
        <v>8</v>
      </c>
      <c r="AF770" s="747">
        <v>65.5</v>
      </c>
      <c r="AG770" s="747">
        <f t="shared" si="473"/>
        <v>524</v>
      </c>
      <c r="AH770" s="747">
        <v>557.70000000000005</v>
      </c>
      <c r="AI770" s="747">
        <f t="shared" ref="AI770:AI800" si="487">AH770*AE770</f>
        <v>4461.6000000000004</v>
      </c>
      <c r="AJ770" s="748">
        <f t="shared" si="474"/>
        <v>4985.6000000000004</v>
      </c>
    </row>
    <row r="771" spans="1:36" s="403" customFormat="1" ht="26.45" hidden="1" customHeight="1" x14ac:dyDescent="0.25">
      <c r="A771" s="968" t="s">
        <v>786</v>
      </c>
      <c r="B771" s="438" t="s">
        <v>332</v>
      </c>
      <c r="C771" s="576" t="s">
        <v>31</v>
      </c>
      <c r="D771" s="599">
        <v>57</v>
      </c>
      <c r="E771" s="466">
        <v>65.5</v>
      </c>
      <c r="F771" s="466">
        <f t="shared" si="465"/>
        <v>3733.5</v>
      </c>
      <c r="G771" s="466">
        <v>370.5</v>
      </c>
      <c r="H771" s="466">
        <f t="shared" si="483"/>
        <v>21118.5</v>
      </c>
      <c r="I771" s="587">
        <f t="shared" si="466"/>
        <v>24852</v>
      </c>
      <c r="J771" s="797"/>
      <c r="K771" s="803">
        <v>65.5</v>
      </c>
      <c r="L771" s="804">
        <f t="shared" si="467"/>
        <v>0</v>
      </c>
      <c r="M771" s="803">
        <v>370.5</v>
      </c>
      <c r="N771" s="804">
        <f t="shared" si="484"/>
        <v>0</v>
      </c>
      <c r="O771" s="808">
        <f t="shared" si="468"/>
        <v>0</v>
      </c>
      <c r="P771" s="638">
        <f t="shared" si="480"/>
        <v>0</v>
      </c>
      <c r="Q771" s="512">
        <f t="shared" si="481"/>
        <v>0</v>
      </c>
      <c r="R771" s="637">
        <f t="shared" si="482"/>
        <v>0</v>
      </c>
      <c r="S771" s="638"/>
      <c r="T771" s="519">
        <v>65.5</v>
      </c>
      <c r="U771" s="519">
        <f t="shared" si="469"/>
        <v>0</v>
      </c>
      <c r="V771" s="519">
        <v>370.5</v>
      </c>
      <c r="W771" s="519">
        <f t="shared" si="485"/>
        <v>0</v>
      </c>
      <c r="X771" s="670">
        <f t="shared" si="470"/>
        <v>0</v>
      </c>
      <c r="Y771" s="638"/>
      <c r="Z771" s="512">
        <v>65.5</v>
      </c>
      <c r="AA771" s="512">
        <f t="shared" si="471"/>
        <v>0</v>
      </c>
      <c r="AB771" s="512">
        <v>370.5</v>
      </c>
      <c r="AC771" s="512">
        <f t="shared" si="486"/>
        <v>0</v>
      </c>
      <c r="AD771" s="668">
        <f t="shared" si="472"/>
        <v>0</v>
      </c>
      <c r="AE771" s="740">
        <f t="shared" si="439"/>
        <v>57</v>
      </c>
      <c r="AF771" s="747">
        <v>65.5</v>
      </c>
      <c r="AG771" s="747">
        <f t="shared" si="473"/>
        <v>3733.5</v>
      </c>
      <c r="AH771" s="747">
        <v>370.5</v>
      </c>
      <c r="AI771" s="747">
        <f t="shared" si="487"/>
        <v>21118.5</v>
      </c>
      <c r="AJ771" s="748">
        <f t="shared" si="474"/>
        <v>24852</v>
      </c>
    </row>
    <row r="772" spans="1:36" s="403" customFormat="1" ht="26.45" hidden="1" customHeight="1" x14ac:dyDescent="0.25">
      <c r="A772" s="968" t="s">
        <v>787</v>
      </c>
      <c r="B772" s="438" t="s">
        <v>333</v>
      </c>
      <c r="C772" s="576" t="s">
        <v>31</v>
      </c>
      <c r="D772" s="599">
        <v>163</v>
      </c>
      <c r="E772" s="466">
        <v>65.5</v>
      </c>
      <c r="F772" s="466">
        <f t="shared" si="465"/>
        <v>10676.5</v>
      </c>
      <c r="G772" s="466">
        <v>767</v>
      </c>
      <c r="H772" s="466">
        <f t="shared" si="483"/>
        <v>125021</v>
      </c>
      <c r="I772" s="587">
        <f t="shared" si="466"/>
        <v>135697.5</v>
      </c>
      <c r="J772" s="797"/>
      <c r="K772" s="803">
        <v>65.5</v>
      </c>
      <c r="L772" s="804">
        <f t="shared" si="467"/>
        <v>0</v>
      </c>
      <c r="M772" s="803">
        <v>767</v>
      </c>
      <c r="N772" s="804">
        <f t="shared" si="484"/>
        <v>0</v>
      </c>
      <c r="O772" s="808">
        <f t="shared" si="468"/>
        <v>0</v>
      </c>
      <c r="P772" s="638">
        <f t="shared" si="480"/>
        <v>0</v>
      </c>
      <c r="Q772" s="512">
        <f t="shared" si="481"/>
        <v>0</v>
      </c>
      <c r="R772" s="637">
        <f t="shared" si="482"/>
        <v>0</v>
      </c>
      <c r="S772" s="638"/>
      <c r="T772" s="519">
        <v>65.5</v>
      </c>
      <c r="U772" s="519">
        <f t="shared" si="469"/>
        <v>0</v>
      </c>
      <c r="V772" s="519">
        <v>767</v>
      </c>
      <c r="W772" s="519">
        <f t="shared" si="485"/>
        <v>0</v>
      </c>
      <c r="X772" s="670">
        <f t="shared" si="470"/>
        <v>0</v>
      </c>
      <c r="Y772" s="638"/>
      <c r="Z772" s="512">
        <v>65.5</v>
      </c>
      <c r="AA772" s="512">
        <f t="shared" si="471"/>
        <v>0</v>
      </c>
      <c r="AB772" s="512">
        <v>767</v>
      </c>
      <c r="AC772" s="512">
        <f t="shared" si="486"/>
        <v>0</v>
      </c>
      <c r="AD772" s="668">
        <f t="shared" si="472"/>
        <v>0</v>
      </c>
      <c r="AE772" s="740">
        <f t="shared" si="439"/>
        <v>163</v>
      </c>
      <c r="AF772" s="747">
        <v>65.5</v>
      </c>
      <c r="AG772" s="747">
        <f t="shared" si="473"/>
        <v>10676.5</v>
      </c>
      <c r="AH772" s="747">
        <v>767</v>
      </c>
      <c r="AI772" s="747">
        <f t="shared" si="487"/>
        <v>125021</v>
      </c>
      <c r="AJ772" s="748">
        <f t="shared" si="474"/>
        <v>135697.5</v>
      </c>
    </row>
    <row r="773" spans="1:36" s="403" customFormat="1" ht="15.6" hidden="1" customHeight="1" x14ac:dyDescent="0.25">
      <c r="A773" s="968" t="s">
        <v>788</v>
      </c>
      <c r="B773" s="438" t="s">
        <v>334</v>
      </c>
      <c r="C773" s="576" t="s">
        <v>31</v>
      </c>
      <c r="D773" s="599">
        <v>2</v>
      </c>
      <c r="E773" s="466">
        <v>65.5</v>
      </c>
      <c r="F773" s="466">
        <f t="shared" si="465"/>
        <v>131</v>
      </c>
      <c r="G773" s="466">
        <v>557.70000000000005</v>
      </c>
      <c r="H773" s="466">
        <f t="shared" si="483"/>
        <v>1115.4000000000001</v>
      </c>
      <c r="I773" s="587">
        <f t="shared" si="466"/>
        <v>1246.4000000000001</v>
      </c>
      <c r="J773" s="797"/>
      <c r="K773" s="803">
        <v>65.5</v>
      </c>
      <c r="L773" s="804">
        <f t="shared" si="467"/>
        <v>0</v>
      </c>
      <c r="M773" s="803">
        <v>557.70000000000005</v>
      </c>
      <c r="N773" s="804">
        <f t="shared" si="484"/>
        <v>0</v>
      </c>
      <c r="O773" s="808">
        <f t="shared" si="468"/>
        <v>0</v>
      </c>
      <c r="P773" s="638">
        <f t="shared" si="480"/>
        <v>0</v>
      </c>
      <c r="Q773" s="512">
        <f t="shared" si="481"/>
        <v>0</v>
      </c>
      <c r="R773" s="637">
        <f t="shared" si="482"/>
        <v>0</v>
      </c>
      <c r="S773" s="638"/>
      <c r="T773" s="519">
        <v>65.5</v>
      </c>
      <c r="U773" s="519">
        <f t="shared" si="469"/>
        <v>0</v>
      </c>
      <c r="V773" s="519">
        <v>557.70000000000005</v>
      </c>
      <c r="W773" s="519">
        <f t="shared" si="485"/>
        <v>0</v>
      </c>
      <c r="X773" s="670">
        <f t="shared" si="470"/>
        <v>0</v>
      </c>
      <c r="Y773" s="638"/>
      <c r="Z773" s="512">
        <v>65.5</v>
      </c>
      <c r="AA773" s="512">
        <f t="shared" si="471"/>
        <v>0</v>
      </c>
      <c r="AB773" s="512">
        <v>557.70000000000005</v>
      </c>
      <c r="AC773" s="512">
        <f t="shared" si="486"/>
        <v>0</v>
      </c>
      <c r="AD773" s="668">
        <f t="shared" si="472"/>
        <v>0</v>
      </c>
      <c r="AE773" s="740">
        <f t="shared" si="439"/>
        <v>2</v>
      </c>
      <c r="AF773" s="747">
        <v>65.5</v>
      </c>
      <c r="AG773" s="747">
        <f t="shared" si="473"/>
        <v>131</v>
      </c>
      <c r="AH773" s="747">
        <v>557.70000000000005</v>
      </c>
      <c r="AI773" s="747">
        <f t="shared" si="487"/>
        <v>1115.4000000000001</v>
      </c>
      <c r="AJ773" s="748">
        <f t="shared" si="474"/>
        <v>1246.4000000000001</v>
      </c>
    </row>
    <row r="774" spans="1:36" s="403" customFormat="1" ht="15.6" hidden="1" customHeight="1" x14ac:dyDescent="0.25">
      <c r="A774" s="968" t="s">
        <v>789</v>
      </c>
      <c r="B774" s="438" t="s">
        <v>335</v>
      </c>
      <c r="C774" s="576" t="s">
        <v>32</v>
      </c>
      <c r="D774" s="599">
        <v>96</v>
      </c>
      <c r="E774" s="466">
        <v>393</v>
      </c>
      <c r="F774" s="466">
        <f t="shared" si="465"/>
        <v>37728</v>
      </c>
      <c r="G774" s="466">
        <v>600.6</v>
      </c>
      <c r="H774" s="466">
        <f t="shared" si="483"/>
        <v>57657.600000000006</v>
      </c>
      <c r="I774" s="587">
        <f t="shared" si="466"/>
        <v>95385.600000000006</v>
      </c>
      <c r="J774" s="797"/>
      <c r="K774" s="803">
        <v>393</v>
      </c>
      <c r="L774" s="804">
        <f t="shared" si="467"/>
        <v>0</v>
      </c>
      <c r="M774" s="803">
        <v>600.6</v>
      </c>
      <c r="N774" s="804">
        <f t="shared" si="484"/>
        <v>0</v>
      </c>
      <c r="O774" s="808">
        <f t="shared" si="468"/>
        <v>0</v>
      </c>
      <c r="P774" s="638">
        <f t="shared" si="480"/>
        <v>0</v>
      </c>
      <c r="Q774" s="512">
        <f t="shared" si="481"/>
        <v>0</v>
      </c>
      <c r="R774" s="637">
        <f t="shared" si="482"/>
        <v>0</v>
      </c>
      <c r="S774" s="638"/>
      <c r="T774" s="519">
        <v>393</v>
      </c>
      <c r="U774" s="519">
        <f t="shared" si="469"/>
        <v>0</v>
      </c>
      <c r="V774" s="519">
        <v>600.6</v>
      </c>
      <c r="W774" s="519">
        <f t="shared" si="485"/>
        <v>0</v>
      </c>
      <c r="X774" s="670">
        <f t="shared" si="470"/>
        <v>0</v>
      </c>
      <c r="Y774" s="638"/>
      <c r="Z774" s="512">
        <v>393</v>
      </c>
      <c r="AA774" s="512">
        <f t="shared" si="471"/>
        <v>0</v>
      </c>
      <c r="AB774" s="512">
        <v>600.6</v>
      </c>
      <c r="AC774" s="512">
        <f t="shared" si="486"/>
        <v>0</v>
      </c>
      <c r="AD774" s="668">
        <f t="shared" si="472"/>
        <v>0</v>
      </c>
      <c r="AE774" s="740">
        <f t="shared" si="439"/>
        <v>96</v>
      </c>
      <c r="AF774" s="747">
        <v>393</v>
      </c>
      <c r="AG774" s="747">
        <f t="shared" si="473"/>
        <v>37728</v>
      </c>
      <c r="AH774" s="747">
        <v>600.6</v>
      </c>
      <c r="AI774" s="747">
        <f t="shared" si="487"/>
        <v>57657.600000000006</v>
      </c>
      <c r="AJ774" s="748">
        <f t="shared" si="474"/>
        <v>95385.600000000006</v>
      </c>
    </row>
    <row r="775" spans="1:36" s="403" customFormat="1" ht="15.6" hidden="1" customHeight="1" x14ac:dyDescent="0.25">
      <c r="A775" s="968" t="s">
        <v>790</v>
      </c>
      <c r="B775" s="438" t="s">
        <v>336</v>
      </c>
      <c r="C775" s="576" t="s">
        <v>32</v>
      </c>
      <c r="D775" s="596">
        <v>96</v>
      </c>
      <c r="E775" s="466">
        <v>262</v>
      </c>
      <c r="F775" s="466">
        <f t="shared" si="465"/>
        <v>25152</v>
      </c>
      <c r="G775" s="466">
        <v>143</v>
      </c>
      <c r="H775" s="466">
        <f t="shared" si="483"/>
        <v>13728</v>
      </c>
      <c r="I775" s="587">
        <f t="shared" si="466"/>
        <v>38880</v>
      </c>
      <c r="J775" s="832"/>
      <c r="K775" s="803">
        <v>262</v>
      </c>
      <c r="L775" s="804">
        <f t="shared" si="467"/>
        <v>0</v>
      </c>
      <c r="M775" s="803">
        <v>143</v>
      </c>
      <c r="N775" s="804">
        <f t="shared" si="484"/>
        <v>0</v>
      </c>
      <c r="O775" s="808">
        <f t="shared" si="468"/>
        <v>0</v>
      </c>
      <c r="P775" s="638">
        <f t="shared" si="480"/>
        <v>0</v>
      </c>
      <c r="Q775" s="512">
        <f t="shared" si="481"/>
        <v>0</v>
      </c>
      <c r="R775" s="637">
        <f t="shared" si="482"/>
        <v>0</v>
      </c>
      <c r="S775" s="649"/>
      <c r="T775" s="519">
        <v>262</v>
      </c>
      <c r="U775" s="519">
        <f t="shared" si="469"/>
        <v>0</v>
      </c>
      <c r="V775" s="519">
        <v>143</v>
      </c>
      <c r="W775" s="519">
        <f t="shared" si="485"/>
        <v>0</v>
      </c>
      <c r="X775" s="670">
        <f t="shared" si="470"/>
        <v>0</v>
      </c>
      <c r="Y775" s="649"/>
      <c r="Z775" s="512">
        <v>262</v>
      </c>
      <c r="AA775" s="512">
        <f t="shared" si="471"/>
        <v>0</v>
      </c>
      <c r="AB775" s="512">
        <v>143</v>
      </c>
      <c r="AC775" s="512">
        <f t="shared" si="486"/>
        <v>0</v>
      </c>
      <c r="AD775" s="668">
        <f t="shared" si="472"/>
        <v>0</v>
      </c>
      <c r="AE775" s="740">
        <f t="shared" si="439"/>
        <v>96</v>
      </c>
      <c r="AF775" s="747">
        <v>262</v>
      </c>
      <c r="AG775" s="747">
        <f t="shared" si="473"/>
        <v>25152</v>
      </c>
      <c r="AH775" s="747">
        <v>143</v>
      </c>
      <c r="AI775" s="747">
        <f t="shared" si="487"/>
        <v>13728</v>
      </c>
      <c r="AJ775" s="748">
        <f t="shared" si="474"/>
        <v>38880</v>
      </c>
    </row>
    <row r="776" spans="1:36" s="403" customFormat="1" ht="26.45" hidden="1" customHeight="1" x14ac:dyDescent="0.25">
      <c r="A776" s="968" t="s">
        <v>791</v>
      </c>
      <c r="B776" s="438" t="s">
        <v>337</v>
      </c>
      <c r="C776" s="576" t="s">
        <v>31</v>
      </c>
      <c r="D776" s="599">
        <v>12</v>
      </c>
      <c r="E776" s="466">
        <v>65.5</v>
      </c>
      <c r="F776" s="466">
        <f t="shared" si="465"/>
        <v>786</v>
      </c>
      <c r="G776" s="466">
        <v>806</v>
      </c>
      <c r="H776" s="466">
        <f t="shared" si="483"/>
        <v>9672</v>
      </c>
      <c r="I776" s="587">
        <f t="shared" si="466"/>
        <v>10458</v>
      </c>
      <c r="J776" s="797"/>
      <c r="K776" s="803">
        <v>65.5</v>
      </c>
      <c r="L776" s="804">
        <f t="shared" si="467"/>
        <v>0</v>
      </c>
      <c r="M776" s="803">
        <v>806</v>
      </c>
      <c r="N776" s="804">
        <f t="shared" si="484"/>
        <v>0</v>
      </c>
      <c r="O776" s="808">
        <f t="shared" si="468"/>
        <v>0</v>
      </c>
      <c r="P776" s="638">
        <f t="shared" si="480"/>
        <v>0</v>
      </c>
      <c r="Q776" s="512">
        <f t="shared" si="481"/>
        <v>0</v>
      </c>
      <c r="R776" s="637">
        <f t="shared" si="482"/>
        <v>0</v>
      </c>
      <c r="S776" s="638"/>
      <c r="T776" s="519">
        <v>65.5</v>
      </c>
      <c r="U776" s="519">
        <f t="shared" si="469"/>
        <v>0</v>
      </c>
      <c r="V776" s="519">
        <v>806</v>
      </c>
      <c r="W776" s="519">
        <f t="shared" si="485"/>
        <v>0</v>
      </c>
      <c r="X776" s="670">
        <f t="shared" si="470"/>
        <v>0</v>
      </c>
      <c r="Y776" s="638"/>
      <c r="Z776" s="512">
        <v>65.5</v>
      </c>
      <c r="AA776" s="512">
        <f t="shared" si="471"/>
        <v>0</v>
      </c>
      <c r="AB776" s="512">
        <v>806</v>
      </c>
      <c r="AC776" s="512">
        <f t="shared" si="486"/>
        <v>0</v>
      </c>
      <c r="AD776" s="668">
        <f t="shared" si="472"/>
        <v>0</v>
      </c>
      <c r="AE776" s="740">
        <f t="shared" si="439"/>
        <v>12</v>
      </c>
      <c r="AF776" s="747">
        <v>65.5</v>
      </c>
      <c r="AG776" s="747">
        <f t="shared" si="473"/>
        <v>786</v>
      </c>
      <c r="AH776" s="747">
        <v>806</v>
      </c>
      <c r="AI776" s="747">
        <f t="shared" si="487"/>
        <v>9672</v>
      </c>
      <c r="AJ776" s="748">
        <f t="shared" si="474"/>
        <v>10458</v>
      </c>
    </row>
    <row r="777" spans="1:36" s="403" customFormat="1" ht="16.5" hidden="1" customHeight="1" x14ac:dyDescent="0.25">
      <c r="A777" s="968" t="s">
        <v>792</v>
      </c>
      <c r="B777" s="438" t="s">
        <v>338</v>
      </c>
      <c r="C777" s="576" t="s">
        <v>31</v>
      </c>
      <c r="D777" s="599">
        <v>5</v>
      </c>
      <c r="E777" s="466">
        <v>65.5</v>
      </c>
      <c r="F777" s="466">
        <f t="shared" si="465"/>
        <v>327.5</v>
      </c>
      <c r="G777" s="466">
        <v>860.6</v>
      </c>
      <c r="H777" s="466">
        <f t="shared" si="483"/>
        <v>4303</v>
      </c>
      <c r="I777" s="587">
        <f t="shared" si="466"/>
        <v>4630.5</v>
      </c>
      <c r="J777" s="797"/>
      <c r="K777" s="803">
        <v>65.5</v>
      </c>
      <c r="L777" s="804">
        <f t="shared" si="467"/>
        <v>0</v>
      </c>
      <c r="M777" s="803">
        <v>860.6</v>
      </c>
      <c r="N777" s="804">
        <f t="shared" si="484"/>
        <v>0</v>
      </c>
      <c r="O777" s="808">
        <f t="shared" si="468"/>
        <v>0</v>
      </c>
      <c r="P777" s="638">
        <f t="shared" si="480"/>
        <v>0</v>
      </c>
      <c r="Q777" s="512">
        <f t="shared" si="481"/>
        <v>0</v>
      </c>
      <c r="R777" s="637">
        <f t="shared" si="482"/>
        <v>0</v>
      </c>
      <c r="S777" s="638"/>
      <c r="T777" s="519">
        <v>65.5</v>
      </c>
      <c r="U777" s="519">
        <f t="shared" si="469"/>
        <v>0</v>
      </c>
      <c r="V777" s="519">
        <v>860.6</v>
      </c>
      <c r="W777" s="519">
        <f t="shared" si="485"/>
        <v>0</v>
      </c>
      <c r="X777" s="670">
        <f t="shared" si="470"/>
        <v>0</v>
      </c>
      <c r="Y777" s="638"/>
      <c r="Z777" s="512">
        <v>65.5</v>
      </c>
      <c r="AA777" s="512">
        <f t="shared" si="471"/>
        <v>0</v>
      </c>
      <c r="AB777" s="512">
        <v>860.6</v>
      </c>
      <c r="AC777" s="512">
        <f t="shared" si="486"/>
        <v>0</v>
      </c>
      <c r="AD777" s="668">
        <f t="shared" si="472"/>
        <v>0</v>
      </c>
      <c r="AE777" s="740">
        <f t="shared" si="439"/>
        <v>5</v>
      </c>
      <c r="AF777" s="747">
        <v>65.5</v>
      </c>
      <c r="AG777" s="747">
        <f t="shared" si="473"/>
        <v>327.5</v>
      </c>
      <c r="AH777" s="747">
        <v>860.6</v>
      </c>
      <c r="AI777" s="747">
        <f t="shared" si="487"/>
        <v>4303</v>
      </c>
      <c r="AJ777" s="748">
        <f t="shared" si="474"/>
        <v>4630.5</v>
      </c>
    </row>
    <row r="778" spans="1:36" s="403" customFormat="1" ht="15.6" hidden="1" customHeight="1" x14ac:dyDescent="0.25">
      <c r="A778" s="968" t="s">
        <v>793</v>
      </c>
      <c r="B778" s="438" t="s">
        <v>339</v>
      </c>
      <c r="C778" s="576" t="s">
        <v>31</v>
      </c>
      <c r="D778" s="599">
        <v>120</v>
      </c>
      <c r="E778" s="466">
        <v>131</v>
      </c>
      <c r="F778" s="466">
        <f t="shared" si="465"/>
        <v>15720</v>
      </c>
      <c r="G778" s="466">
        <v>140.4</v>
      </c>
      <c r="H778" s="466">
        <f t="shared" si="483"/>
        <v>16848</v>
      </c>
      <c r="I778" s="587">
        <f t="shared" si="466"/>
        <v>32568</v>
      </c>
      <c r="J778" s="797"/>
      <c r="K778" s="803">
        <v>131</v>
      </c>
      <c r="L778" s="804">
        <f t="shared" si="467"/>
        <v>0</v>
      </c>
      <c r="M778" s="803">
        <v>140.4</v>
      </c>
      <c r="N778" s="804">
        <f t="shared" si="484"/>
        <v>0</v>
      </c>
      <c r="O778" s="808">
        <f t="shared" si="468"/>
        <v>0</v>
      </c>
      <c r="P778" s="638">
        <f t="shared" si="480"/>
        <v>0</v>
      </c>
      <c r="Q778" s="512">
        <f t="shared" si="481"/>
        <v>0</v>
      </c>
      <c r="R778" s="637">
        <f t="shared" si="482"/>
        <v>0</v>
      </c>
      <c r="S778" s="638"/>
      <c r="T778" s="519">
        <v>131</v>
      </c>
      <c r="U778" s="519">
        <f t="shared" si="469"/>
        <v>0</v>
      </c>
      <c r="V778" s="519">
        <v>140.4</v>
      </c>
      <c r="W778" s="519">
        <f t="shared" si="485"/>
        <v>0</v>
      </c>
      <c r="X778" s="670">
        <f t="shared" si="470"/>
        <v>0</v>
      </c>
      <c r="Y778" s="638"/>
      <c r="Z778" s="512">
        <v>131</v>
      </c>
      <c r="AA778" s="512">
        <f t="shared" si="471"/>
        <v>0</v>
      </c>
      <c r="AB778" s="512">
        <v>140.4</v>
      </c>
      <c r="AC778" s="512">
        <f t="shared" si="486"/>
        <v>0</v>
      </c>
      <c r="AD778" s="668">
        <f t="shared" si="472"/>
        <v>0</v>
      </c>
      <c r="AE778" s="740">
        <f t="shared" si="439"/>
        <v>120</v>
      </c>
      <c r="AF778" s="747">
        <v>131</v>
      </c>
      <c r="AG778" s="747">
        <f t="shared" si="473"/>
        <v>15720</v>
      </c>
      <c r="AH778" s="747">
        <v>140.4</v>
      </c>
      <c r="AI778" s="747">
        <f t="shared" si="487"/>
        <v>16848</v>
      </c>
      <c r="AJ778" s="748">
        <f t="shared" si="474"/>
        <v>32568</v>
      </c>
    </row>
    <row r="779" spans="1:36" s="403" customFormat="1" ht="15.6" hidden="1" customHeight="1" x14ac:dyDescent="0.25">
      <c r="A779" s="968" t="s">
        <v>794</v>
      </c>
      <c r="B779" s="438" t="s">
        <v>340</v>
      </c>
      <c r="C779" s="576" t="s">
        <v>31</v>
      </c>
      <c r="D779" s="599">
        <v>20</v>
      </c>
      <c r="E779" s="466">
        <v>32.75</v>
      </c>
      <c r="F779" s="466">
        <f t="shared" si="465"/>
        <v>655</v>
      </c>
      <c r="G779" s="466">
        <v>59.800000000000004</v>
      </c>
      <c r="H779" s="466">
        <f t="shared" si="483"/>
        <v>1196</v>
      </c>
      <c r="I779" s="587">
        <f t="shared" si="466"/>
        <v>1851</v>
      </c>
      <c r="J779" s="797"/>
      <c r="K779" s="803">
        <v>32.75</v>
      </c>
      <c r="L779" s="804">
        <f t="shared" si="467"/>
        <v>0</v>
      </c>
      <c r="M779" s="803">
        <v>59.800000000000004</v>
      </c>
      <c r="N779" s="804">
        <f t="shared" si="484"/>
        <v>0</v>
      </c>
      <c r="O779" s="808">
        <f t="shared" si="468"/>
        <v>0</v>
      </c>
      <c r="P779" s="638">
        <f t="shared" si="480"/>
        <v>0</v>
      </c>
      <c r="Q779" s="512">
        <f t="shared" si="481"/>
        <v>0</v>
      </c>
      <c r="R779" s="637">
        <f t="shared" si="482"/>
        <v>0</v>
      </c>
      <c r="S779" s="638"/>
      <c r="T779" s="519">
        <v>32.75</v>
      </c>
      <c r="U779" s="519">
        <f t="shared" si="469"/>
        <v>0</v>
      </c>
      <c r="V779" s="519">
        <v>59.800000000000004</v>
      </c>
      <c r="W779" s="519">
        <f t="shared" si="485"/>
        <v>0</v>
      </c>
      <c r="X779" s="670">
        <f t="shared" si="470"/>
        <v>0</v>
      </c>
      <c r="Y779" s="638"/>
      <c r="Z779" s="512">
        <v>32.75</v>
      </c>
      <c r="AA779" s="512">
        <f t="shared" si="471"/>
        <v>0</v>
      </c>
      <c r="AB779" s="512">
        <v>59.800000000000004</v>
      </c>
      <c r="AC779" s="512">
        <f t="shared" si="486"/>
        <v>0</v>
      </c>
      <c r="AD779" s="668">
        <f t="shared" si="472"/>
        <v>0</v>
      </c>
      <c r="AE779" s="740">
        <f t="shared" ref="AE779:AE842" si="488">D779-S779-Y779</f>
        <v>20</v>
      </c>
      <c r="AF779" s="747">
        <v>32.75</v>
      </c>
      <c r="AG779" s="747">
        <f t="shared" si="473"/>
        <v>655</v>
      </c>
      <c r="AH779" s="747">
        <v>59.800000000000004</v>
      </c>
      <c r="AI779" s="747">
        <f t="shared" si="487"/>
        <v>1196</v>
      </c>
      <c r="AJ779" s="748">
        <f t="shared" si="474"/>
        <v>1851</v>
      </c>
    </row>
    <row r="780" spans="1:36" s="403" customFormat="1" ht="15.6" hidden="1" customHeight="1" x14ac:dyDescent="0.25">
      <c r="A780" s="968" t="s">
        <v>795</v>
      </c>
      <c r="B780" s="438" t="s">
        <v>341</v>
      </c>
      <c r="C780" s="576" t="s">
        <v>31</v>
      </c>
      <c r="D780" s="599">
        <v>20</v>
      </c>
      <c r="E780" s="466">
        <v>32.75</v>
      </c>
      <c r="F780" s="466">
        <f t="shared" si="465"/>
        <v>655</v>
      </c>
      <c r="G780" s="466">
        <v>122.2</v>
      </c>
      <c r="H780" s="466">
        <f t="shared" si="483"/>
        <v>2444</v>
      </c>
      <c r="I780" s="587">
        <f t="shared" si="466"/>
        <v>3099</v>
      </c>
      <c r="J780" s="797"/>
      <c r="K780" s="803">
        <v>32.75</v>
      </c>
      <c r="L780" s="804">
        <f t="shared" si="467"/>
        <v>0</v>
      </c>
      <c r="M780" s="803">
        <v>122.2</v>
      </c>
      <c r="N780" s="804">
        <f t="shared" si="484"/>
        <v>0</v>
      </c>
      <c r="O780" s="808">
        <f t="shared" si="468"/>
        <v>0</v>
      </c>
      <c r="P780" s="638">
        <f t="shared" si="480"/>
        <v>0</v>
      </c>
      <c r="Q780" s="512">
        <f t="shared" si="481"/>
        <v>0</v>
      </c>
      <c r="R780" s="637">
        <f t="shared" si="482"/>
        <v>0</v>
      </c>
      <c r="S780" s="638"/>
      <c r="T780" s="519">
        <v>32.75</v>
      </c>
      <c r="U780" s="519">
        <f t="shared" si="469"/>
        <v>0</v>
      </c>
      <c r="V780" s="519">
        <v>122.2</v>
      </c>
      <c r="W780" s="519">
        <f t="shared" si="485"/>
        <v>0</v>
      </c>
      <c r="X780" s="670">
        <f t="shared" si="470"/>
        <v>0</v>
      </c>
      <c r="Y780" s="638"/>
      <c r="Z780" s="512">
        <v>32.75</v>
      </c>
      <c r="AA780" s="512">
        <f t="shared" si="471"/>
        <v>0</v>
      </c>
      <c r="AB780" s="512">
        <v>122.2</v>
      </c>
      <c r="AC780" s="512">
        <f t="shared" si="486"/>
        <v>0</v>
      </c>
      <c r="AD780" s="668">
        <f t="shared" si="472"/>
        <v>0</v>
      </c>
      <c r="AE780" s="740">
        <f t="shared" si="488"/>
        <v>20</v>
      </c>
      <c r="AF780" s="747">
        <v>32.75</v>
      </c>
      <c r="AG780" s="747">
        <f t="shared" si="473"/>
        <v>655</v>
      </c>
      <c r="AH780" s="747">
        <v>122.2</v>
      </c>
      <c r="AI780" s="747">
        <f t="shared" si="487"/>
        <v>2444</v>
      </c>
      <c r="AJ780" s="748">
        <f t="shared" si="474"/>
        <v>3099</v>
      </c>
    </row>
    <row r="781" spans="1:36" s="403" customFormat="1" ht="15.6" hidden="1" customHeight="1" x14ac:dyDescent="0.25">
      <c r="A781" s="968" t="s">
        <v>796</v>
      </c>
      <c r="B781" s="438" t="s">
        <v>342</v>
      </c>
      <c r="C781" s="576" t="s">
        <v>31</v>
      </c>
      <c r="D781" s="599">
        <v>4</v>
      </c>
      <c r="E781" s="466">
        <v>65.5</v>
      </c>
      <c r="F781" s="466">
        <f t="shared" si="465"/>
        <v>262</v>
      </c>
      <c r="G781" s="466">
        <v>440.7</v>
      </c>
      <c r="H781" s="466">
        <f t="shared" si="483"/>
        <v>1762.8</v>
      </c>
      <c r="I781" s="587">
        <f t="shared" si="466"/>
        <v>2024.8</v>
      </c>
      <c r="J781" s="797"/>
      <c r="K781" s="803">
        <v>65.5</v>
      </c>
      <c r="L781" s="804">
        <f t="shared" si="467"/>
        <v>0</v>
      </c>
      <c r="M781" s="803">
        <v>440.7</v>
      </c>
      <c r="N781" s="804">
        <f t="shared" si="484"/>
        <v>0</v>
      </c>
      <c r="O781" s="808">
        <f t="shared" si="468"/>
        <v>0</v>
      </c>
      <c r="P781" s="638">
        <f t="shared" si="480"/>
        <v>0</v>
      </c>
      <c r="Q781" s="512">
        <f t="shared" si="481"/>
        <v>0</v>
      </c>
      <c r="R781" s="637">
        <f t="shared" si="482"/>
        <v>0</v>
      </c>
      <c r="S781" s="638"/>
      <c r="T781" s="519">
        <v>65.5</v>
      </c>
      <c r="U781" s="519">
        <f t="shared" si="469"/>
        <v>0</v>
      </c>
      <c r="V781" s="519">
        <v>440.7</v>
      </c>
      <c r="W781" s="519">
        <f t="shared" si="485"/>
        <v>0</v>
      </c>
      <c r="X781" s="670">
        <f t="shared" si="470"/>
        <v>0</v>
      </c>
      <c r="Y781" s="638"/>
      <c r="Z781" s="512">
        <v>65.5</v>
      </c>
      <c r="AA781" s="512">
        <f t="shared" si="471"/>
        <v>0</v>
      </c>
      <c r="AB781" s="512">
        <v>440.7</v>
      </c>
      <c r="AC781" s="512">
        <f t="shared" si="486"/>
        <v>0</v>
      </c>
      <c r="AD781" s="668">
        <f t="shared" si="472"/>
        <v>0</v>
      </c>
      <c r="AE781" s="740">
        <f t="shared" si="488"/>
        <v>4</v>
      </c>
      <c r="AF781" s="747">
        <v>65.5</v>
      </c>
      <c r="AG781" s="747">
        <f t="shared" si="473"/>
        <v>262</v>
      </c>
      <c r="AH781" s="747">
        <v>440.7</v>
      </c>
      <c r="AI781" s="747">
        <f t="shared" si="487"/>
        <v>1762.8</v>
      </c>
      <c r="AJ781" s="748">
        <f t="shared" si="474"/>
        <v>2024.8</v>
      </c>
    </row>
    <row r="782" spans="1:36" s="403" customFormat="1" ht="15.6" hidden="1" customHeight="1" x14ac:dyDescent="0.25">
      <c r="A782" s="968" t="s">
        <v>797</v>
      </c>
      <c r="B782" s="438" t="s">
        <v>343</v>
      </c>
      <c r="C782" s="576" t="s">
        <v>31</v>
      </c>
      <c r="D782" s="599">
        <v>8</v>
      </c>
      <c r="E782" s="466">
        <v>32.75</v>
      </c>
      <c r="F782" s="466">
        <f t="shared" si="465"/>
        <v>262</v>
      </c>
      <c r="G782" s="466">
        <v>205.4</v>
      </c>
      <c r="H782" s="466">
        <f t="shared" si="483"/>
        <v>1643.2</v>
      </c>
      <c r="I782" s="587">
        <f t="shared" si="466"/>
        <v>1905.2</v>
      </c>
      <c r="J782" s="797"/>
      <c r="K782" s="803">
        <v>32.75</v>
      </c>
      <c r="L782" s="804">
        <f t="shared" si="467"/>
        <v>0</v>
      </c>
      <c r="M782" s="803">
        <v>205.4</v>
      </c>
      <c r="N782" s="804">
        <f t="shared" si="484"/>
        <v>0</v>
      </c>
      <c r="O782" s="808">
        <f t="shared" si="468"/>
        <v>0</v>
      </c>
      <c r="P782" s="638">
        <f t="shared" si="480"/>
        <v>0</v>
      </c>
      <c r="Q782" s="512">
        <f t="shared" si="481"/>
        <v>0</v>
      </c>
      <c r="R782" s="637">
        <f t="shared" si="482"/>
        <v>0</v>
      </c>
      <c r="S782" s="638"/>
      <c r="T782" s="519">
        <v>32.75</v>
      </c>
      <c r="U782" s="519">
        <f t="shared" si="469"/>
        <v>0</v>
      </c>
      <c r="V782" s="519">
        <v>205.4</v>
      </c>
      <c r="W782" s="519">
        <f t="shared" si="485"/>
        <v>0</v>
      </c>
      <c r="X782" s="670">
        <f t="shared" si="470"/>
        <v>0</v>
      </c>
      <c r="Y782" s="638"/>
      <c r="Z782" s="512">
        <v>32.75</v>
      </c>
      <c r="AA782" s="512">
        <f t="shared" si="471"/>
        <v>0</v>
      </c>
      <c r="AB782" s="512">
        <v>205.4</v>
      </c>
      <c r="AC782" s="512">
        <f t="shared" si="486"/>
        <v>0</v>
      </c>
      <c r="AD782" s="668">
        <f t="shared" si="472"/>
        <v>0</v>
      </c>
      <c r="AE782" s="740">
        <f t="shared" si="488"/>
        <v>8</v>
      </c>
      <c r="AF782" s="747">
        <v>32.75</v>
      </c>
      <c r="AG782" s="747">
        <f t="shared" si="473"/>
        <v>262</v>
      </c>
      <c r="AH782" s="747">
        <v>205.4</v>
      </c>
      <c r="AI782" s="747">
        <f t="shared" si="487"/>
        <v>1643.2</v>
      </c>
      <c r="AJ782" s="748">
        <f t="shared" si="474"/>
        <v>1905.2</v>
      </c>
    </row>
    <row r="783" spans="1:36" s="403" customFormat="1" ht="15.6" hidden="1" customHeight="1" x14ac:dyDescent="0.25">
      <c r="A783" s="968" t="s">
        <v>798</v>
      </c>
      <c r="B783" s="438" t="s">
        <v>344</v>
      </c>
      <c r="C783" s="576" t="s">
        <v>31</v>
      </c>
      <c r="D783" s="599">
        <v>100</v>
      </c>
      <c r="E783" s="466">
        <v>13.100000000000001</v>
      </c>
      <c r="F783" s="466">
        <f t="shared" si="465"/>
        <v>1310.0000000000002</v>
      </c>
      <c r="G783" s="466">
        <v>17.940000000000001</v>
      </c>
      <c r="H783" s="466">
        <f t="shared" si="483"/>
        <v>1794.0000000000002</v>
      </c>
      <c r="I783" s="587">
        <f t="shared" si="466"/>
        <v>3104.0000000000005</v>
      </c>
      <c r="J783" s="797"/>
      <c r="K783" s="803">
        <v>13.100000000000001</v>
      </c>
      <c r="L783" s="804">
        <f t="shared" si="467"/>
        <v>0</v>
      </c>
      <c r="M783" s="803">
        <v>17.940000000000001</v>
      </c>
      <c r="N783" s="804">
        <f t="shared" si="484"/>
        <v>0</v>
      </c>
      <c r="O783" s="808">
        <f t="shared" si="468"/>
        <v>0</v>
      </c>
      <c r="P783" s="638">
        <f t="shared" si="480"/>
        <v>0</v>
      </c>
      <c r="Q783" s="512">
        <f t="shared" si="481"/>
        <v>0</v>
      </c>
      <c r="R783" s="637">
        <f t="shared" si="482"/>
        <v>0</v>
      </c>
      <c r="S783" s="638"/>
      <c r="T783" s="519">
        <v>13.100000000000001</v>
      </c>
      <c r="U783" s="519">
        <f t="shared" si="469"/>
        <v>0</v>
      </c>
      <c r="V783" s="519">
        <v>17.940000000000001</v>
      </c>
      <c r="W783" s="519">
        <f t="shared" si="485"/>
        <v>0</v>
      </c>
      <c r="X783" s="670">
        <f t="shared" si="470"/>
        <v>0</v>
      </c>
      <c r="Y783" s="638"/>
      <c r="Z783" s="512">
        <v>13.100000000000001</v>
      </c>
      <c r="AA783" s="512">
        <f t="shared" si="471"/>
        <v>0</v>
      </c>
      <c r="AB783" s="512">
        <v>17.940000000000001</v>
      </c>
      <c r="AC783" s="512">
        <f t="shared" si="486"/>
        <v>0</v>
      </c>
      <c r="AD783" s="668">
        <f t="shared" si="472"/>
        <v>0</v>
      </c>
      <c r="AE783" s="740">
        <f t="shared" si="488"/>
        <v>100</v>
      </c>
      <c r="AF783" s="747">
        <v>13.100000000000001</v>
      </c>
      <c r="AG783" s="747">
        <f t="shared" si="473"/>
        <v>1310.0000000000002</v>
      </c>
      <c r="AH783" s="747">
        <v>17.940000000000001</v>
      </c>
      <c r="AI783" s="747">
        <f t="shared" si="487"/>
        <v>1794.0000000000002</v>
      </c>
      <c r="AJ783" s="748">
        <f t="shared" si="474"/>
        <v>3104.0000000000005</v>
      </c>
    </row>
    <row r="784" spans="1:36" s="403" customFormat="1" ht="15.6" hidden="1" customHeight="1" x14ac:dyDescent="0.25">
      <c r="A784" s="968" t="s">
        <v>799</v>
      </c>
      <c r="B784" s="438" t="s">
        <v>345</v>
      </c>
      <c r="C784" s="576" t="s">
        <v>32</v>
      </c>
      <c r="D784" s="599">
        <v>324</v>
      </c>
      <c r="E784" s="466">
        <v>497.8</v>
      </c>
      <c r="F784" s="466">
        <f t="shared" si="465"/>
        <v>161287.20000000001</v>
      </c>
      <c r="G784" s="466">
        <v>1094.6000000000001</v>
      </c>
      <c r="H784" s="466">
        <f t="shared" si="483"/>
        <v>354650.4</v>
      </c>
      <c r="I784" s="587">
        <f t="shared" si="466"/>
        <v>515937.60000000003</v>
      </c>
      <c r="J784" s="797"/>
      <c r="K784" s="803">
        <v>497.8</v>
      </c>
      <c r="L784" s="804">
        <f t="shared" si="467"/>
        <v>0</v>
      </c>
      <c r="M784" s="803">
        <v>1094.6000000000001</v>
      </c>
      <c r="N784" s="804">
        <f t="shared" si="484"/>
        <v>0</v>
      </c>
      <c r="O784" s="808">
        <f t="shared" si="468"/>
        <v>0</v>
      </c>
      <c r="P784" s="638">
        <f t="shared" si="480"/>
        <v>0</v>
      </c>
      <c r="Q784" s="512">
        <f t="shared" si="481"/>
        <v>0</v>
      </c>
      <c r="R784" s="637">
        <f t="shared" si="482"/>
        <v>0</v>
      </c>
      <c r="S784" s="638"/>
      <c r="T784" s="519">
        <v>497.8</v>
      </c>
      <c r="U784" s="519">
        <f t="shared" si="469"/>
        <v>0</v>
      </c>
      <c r="V784" s="519">
        <v>1094.6000000000001</v>
      </c>
      <c r="W784" s="519">
        <f t="shared" si="485"/>
        <v>0</v>
      </c>
      <c r="X784" s="670">
        <f t="shared" si="470"/>
        <v>0</v>
      </c>
      <c r="Y784" s="638"/>
      <c r="Z784" s="512">
        <v>497.8</v>
      </c>
      <c r="AA784" s="512">
        <f t="shared" si="471"/>
        <v>0</v>
      </c>
      <c r="AB784" s="512">
        <v>1094.6000000000001</v>
      </c>
      <c r="AC784" s="512">
        <f t="shared" si="486"/>
        <v>0</v>
      </c>
      <c r="AD784" s="668">
        <f t="shared" si="472"/>
        <v>0</v>
      </c>
      <c r="AE784" s="740">
        <f t="shared" si="488"/>
        <v>324</v>
      </c>
      <c r="AF784" s="747">
        <v>497.8</v>
      </c>
      <c r="AG784" s="747">
        <f t="shared" si="473"/>
        <v>161287.20000000001</v>
      </c>
      <c r="AH784" s="747">
        <v>1094.6000000000001</v>
      </c>
      <c r="AI784" s="747">
        <f t="shared" si="487"/>
        <v>354650.4</v>
      </c>
      <c r="AJ784" s="748">
        <f t="shared" si="474"/>
        <v>515937.60000000003</v>
      </c>
    </row>
    <row r="785" spans="1:36" s="403" customFormat="1" ht="15.6" hidden="1" customHeight="1" x14ac:dyDescent="0.25">
      <c r="A785" s="968" t="s">
        <v>800</v>
      </c>
      <c r="B785" s="438" t="s">
        <v>249</v>
      </c>
      <c r="C785" s="576" t="s">
        <v>32</v>
      </c>
      <c r="D785" s="599">
        <v>648</v>
      </c>
      <c r="E785" s="466">
        <v>497.8</v>
      </c>
      <c r="F785" s="466">
        <f t="shared" si="465"/>
        <v>322574.40000000002</v>
      </c>
      <c r="G785" s="466">
        <v>587.75599999999997</v>
      </c>
      <c r="H785" s="466">
        <f t="shared" si="483"/>
        <v>380865.88799999998</v>
      </c>
      <c r="I785" s="587">
        <f t="shared" si="466"/>
        <v>703440.28799999994</v>
      </c>
      <c r="J785" s="797"/>
      <c r="K785" s="803">
        <v>497.8</v>
      </c>
      <c r="L785" s="804">
        <f t="shared" si="467"/>
        <v>0</v>
      </c>
      <c r="M785" s="803">
        <v>587.75599999999997</v>
      </c>
      <c r="N785" s="804">
        <f t="shared" si="484"/>
        <v>0</v>
      </c>
      <c r="O785" s="808">
        <f t="shared" si="468"/>
        <v>0</v>
      </c>
      <c r="P785" s="638">
        <f t="shared" si="480"/>
        <v>0</v>
      </c>
      <c r="Q785" s="512">
        <f t="shared" si="481"/>
        <v>0</v>
      </c>
      <c r="R785" s="637">
        <f t="shared" si="482"/>
        <v>0</v>
      </c>
      <c r="S785" s="638"/>
      <c r="T785" s="519">
        <v>497.8</v>
      </c>
      <c r="U785" s="519">
        <f t="shared" si="469"/>
        <v>0</v>
      </c>
      <c r="V785" s="519">
        <v>587.75599999999997</v>
      </c>
      <c r="W785" s="519">
        <f t="shared" si="485"/>
        <v>0</v>
      </c>
      <c r="X785" s="670">
        <f t="shared" si="470"/>
        <v>0</v>
      </c>
      <c r="Y785" s="638"/>
      <c r="Z785" s="512">
        <v>497.8</v>
      </c>
      <c r="AA785" s="512">
        <f t="shared" si="471"/>
        <v>0</v>
      </c>
      <c r="AB785" s="512">
        <v>587.75599999999997</v>
      </c>
      <c r="AC785" s="512">
        <f t="shared" si="486"/>
        <v>0</v>
      </c>
      <c r="AD785" s="668">
        <f t="shared" si="472"/>
        <v>0</v>
      </c>
      <c r="AE785" s="740">
        <f t="shared" si="488"/>
        <v>648</v>
      </c>
      <c r="AF785" s="747">
        <v>497.8</v>
      </c>
      <c r="AG785" s="747">
        <f t="shared" si="473"/>
        <v>322574.40000000002</v>
      </c>
      <c r="AH785" s="747">
        <v>587.75599999999997</v>
      </c>
      <c r="AI785" s="747">
        <f t="shared" si="487"/>
        <v>380865.88799999998</v>
      </c>
      <c r="AJ785" s="748">
        <f t="shared" si="474"/>
        <v>703440.28799999994</v>
      </c>
    </row>
    <row r="786" spans="1:36" s="403" customFormat="1" ht="15.6" hidden="1" customHeight="1" x14ac:dyDescent="0.25">
      <c r="A786" s="968" t="s">
        <v>801</v>
      </c>
      <c r="B786" s="438" t="s">
        <v>346</v>
      </c>
      <c r="C786" s="576" t="s">
        <v>32</v>
      </c>
      <c r="D786" s="599">
        <v>24</v>
      </c>
      <c r="E786" s="466">
        <v>131</v>
      </c>
      <c r="F786" s="466">
        <f t="shared" si="465"/>
        <v>3144</v>
      </c>
      <c r="G786" s="466">
        <v>367.64000000000004</v>
      </c>
      <c r="H786" s="466">
        <f t="shared" si="483"/>
        <v>8823.36</v>
      </c>
      <c r="I786" s="587">
        <f t="shared" si="466"/>
        <v>11967.36</v>
      </c>
      <c r="J786" s="797"/>
      <c r="K786" s="803">
        <v>131</v>
      </c>
      <c r="L786" s="804">
        <f t="shared" si="467"/>
        <v>0</v>
      </c>
      <c r="M786" s="803">
        <v>367.64000000000004</v>
      </c>
      <c r="N786" s="804">
        <f t="shared" si="484"/>
        <v>0</v>
      </c>
      <c r="O786" s="808">
        <f t="shared" si="468"/>
        <v>0</v>
      </c>
      <c r="P786" s="638">
        <f t="shared" si="480"/>
        <v>0</v>
      </c>
      <c r="Q786" s="512">
        <f t="shared" si="481"/>
        <v>0</v>
      </c>
      <c r="R786" s="637">
        <f t="shared" si="482"/>
        <v>0</v>
      </c>
      <c r="S786" s="638"/>
      <c r="T786" s="519">
        <v>131</v>
      </c>
      <c r="U786" s="519">
        <f t="shared" si="469"/>
        <v>0</v>
      </c>
      <c r="V786" s="519">
        <v>367.64000000000004</v>
      </c>
      <c r="W786" s="519">
        <f t="shared" si="485"/>
        <v>0</v>
      </c>
      <c r="X786" s="670">
        <f t="shared" si="470"/>
        <v>0</v>
      </c>
      <c r="Y786" s="638"/>
      <c r="Z786" s="512">
        <v>131</v>
      </c>
      <c r="AA786" s="512">
        <f t="shared" si="471"/>
        <v>0</v>
      </c>
      <c r="AB786" s="512">
        <v>367.64000000000004</v>
      </c>
      <c r="AC786" s="512">
        <f t="shared" si="486"/>
        <v>0</v>
      </c>
      <c r="AD786" s="668">
        <f t="shared" si="472"/>
        <v>0</v>
      </c>
      <c r="AE786" s="740">
        <f t="shared" si="488"/>
        <v>24</v>
      </c>
      <c r="AF786" s="747">
        <v>131</v>
      </c>
      <c r="AG786" s="747">
        <f t="shared" si="473"/>
        <v>3144</v>
      </c>
      <c r="AH786" s="747">
        <v>367.64000000000004</v>
      </c>
      <c r="AI786" s="747">
        <f t="shared" si="487"/>
        <v>8823.36</v>
      </c>
      <c r="AJ786" s="748">
        <f t="shared" si="474"/>
        <v>11967.36</v>
      </c>
    </row>
    <row r="787" spans="1:36" s="403" customFormat="1" ht="26.45" hidden="1" customHeight="1" x14ac:dyDescent="0.25">
      <c r="A787" s="968" t="s">
        <v>802</v>
      </c>
      <c r="B787" s="438" t="s">
        <v>347</v>
      </c>
      <c r="C787" s="576" t="s">
        <v>32</v>
      </c>
      <c r="D787" s="599">
        <v>32</v>
      </c>
      <c r="E787" s="466">
        <v>196.5</v>
      </c>
      <c r="F787" s="466">
        <f t="shared" si="465"/>
        <v>6288</v>
      </c>
      <c r="G787" s="466">
        <v>271.98599999999999</v>
      </c>
      <c r="H787" s="466">
        <f t="shared" si="483"/>
        <v>8703.5519999999997</v>
      </c>
      <c r="I787" s="587">
        <f t="shared" si="466"/>
        <v>14991.552</v>
      </c>
      <c r="J787" s="797"/>
      <c r="K787" s="803">
        <v>196.5</v>
      </c>
      <c r="L787" s="804">
        <f t="shared" si="467"/>
        <v>0</v>
      </c>
      <c r="M787" s="803">
        <v>271.98599999999999</v>
      </c>
      <c r="N787" s="804">
        <f t="shared" si="484"/>
        <v>0</v>
      </c>
      <c r="O787" s="808">
        <f t="shared" si="468"/>
        <v>0</v>
      </c>
      <c r="P787" s="638">
        <f t="shared" si="480"/>
        <v>0</v>
      </c>
      <c r="Q787" s="512">
        <f t="shared" si="481"/>
        <v>0</v>
      </c>
      <c r="R787" s="637">
        <f t="shared" si="482"/>
        <v>0</v>
      </c>
      <c r="S787" s="638"/>
      <c r="T787" s="519">
        <v>196.5</v>
      </c>
      <c r="U787" s="519">
        <f t="shared" si="469"/>
        <v>0</v>
      </c>
      <c r="V787" s="519">
        <v>271.98599999999999</v>
      </c>
      <c r="W787" s="519">
        <f t="shared" si="485"/>
        <v>0</v>
      </c>
      <c r="X787" s="670">
        <f t="shared" si="470"/>
        <v>0</v>
      </c>
      <c r="Y787" s="638"/>
      <c r="Z787" s="512">
        <v>196.5</v>
      </c>
      <c r="AA787" s="512">
        <f t="shared" si="471"/>
        <v>0</v>
      </c>
      <c r="AB787" s="512">
        <v>271.98599999999999</v>
      </c>
      <c r="AC787" s="512">
        <f t="shared" si="486"/>
        <v>0</v>
      </c>
      <c r="AD787" s="668">
        <f t="shared" si="472"/>
        <v>0</v>
      </c>
      <c r="AE787" s="740">
        <f t="shared" si="488"/>
        <v>32</v>
      </c>
      <c r="AF787" s="747">
        <v>196.5</v>
      </c>
      <c r="AG787" s="747">
        <f t="shared" si="473"/>
        <v>6288</v>
      </c>
      <c r="AH787" s="747">
        <v>271.98599999999999</v>
      </c>
      <c r="AI787" s="747">
        <f t="shared" si="487"/>
        <v>8703.5519999999997</v>
      </c>
      <c r="AJ787" s="748">
        <f t="shared" si="474"/>
        <v>14991.552</v>
      </c>
    </row>
    <row r="788" spans="1:36" s="403" customFormat="1" ht="15.6" hidden="1" customHeight="1" x14ac:dyDescent="0.25">
      <c r="A788" s="968" t="s">
        <v>803</v>
      </c>
      <c r="B788" s="438" t="s">
        <v>348</v>
      </c>
      <c r="C788" s="576" t="s">
        <v>31</v>
      </c>
      <c r="D788" s="599">
        <v>5</v>
      </c>
      <c r="E788" s="466">
        <v>1572</v>
      </c>
      <c r="F788" s="466">
        <f t="shared" si="465"/>
        <v>7860</v>
      </c>
      <c r="G788" s="466">
        <v>3572.4</v>
      </c>
      <c r="H788" s="466">
        <f t="shared" si="483"/>
        <v>17862</v>
      </c>
      <c r="I788" s="587">
        <f t="shared" si="466"/>
        <v>25722</v>
      </c>
      <c r="J788" s="797"/>
      <c r="K788" s="803">
        <v>1572</v>
      </c>
      <c r="L788" s="804">
        <f t="shared" si="467"/>
        <v>0</v>
      </c>
      <c r="M788" s="803">
        <v>3572.4</v>
      </c>
      <c r="N788" s="804">
        <f t="shared" si="484"/>
        <v>0</v>
      </c>
      <c r="O788" s="808">
        <f t="shared" si="468"/>
        <v>0</v>
      </c>
      <c r="P788" s="638">
        <f t="shared" si="480"/>
        <v>0</v>
      </c>
      <c r="Q788" s="512">
        <f t="shared" si="481"/>
        <v>0</v>
      </c>
      <c r="R788" s="637">
        <f t="shared" si="482"/>
        <v>0</v>
      </c>
      <c r="S788" s="638"/>
      <c r="T788" s="519">
        <v>1572</v>
      </c>
      <c r="U788" s="519">
        <f t="shared" si="469"/>
        <v>0</v>
      </c>
      <c r="V788" s="519">
        <v>3572.4</v>
      </c>
      <c r="W788" s="519">
        <f t="shared" si="485"/>
        <v>0</v>
      </c>
      <c r="X788" s="670">
        <f t="shared" si="470"/>
        <v>0</v>
      </c>
      <c r="Y788" s="638"/>
      <c r="Z788" s="512">
        <v>1572</v>
      </c>
      <c r="AA788" s="512">
        <f t="shared" si="471"/>
        <v>0</v>
      </c>
      <c r="AB788" s="512">
        <v>3572.4</v>
      </c>
      <c r="AC788" s="512">
        <f t="shared" si="486"/>
        <v>0</v>
      </c>
      <c r="AD788" s="668">
        <f t="shared" si="472"/>
        <v>0</v>
      </c>
      <c r="AE788" s="740">
        <f t="shared" si="488"/>
        <v>5</v>
      </c>
      <c r="AF788" s="747">
        <v>1572</v>
      </c>
      <c r="AG788" s="747">
        <f t="shared" si="473"/>
        <v>7860</v>
      </c>
      <c r="AH788" s="747">
        <v>3572.4</v>
      </c>
      <c r="AI788" s="747">
        <f t="shared" si="487"/>
        <v>17862</v>
      </c>
      <c r="AJ788" s="748">
        <f t="shared" si="474"/>
        <v>25722</v>
      </c>
    </row>
    <row r="789" spans="1:36" s="403" customFormat="1" ht="26.45" hidden="1" customHeight="1" x14ac:dyDescent="0.25">
      <c r="A789" s="968" t="s">
        <v>804</v>
      </c>
      <c r="B789" s="438" t="s">
        <v>349</v>
      </c>
      <c r="C789" s="576" t="s">
        <v>31</v>
      </c>
      <c r="D789" s="599">
        <v>3</v>
      </c>
      <c r="E789" s="466">
        <v>1572</v>
      </c>
      <c r="F789" s="466">
        <f t="shared" si="465"/>
        <v>4716</v>
      </c>
      <c r="G789" s="466">
        <v>2107.04</v>
      </c>
      <c r="H789" s="466">
        <f t="shared" si="483"/>
        <v>6321.12</v>
      </c>
      <c r="I789" s="587">
        <f t="shared" si="466"/>
        <v>11037.119999999999</v>
      </c>
      <c r="J789" s="797"/>
      <c r="K789" s="803">
        <v>1572</v>
      </c>
      <c r="L789" s="804">
        <f t="shared" si="467"/>
        <v>0</v>
      </c>
      <c r="M789" s="803">
        <v>2107.04</v>
      </c>
      <c r="N789" s="804">
        <f t="shared" si="484"/>
        <v>0</v>
      </c>
      <c r="O789" s="808">
        <f t="shared" si="468"/>
        <v>0</v>
      </c>
      <c r="P789" s="638">
        <f t="shared" si="480"/>
        <v>0</v>
      </c>
      <c r="Q789" s="512">
        <f t="shared" si="481"/>
        <v>0</v>
      </c>
      <c r="R789" s="637">
        <f t="shared" si="482"/>
        <v>0</v>
      </c>
      <c r="S789" s="638"/>
      <c r="T789" s="519">
        <v>1572</v>
      </c>
      <c r="U789" s="519">
        <f t="shared" si="469"/>
        <v>0</v>
      </c>
      <c r="V789" s="519">
        <v>2107.04</v>
      </c>
      <c r="W789" s="519">
        <f t="shared" si="485"/>
        <v>0</v>
      </c>
      <c r="X789" s="670">
        <f t="shared" si="470"/>
        <v>0</v>
      </c>
      <c r="Y789" s="638"/>
      <c r="Z789" s="512">
        <v>1572</v>
      </c>
      <c r="AA789" s="512">
        <f t="shared" si="471"/>
        <v>0</v>
      </c>
      <c r="AB789" s="512">
        <v>2107.04</v>
      </c>
      <c r="AC789" s="512">
        <f t="shared" si="486"/>
        <v>0</v>
      </c>
      <c r="AD789" s="668">
        <f t="shared" si="472"/>
        <v>0</v>
      </c>
      <c r="AE789" s="740">
        <f t="shared" si="488"/>
        <v>3</v>
      </c>
      <c r="AF789" s="747">
        <v>1572</v>
      </c>
      <c r="AG789" s="747">
        <f t="shared" si="473"/>
        <v>4716</v>
      </c>
      <c r="AH789" s="747">
        <v>2107.04</v>
      </c>
      <c r="AI789" s="747">
        <f t="shared" si="487"/>
        <v>6321.12</v>
      </c>
      <c r="AJ789" s="748">
        <f t="shared" si="474"/>
        <v>11037.119999999999</v>
      </c>
    </row>
    <row r="790" spans="1:36" s="403" customFormat="1" ht="15.6" hidden="1" customHeight="1" x14ac:dyDescent="0.25">
      <c r="A790" s="968" t="s">
        <v>805</v>
      </c>
      <c r="B790" s="438" t="s">
        <v>350</v>
      </c>
      <c r="C790" s="576" t="s">
        <v>31</v>
      </c>
      <c r="D790" s="599">
        <v>7</v>
      </c>
      <c r="E790" s="466">
        <v>1572</v>
      </c>
      <c r="F790" s="466">
        <f t="shared" si="465"/>
        <v>11004</v>
      </c>
      <c r="G790" s="466">
        <v>4797</v>
      </c>
      <c r="H790" s="466">
        <f t="shared" si="483"/>
        <v>33579</v>
      </c>
      <c r="I790" s="587">
        <f t="shared" si="466"/>
        <v>44583</v>
      </c>
      <c r="J790" s="797"/>
      <c r="K790" s="803">
        <v>1572</v>
      </c>
      <c r="L790" s="804">
        <f t="shared" si="467"/>
        <v>0</v>
      </c>
      <c r="M790" s="803">
        <v>4797</v>
      </c>
      <c r="N790" s="804">
        <f t="shared" si="484"/>
        <v>0</v>
      </c>
      <c r="O790" s="808">
        <f t="shared" si="468"/>
        <v>0</v>
      </c>
      <c r="P790" s="638">
        <f t="shared" si="480"/>
        <v>0</v>
      </c>
      <c r="Q790" s="512">
        <f t="shared" si="481"/>
        <v>0</v>
      </c>
      <c r="R790" s="637">
        <f t="shared" si="482"/>
        <v>0</v>
      </c>
      <c r="S790" s="638"/>
      <c r="T790" s="519">
        <v>1572</v>
      </c>
      <c r="U790" s="519">
        <f t="shared" si="469"/>
        <v>0</v>
      </c>
      <c r="V790" s="519">
        <v>4797</v>
      </c>
      <c r="W790" s="519">
        <f t="shared" si="485"/>
        <v>0</v>
      </c>
      <c r="X790" s="670">
        <f t="shared" si="470"/>
        <v>0</v>
      </c>
      <c r="Y790" s="638"/>
      <c r="Z790" s="512">
        <v>1572</v>
      </c>
      <c r="AA790" s="512">
        <f t="shared" si="471"/>
        <v>0</v>
      </c>
      <c r="AB790" s="512">
        <v>4797</v>
      </c>
      <c r="AC790" s="512">
        <f t="shared" si="486"/>
        <v>0</v>
      </c>
      <c r="AD790" s="668">
        <f t="shared" si="472"/>
        <v>0</v>
      </c>
      <c r="AE790" s="740">
        <f t="shared" si="488"/>
        <v>7</v>
      </c>
      <c r="AF790" s="747">
        <v>1572</v>
      </c>
      <c r="AG790" s="747">
        <f t="shared" si="473"/>
        <v>11004</v>
      </c>
      <c r="AH790" s="747">
        <v>4797</v>
      </c>
      <c r="AI790" s="747">
        <f t="shared" si="487"/>
        <v>33579</v>
      </c>
      <c r="AJ790" s="748">
        <f t="shared" si="474"/>
        <v>44583</v>
      </c>
    </row>
    <row r="791" spans="1:36" s="403" customFormat="1" ht="15.6" hidden="1" customHeight="1" x14ac:dyDescent="0.25">
      <c r="A791" s="968" t="s">
        <v>806</v>
      </c>
      <c r="B791" s="438" t="s">
        <v>351</v>
      </c>
      <c r="C791" s="576" t="s">
        <v>31</v>
      </c>
      <c r="D791" s="599">
        <v>120</v>
      </c>
      <c r="E791" s="466">
        <v>393</v>
      </c>
      <c r="F791" s="466">
        <f t="shared" si="465"/>
        <v>47160</v>
      </c>
      <c r="G791" s="466">
        <v>1042.6000000000001</v>
      </c>
      <c r="H791" s="466">
        <f t="shared" si="483"/>
        <v>125112.00000000001</v>
      </c>
      <c r="I791" s="587">
        <f t="shared" si="466"/>
        <v>172272</v>
      </c>
      <c r="J791" s="797"/>
      <c r="K791" s="803">
        <v>393</v>
      </c>
      <c r="L791" s="804">
        <f t="shared" si="467"/>
        <v>0</v>
      </c>
      <c r="M791" s="803">
        <v>1042.6000000000001</v>
      </c>
      <c r="N791" s="804">
        <f t="shared" si="484"/>
        <v>0</v>
      </c>
      <c r="O791" s="808">
        <f t="shared" si="468"/>
        <v>0</v>
      </c>
      <c r="P791" s="638">
        <f t="shared" si="480"/>
        <v>0</v>
      </c>
      <c r="Q791" s="512">
        <f t="shared" si="481"/>
        <v>0</v>
      </c>
      <c r="R791" s="637">
        <f t="shared" si="482"/>
        <v>0</v>
      </c>
      <c r="S791" s="638"/>
      <c r="T791" s="519">
        <v>393</v>
      </c>
      <c r="U791" s="519">
        <f t="shared" si="469"/>
        <v>0</v>
      </c>
      <c r="V791" s="519">
        <v>1042.6000000000001</v>
      </c>
      <c r="W791" s="519">
        <f t="shared" si="485"/>
        <v>0</v>
      </c>
      <c r="X791" s="670">
        <f t="shared" si="470"/>
        <v>0</v>
      </c>
      <c r="Y791" s="638"/>
      <c r="Z791" s="512">
        <v>393</v>
      </c>
      <c r="AA791" s="512">
        <f t="shared" si="471"/>
        <v>0</v>
      </c>
      <c r="AB791" s="512">
        <v>1042.6000000000001</v>
      </c>
      <c r="AC791" s="512">
        <f t="shared" si="486"/>
        <v>0</v>
      </c>
      <c r="AD791" s="668">
        <f t="shared" si="472"/>
        <v>0</v>
      </c>
      <c r="AE791" s="740">
        <f t="shared" si="488"/>
        <v>120</v>
      </c>
      <c r="AF791" s="747">
        <v>393</v>
      </c>
      <c r="AG791" s="747">
        <f t="shared" si="473"/>
        <v>47160</v>
      </c>
      <c r="AH791" s="747">
        <v>1042.6000000000001</v>
      </c>
      <c r="AI791" s="747">
        <f t="shared" si="487"/>
        <v>125112.00000000001</v>
      </c>
      <c r="AJ791" s="748">
        <f t="shared" si="474"/>
        <v>172272</v>
      </c>
    </row>
    <row r="792" spans="1:36" s="403" customFormat="1" ht="15.6" hidden="1" customHeight="1" x14ac:dyDescent="0.25">
      <c r="A792" s="968" t="s">
        <v>807</v>
      </c>
      <c r="B792" s="438" t="s">
        <v>352</v>
      </c>
      <c r="C792" s="576" t="s">
        <v>31</v>
      </c>
      <c r="D792" s="599">
        <v>600</v>
      </c>
      <c r="E792" s="466">
        <v>393</v>
      </c>
      <c r="F792" s="466">
        <f t="shared" si="465"/>
        <v>235800</v>
      </c>
      <c r="G792" s="466">
        <v>161.20000000000002</v>
      </c>
      <c r="H792" s="466">
        <f t="shared" si="483"/>
        <v>96720.000000000015</v>
      </c>
      <c r="I792" s="587">
        <f t="shared" si="466"/>
        <v>332520</v>
      </c>
      <c r="J792" s="797"/>
      <c r="K792" s="803">
        <v>393</v>
      </c>
      <c r="L792" s="804">
        <f t="shared" si="467"/>
        <v>0</v>
      </c>
      <c r="M792" s="803">
        <v>161.20000000000002</v>
      </c>
      <c r="N792" s="804">
        <f t="shared" si="484"/>
        <v>0</v>
      </c>
      <c r="O792" s="808">
        <f t="shared" si="468"/>
        <v>0</v>
      </c>
      <c r="P792" s="638">
        <f t="shared" si="480"/>
        <v>0</v>
      </c>
      <c r="Q792" s="512">
        <f t="shared" si="481"/>
        <v>0</v>
      </c>
      <c r="R792" s="637">
        <f t="shared" si="482"/>
        <v>0</v>
      </c>
      <c r="S792" s="638"/>
      <c r="T792" s="519">
        <v>393</v>
      </c>
      <c r="U792" s="519">
        <f t="shared" si="469"/>
        <v>0</v>
      </c>
      <c r="V792" s="519">
        <v>161.20000000000002</v>
      </c>
      <c r="W792" s="519">
        <f t="shared" si="485"/>
        <v>0</v>
      </c>
      <c r="X792" s="670">
        <f t="shared" si="470"/>
        <v>0</v>
      </c>
      <c r="Y792" s="638"/>
      <c r="Z792" s="512">
        <v>393</v>
      </c>
      <c r="AA792" s="512">
        <f t="shared" si="471"/>
        <v>0</v>
      </c>
      <c r="AB792" s="512">
        <v>161.20000000000002</v>
      </c>
      <c r="AC792" s="512">
        <f t="shared" si="486"/>
        <v>0</v>
      </c>
      <c r="AD792" s="668">
        <f t="shared" si="472"/>
        <v>0</v>
      </c>
      <c r="AE792" s="740">
        <f t="shared" si="488"/>
        <v>600</v>
      </c>
      <c r="AF792" s="747">
        <v>393</v>
      </c>
      <c r="AG792" s="747">
        <f t="shared" si="473"/>
        <v>235800</v>
      </c>
      <c r="AH792" s="747">
        <v>161.20000000000002</v>
      </c>
      <c r="AI792" s="747">
        <f t="shared" si="487"/>
        <v>96720.000000000015</v>
      </c>
      <c r="AJ792" s="748">
        <f t="shared" si="474"/>
        <v>332520</v>
      </c>
    </row>
    <row r="793" spans="1:36" s="403" customFormat="1" ht="15.6" hidden="1" customHeight="1" x14ac:dyDescent="0.25">
      <c r="A793" s="968" t="s">
        <v>808</v>
      </c>
      <c r="B793" s="438" t="s">
        <v>258</v>
      </c>
      <c r="C793" s="576" t="s">
        <v>31</v>
      </c>
      <c r="D793" s="599">
        <v>600</v>
      </c>
      <c r="E793" s="466">
        <v>32.75</v>
      </c>
      <c r="F793" s="466">
        <f t="shared" si="465"/>
        <v>19650</v>
      </c>
      <c r="G793" s="466">
        <v>107.926</v>
      </c>
      <c r="H793" s="466">
        <f t="shared" si="483"/>
        <v>64755.6</v>
      </c>
      <c r="I793" s="587">
        <f t="shared" si="466"/>
        <v>84405.6</v>
      </c>
      <c r="J793" s="797"/>
      <c r="K793" s="803">
        <v>32.75</v>
      </c>
      <c r="L793" s="804">
        <f t="shared" si="467"/>
        <v>0</v>
      </c>
      <c r="M793" s="803">
        <v>107.926</v>
      </c>
      <c r="N793" s="804">
        <f t="shared" si="484"/>
        <v>0</v>
      </c>
      <c r="O793" s="808">
        <f t="shared" si="468"/>
        <v>0</v>
      </c>
      <c r="P793" s="638">
        <f t="shared" si="480"/>
        <v>0</v>
      </c>
      <c r="Q793" s="512">
        <f t="shared" si="481"/>
        <v>0</v>
      </c>
      <c r="R793" s="637">
        <f t="shared" si="482"/>
        <v>0</v>
      </c>
      <c r="S793" s="638"/>
      <c r="T793" s="519">
        <v>32.75</v>
      </c>
      <c r="U793" s="519">
        <f t="shared" si="469"/>
        <v>0</v>
      </c>
      <c r="V793" s="519">
        <v>107.926</v>
      </c>
      <c r="W793" s="519">
        <f t="shared" si="485"/>
        <v>0</v>
      </c>
      <c r="X793" s="670">
        <f t="shared" si="470"/>
        <v>0</v>
      </c>
      <c r="Y793" s="638"/>
      <c r="Z793" s="512">
        <v>32.75</v>
      </c>
      <c r="AA793" s="512">
        <f t="shared" si="471"/>
        <v>0</v>
      </c>
      <c r="AB793" s="512">
        <v>107.926</v>
      </c>
      <c r="AC793" s="512">
        <f t="shared" si="486"/>
        <v>0</v>
      </c>
      <c r="AD793" s="668">
        <f t="shared" si="472"/>
        <v>0</v>
      </c>
      <c r="AE793" s="740">
        <f t="shared" si="488"/>
        <v>600</v>
      </c>
      <c r="AF793" s="747">
        <v>32.75</v>
      </c>
      <c r="AG793" s="747">
        <f t="shared" si="473"/>
        <v>19650</v>
      </c>
      <c r="AH793" s="747">
        <v>107.926</v>
      </c>
      <c r="AI793" s="747">
        <f t="shared" si="487"/>
        <v>64755.6</v>
      </c>
      <c r="AJ793" s="748">
        <f t="shared" si="474"/>
        <v>84405.6</v>
      </c>
    </row>
    <row r="794" spans="1:36" s="403" customFormat="1" ht="15.6" hidden="1" customHeight="1" x14ac:dyDescent="0.25">
      <c r="A794" s="968" t="s">
        <v>809</v>
      </c>
      <c r="B794" s="438" t="s">
        <v>353</v>
      </c>
      <c r="C794" s="576" t="s">
        <v>31</v>
      </c>
      <c r="D794" s="599">
        <v>50</v>
      </c>
      <c r="E794" s="466">
        <v>19.650000000000002</v>
      </c>
      <c r="F794" s="466">
        <f t="shared" si="465"/>
        <v>982.50000000000011</v>
      </c>
      <c r="G794" s="466">
        <v>8.8660000000000014</v>
      </c>
      <c r="H794" s="466">
        <f t="shared" si="483"/>
        <v>443.30000000000007</v>
      </c>
      <c r="I794" s="587">
        <f t="shared" si="466"/>
        <v>1425.8000000000002</v>
      </c>
      <c r="J794" s="797"/>
      <c r="K794" s="803">
        <v>19.650000000000002</v>
      </c>
      <c r="L794" s="804">
        <f t="shared" si="467"/>
        <v>0</v>
      </c>
      <c r="M794" s="803">
        <v>8.8660000000000014</v>
      </c>
      <c r="N794" s="804">
        <f t="shared" si="484"/>
        <v>0</v>
      </c>
      <c r="O794" s="808">
        <f t="shared" si="468"/>
        <v>0</v>
      </c>
      <c r="P794" s="638">
        <f t="shared" si="480"/>
        <v>0</v>
      </c>
      <c r="Q794" s="512">
        <f t="shared" si="481"/>
        <v>0</v>
      </c>
      <c r="R794" s="637">
        <f t="shared" si="482"/>
        <v>0</v>
      </c>
      <c r="S794" s="638"/>
      <c r="T794" s="519">
        <v>19.650000000000002</v>
      </c>
      <c r="U794" s="519">
        <f t="shared" si="469"/>
        <v>0</v>
      </c>
      <c r="V794" s="519">
        <v>8.8660000000000014</v>
      </c>
      <c r="W794" s="519">
        <f t="shared" si="485"/>
        <v>0</v>
      </c>
      <c r="X794" s="670">
        <f t="shared" si="470"/>
        <v>0</v>
      </c>
      <c r="Y794" s="638"/>
      <c r="Z794" s="512">
        <v>19.650000000000002</v>
      </c>
      <c r="AA794" s="512">
        <f t="shared" si="471"/>
        <v>0</v>
      </c>
      <c r="AB794" s="512">
        <v>8.8660000000000014</v>
      </c>
      <c r="AC794" s="512">
        <f t="shared" si="486"/>
        <v>0</v>
      </c>
      <c r="AD794" s="668">
        <f t="shared" si="472"/>
        <v>0</v>
      </c>
      <c r="AE794" s="740">
        <f t="shared" si="488"/>
        <v>50</v>
      </c>
      <c r="AF794" s="747">
        <v>19.650000000000002</v>
      </c>
      <c r="AG794" s="747">
        <f t="shared" si="473"/>
        <v>982.50000000000011</v>
      </c>
      <c r="AH794" s="747">
        <v>8.8660000000000014</v>
      </c>
      <c r="AI794" s="747">
        <f t="shared" si="487"/>
        <v>443.30000000000007</v>
      </c>
      <c r="AJ794" s="748">
        <f t="shared" si="474"/>
        <v>1425.8000000000002</v>
      </c>
    </row>
    <row r="795" spans="1:36" s="403" customFormat="1" ht="15.6" hidden="1" customHeight="1" x14ac:dyDescent="0.25">
      <c r="A795" s="968" t="s">
        <v>810</v>
      </c>
      <c r="B795" s="438" t="s">
        <v>354</v>
      </c>
      <c r="C795" s="576" t="s">
        <v>32</v>
      </c>
      <c r="D795" s="599">
        <v>1660</v>
      </c>
      <c r="E795" s="466">
        <v>220.08</v>
      </c>
      <c r="F795" s="466">
        <f t="shared" si="465"/>
        <v>365332.80000000005</v>
      </c>
      <c r="G795" s="466">
        <v>106.60000000000001</v>
      </c>
      <c r="H795" s="466">
        <f t="shared" si="483"/>
        <v>176956</v>
      </c>
      <c r="I795" s="587">
        <f t="shared" si="466"/>
        <v>542288.80000000005</v>
      </c>
      <c r="J795" s="797"/>
      <c r="K795" s="803">
        <v>220.08</v>
      </c>
      <c r="L795" s="804">
        <f t="shared" si="467"/>
        <v>0</v>
      </c>
      <c r="M795" s="803">
        <v>106.60000000000001</v>
      </c>
      <c r="N795" s="804">
        <f t="shared" si="484"/>
        <v>0</v>
      </c>
      <c r="O795" s="808">
        <f t="shared" si="468"/>
        <v>0</v>
      </c>
      <c r="P795" s="638">
        <f t="shared" si="480"/>
        <v>0</v>
      </c>
      <c r="Q795" s="512">
        <f t="shared" si="481"/>
        <v>0</v>
      </c>
      <c r="R795" s="637">
        <f t="shared" si="482"/>
        <v>0</v>
      </c>
      <c r="S795" s="638"/>
      <c r="T795" s="519">
        <v>220.08</v>
      </c>
      <c r="U795" s="519">
        <f t="shared" si="469"/>
        <v>0</v>
      </c>
      <c r="V795" s="519">
        <v>106.60000000000001</v>
      </c>
      <c r="W795" s="519">
        <f t="shared" si="485"/>
        <v>0</v>
      </c>
      <c r="X795" s="670">
        <f t="shared" si="470"/>
        <v>0</v>
      </c>
      <c r="Y795" s="638"/>
      <c r="Z795" s="512">
        <v>220.08</v>
      </c>
      <c r="AA795" s="512">
        <f t="shared" si="471"/>
        <v>0</v>
      </c>
      <c r="AB795" s="512">
        <v>106.60000000000001</v>
      </c>
      <c r="AC795" s="512">
        <f t="shared" si="486"/>
        <v>0</v>
      </c>
      <c r="AD795" s="668">
        <f t="shared" si="472"/>
        <v>0</v>
      </c>
      <c r="AE795" s="740">
        <f t="shared" si="488"/>
        <v>1660</v>
      </c>
      <c r="AF795" s="747">
        <v>220.08</v>
      </c>
      <c r="AG795" s="747">
        <f t="shared" si="473"/>
        <v>365332.80000000005</v>
      </c>
      <c r="AH795" s="747">
        <v>106.60000000000001</v>
      </c>
      <c r="AI795" s="747">
        <f t="shared" si="487"/>
        <v>176956</v>
      </c>
      <c r="AJ795" s="748">
        <f t="shared" si="474"/>
        <v>542288.80000000005</v>
      </c>
    </row>
    <row r="796" spans="1:36" s="403" customFormat="1" ht="26.45" hidden="1" customHeight="1" x14ac:dyDescent="0.25">
      <c r="A796" s="968" t="s">
        <v>811</v>
      </c>
      <c r="B796" s="438" t="s">
        <v>355</v>
      </c>
      <c r="C796" s="576" t="s">
        <v>32</v>
      </c>
      <c r="D796" s="599">
        <v>11952</v>
      </c>
      <c r="E796" s="466">
        <v>146.72</v>
      </c>
      <c r="F796" s="466">
        <f t="shared" si="465"/>
        <v>1753597.44</v>
      </c>
      <c r="G796" s="466">
        <v>94.38</v>
      </c>
      <c r="H796" s="466">
        <f t="shared" si="483"/>
        <v>1128029.76</v>
      </c>
      <c r="I796" s="587">
        <f t="shared" si="466"/>
        <v>2881627.2</v>
      </c>
      <c r="J796" s="797"/>
      <c r="K796" s="803">
        <v>146.72</v>
      </c>
      <c r="L796" s="804">
        <f t="shared" si="467"/>
        <v>0</v>
      </c>
      <c r="M796" s="803">
        <v>94.38</v>
      </c>
      <c r="N796" s="804">
        <f t="shared" si="484"/>
        <v>0</v>
      </c>
      <c r="O796" s="808">
        <f t="shared" si="468"/>
        <v>0</v>
      </c>
      <c r="P796" s="638">
        <f t="shared" si="480"/>
        <v>0</v>
      </c>
      <c r="Q796" s="512">
        <f t="shared" si="481"/>
        <v>0</v>
      </c>
      <c r="R796" s="637">
        <f t="shared" si="482"/>
        <v>0</v>
      </c>
      <c r="S796" s="638"/>
      <c r="T796" s="519">
        <v>146.72</v>
      </c>
      <c r="U796" s="519">
        <f t="shared" si="469"/>
        <v>0</v>
      </c>
      <c r="V796" s="519">
        <v>94.38</v>
      </c>
      <c r="W796" s="519">
        <f t="shared" si="485"/>
        <v>0</v>
      </c>
      <c r="X796" s="670">
        <f t="shared" si="470"/>
        <v>0</v>
      </c>
      <c r="Y796" s="638"/>
      <c r="Z796" s="512">
        <v>146.72</v>
      </c>
      <c r="AA796" s="512">
        <f t="shared" si="471"/>
        <v>0</v>
      </c>
      <c r="AB796" s="512">
        <v>94.38</v>
      </c>
      <c r="AC796" s="512">
        <f t="shared" si="486"/>
        <v>0</v>
      </c>
      <c r="AD796" s="668">
        <f t="shared" si="472"/>
        <v>0</v>
      </c>
      <c r="AE796" s="740">
        <f t="shared" si="488"/>
        <v>11952</v>
      </c>
      <c r="AF796" s="747">
        <v>146.72</v>
      </c>
      <c r="AG796" s="747">
        <f t="shared" si="473"/>
        <v>1753597.44</v>
      </c>
      <c r="AH796" s="747">
        <v>94.38</v>
      </c>
      <c r="AI796" s="747">
        <f t="shared" si="487"/>
        <v>1128029.76</v>
      </c>
      <c r="AJ796" s="748">
        <f t="shared" si="474"/>
        <v>2881627.2</v>
      </c>
    </row>
    <row r="797" spans="1:36" s="403" customFormat="1" ht="26.45" hidden="1" customHeight="1" x14ac:dyDescent="0.25">
      <c r="A797" s="968" t="s">
        <v>812</v>
      </c>
      <c r="B797" s="438" t="s">
        <v>356</v>
      </c>
      <c r="C797" s="576" t="s">
        <v>32</v>
      </c>
      <c r="D797" s="599">
        <v>150</v>
      </c>
      <c r="E797" s="466">
        <v>45.85</v>
      </c>
      <c r="F797" s="466">
        <f t="shared" si="465"/>
        <v>6877.5</v>
      </c>
      <c r="G797" s="466">
        <v>125.84</v>
      </c>
      <c r="H797" s="466">
        <f t="shared" si="483"/>
        <v>18876</v>
      </c>
      <c r="I797" s="587">
        <f t="shared" si="466"/>
        <v>25753.5</v>
      </c>
      <c r="J797" s="797"/>
      <c r="K797" s="803">
        <v>45.85</v>
      </c>
      <c r="L797" s="804">
        <f t="shared" si="467"/>
        <v>0</v>
      </c>
      <c r="M797" s="803">
        <v>125.84</v>
      </c>
      <c r="N797" s="804">
        <f t="shared" si="484"/>
        <v>0</v>
      </c>
      <c r="O797" s="808">
        <f t="shared" si="468"/>
        <v>0</v>
      </c>
      <c r="P797" s="638">
        <f t="shared" si="480"/>
        <v>0</v>
      </c>
      <c r="Q797" s="512">
        <f t="shared" si="481"/>
        <v>0</v>
      </c>
      <c r="R797" s="637">
        <f t="shared" si="482"/>
        <v>0</v>
      </c>
      <c r="S797" s="638"/>
      <c r="T797" s="519">
        <v>45.85</v>
      </c>
      <c r="U797" s="519">
        <f t="shared" si="469"/>
        <v>0</v>
      </c>
      <c r="V797" s="519">
        <v>125.84</v>
      </c>
      <c r="W797" s="519">
        <f t="shared" si="485"/>
        <v>0</v>
      </c>
      <c r="X797" s="670">
        <f t="shared" si="470"/>
        <v>0</v>
      </c>
      <c r="Y797" s="638"/>
      <c r="Z797" s="512">
        <v>45.85</v>
      </c>
      <c r="AA797" s="512">
        <f t="shared" si="471"/>
        <v>0</v>
      </c>
      <c r="AB797" s="512">
        <v>125.84</v>
      </c>
      <c r="AC797" s="512">
        <f t="shared" si="486"/>
        <v>0</v>
      </c>
      <c r="AD797" s="668">
        <f t="shared" si="472"/>
        <v>0</v>
      </c>
      <c r="AE797" s="740">
        <f t="shared" si="488"/>
        <v>150</v>
      </c>
      <c r="AF797" s="747">
        <v>45.85</v>
      </c>
      <c r="AG797" s="747">
        <f t="shared" si="473"/>
        <v>6877.5</v>
      </c>
      <c r="AH797" s="747">
        <v>125.84</v>
      </c>
      <c r="AI797" s="747">
        <f t="shared" si="487"/>
        <v>18876</v>
      </c>
      <c r="AJ797" s="748">
        <f t="shared" si="474"/>
        <v>25753.5</v>
      </c>
    </row>
    <row r="798" spans="1:36" s="403" customFormat="1" ht="15.6" hidden="1" customHeight="1" x14ac:dyDescent="0.25">
      <c r="A798" s="968" t="s">
        <v>813</v>
      </c>
      <c r="B798" s="438" t="s">
        <v>357</v>
      </c>
      <c r="C798" s="576" t="s">
        <v>31</v>
      </c>
      <c r="D798" s="599">
        <v>100</v>
      </c>
      <c r="E798" s="466">
        <v>13.100000000000001</v>
      </c>
      <c r="F798" s="466">
        <f t="shared" si="465"/>
        <v>1310.0000000000002</v>
      </c>
      <c r="G798" s="466">
        <v>31.72</v>
      </c>
      <c r="H798" s="466">
        <f t="shared" si="483"/>
        <v>3172</v>
      </c>
      <c r="I798" s="587">
        <f t="shared" si="466"/>
        <v>4482</v>
      </c>
      <c r="J798" s="797"/>
      <c r="K798" s="803">
        <v>13.100000000000001</v>
      </c>
      <c r="L798" s="804">
        <f t="shared" si="467"/>
        <v>0</v>
      </c>
      <c r="M798" s="803">
        <v>31.72</v>
      </c>
      <c r="N798" s="804">
        <f t="shared" si="484"/>
        <v>0</v>
      </c>
      <c r="O798" s="808">
        <f t="shared" si="468"/>
        <v>0</v>
      </c>
      <c r="P798" s="638">
        <f t="shared" si="480"/>
        <v>0</v>
      </c>
      <c r="Q798" s="512">
        <f t="shared" si="481"/>
        <v>0</v>
      </c>
      <c r="R798" s="637">
        <f t="shared" si="482"/>
        <v>0</v>
      </c>
      <c r="S798" s="638"/>
      <c r="T798" s="519">
        <v>13.100000000000001</v>
      </c>
      <c r="U798" s="519">
        <f t="shared" si="469"/>
        <v>0</v>
      </c>
      <c r="V798" s="519">
        <v>31.72</v>
      </c>
      <c r="W798" s="519">
        <f t="shared" si="485"/>
        <v>0</v>
      </c>
      <c r="X798" s="670">
        <f t="shared" si="470"/>
        <v>0</v>
      </c>
      <c r="Y798" s="638"/>
      <c r="Z798" s="512">
        <v>13.100000000000001</v>
      </c>
      <c r="AA798" s="512">
        <f t="shared" si="471"/>
        <v>0</v>
      </c>
      <c r="AB798" s="512">
        <v>31.72</v>
      </c>
      <c r="AC798" s="512">
        <f t="shared" si="486"/>
        <v>0</v>
      </c>
      <c r="AD798" s="668">
        <f t="shared" si="472"/>
        <v>0</v>
      </c>
      <c r="AE798" s="740">
        <f t="shared" si="488"/>
        <v>100</v>
      </c>
      <c r="AF798" s="747">
        <v>13.100000000000001</v>
      </c>
      <c r="AG798" s="747">
        <f t="shared" si="473"/>
        <v>1310.0000000000002</v>
      </c>
      <c r="AH798" s="747">
        <v>31.72</v>
      </c>
      <c r="AI798" s="747">
        <f t="shared" si="487"/>
        <v>3172</v>
      </c>
      <c r="AJ798" s="748">
        <f t="shared" si="474"/>
        <v>4482</v>
      </c>
    </row>
    <row r="799" spans="1:36" s="403" customFormat="1" ht="15.6" hidden="1" customHeight="1" x14ac:dyDescent="0.25">
      <c r="A799" s="968" t="s">
        <v>814</v>
      </c>
      <c r="B799" s="438" t="s">
        <v>268</v>
      </c>
      <c r="C799" s="576" t="s">
        <v>224</v>
      </c>
      <c r="D799" s="599">
        <v>1</v>
      </c>
      <c r="E799" s="466">
        <v>0</v>
      </c>
      <c r="F799" s="466">
        <f t="shared" si="465"/>
        <v>0</v>
      </c>
      <c r="G799" s="466">
        <v>23400</v>
      </c>
      <c r="H799" s="466">
        <f t="shared" si="483"/>
        <v>23400</v>
      </c>
      <c r="I799" s="587">
        <f t="shared" si="466"/>
        <v>23400</v>
      </c>
      <c r="J799" s="797"/>
      <c r="K799" s="803">
        <v>0</v>
      </c>
      <c r="L799" s="804">
        <f t="shared" si="467"/>
        <v>0</v>
      </c>
      <c r="M799" s="803">
        <v>23400</v>
      </c>
      <c r="N799" s="804">
        <f t="shared" si="484"/>
        <v>0</v>
      </c>
      <c r="O799" s="808">
        <f t="shared" si="468"/>
        <v>0</v>
      </c>
      <c r="P799" s="638">
        <f t="shared" si="480"/>
        <v>0</v>
      </c>
      <c r="Q799" s="512">
        <f t="shared" si="481"/>
        <v>0</v>
      </c>
      <c r="R799" s="637">
        <f t="shared" si="482"/>
        <v>0</v>
      </c>
      <c r="S799" s="638"/>
      <c r="T799" s="519">
        <v>0</v>
      </c>
      <c r="U799" s="519">
        <f t="shared" si="469"/>
        <v>0</v>
      </c>
      <c r="V799" s="519">
        <v>23400</v>
      </c>
      <c r="W799" s="519">
        <f t="shared" si="485"/>
        <v>0</v>
      </c>
      <c r="X799" s="670">
        <f t="shared" si="470"/>
        <v>0</v>
      </c>
      <c r="Y799" s="638"/>
      <c r="Z799" s="512">
        <v>0</v>
      </c>
      <c r="AA799" s="512">
        <f t="shared" si="471"/>
        <v>0</v>
      </c>
      <c r="AB799" s="512">
        <v>23400</v>
      </c>
      <c r="AC799" s="512">
        <f t="shared" si="486"/>
        <v>0</v>
      </c>
      <c r="AD799" s="668">
        <f t="shared" si="472"/>
        <v>0</v>
      </c>
      <c r="AE799" s="740">
        <f t="shared" si="488"/>
        <v>1</v>
      </c>
      <c r="AF799" s="747">
        <v>0</v>
      </c>
      <c r="AG799" s="747">
        <f t="shared" si="473"/>
        <v>0</v>
      </c>
      <c r="AH799" s="747">
        <v>23400</v>
      </c>
      <c r="AI799" s="747">
        <f t="shared" si="487"/>
        <v>23400</v>
      </c>
      <c r="AJ799" s="748">
        <f t="shared" si="474"/>
        <v>23400</v>
      </c>
    </row>
    <row r="800" spans="1:36" s="403" customFormat="1" ht="15.6" hidden="1" customHeight="1" x14ac:dyDescent="0.25">
      <c r="A800" s="968" t="s">
        <v>815</v>
      </c>
      <c r="B800" s="438" t="s">
        <v>358</v>
      </c>
      <c r="C800" s="576" t="s">
        <v>224</v>
      </c>
      <c r="D800" s="599">
        <v>1</v>
      </c>
      <c r="E800" s="466">
        <v>113184</v>
      </c>
      <c r="F800" s="466">
        <f t="shared" si="465"/>
        <v>113184</v>
      </c>
      <c r="G800" s="466">
        <v>0</v>
      </c>
      <c r="H800" s="466">
        <f t="shared" si="483"/>
        <v>0</v>
      </c>
      <c r="I800" s="587">
        <f t="shared" si="466"/>
        <v>113184</v>
      </c>
      <c r="J800" s="797"/>
      <c r="K800" s="803">
        <v>113184</v>
      </c>
      <c r="L800" s="804">
        <f t="shared" si="467"/>
        <v>0</v>
      </c>
      <c r="M800" s="803">
        <v>0</v>
      </c>
      <c r="N800" s="804">
        <f t="shared" si="484"/>
        <v>0</v>
      </c>
      <c r="O800" s="808">
        <f t="shared" si="468"/>
        <v>0</v>
      </c>
      <c r="P800" s="638">
        <f t="shared" si="480"/>
        <v>0</v>
      </c>
      <c r="Q800" s="512">
        <f t="shared" si="481"/>
        <v>0</v>
      </c>
      <c r="R800" s="637">
        <f t="shared" si="482"/>
        <v>0</v>
      </c>
      <c r="S800" s="638"/>
      <c r="T800" s="519">
        <v>113184</v>
      </c>
      <c r="U800" s="519">
        <f t="shared" si="469"/>
        <v>0</v>
      </c>
      <c r="V800" s="519">
        <v>0</v>
      </c>
      <c r="W800" s="519">
        <f t="shared" si="485"/>
        <v>0</v>
      </c>
      <c r="X800" s="670">
        <f t="shared" si="470"/>
        <v>0</v>
      </c>
      <c r="Y800" s="638"/>
      <c r="Z800" s="512">
        <v>113184</v>
      </c>
      <c r="AA800" s="512">
        <f t="shared" si="471"/>
        <v>0</v>
      </c>
      <c r="AB800" s="512">
        <v>0</v>
      </c>
      <c r="AC800" s="512">
        <f t="shared" si="486"/>
        <v>0</v>
      </c>
      <c r="AD800" s="668">
        <f t="shared" si="472"/>
        <v>0</v>
      </c>
      <c r="AE800" s="740">
        <f t="shared" si="488"/>
        <v>1</v>
      </c>
      <c r="AF800" s="747">
        <v>113184</v>
      </c>
      <c r="AG800" s="747">
        <f t="shared" si="473"/>
        <v>113184</v>
      </c>
      <c r="AH800" s="747">
        <v>0</v>
      </c>
      <c r="AI800" s="747">
        <f t="shared" si="487"/>
        <v>0</v>
      </c>
      <c r="AJ800" s="748">
        <f t="shared" si="474"/>
        <v>113184</v>
      </c>
    </row>
    <row r="801" spans="1:36" s="403" customFormat="1" ht="17.45" hidden="1" customHeight="1" x14ac:dyDescent="0.25">
      <c r="A801" s="966" t="s">
        <v>359</v>
      </c>
      <c r="B801" s="695" t="s">
        <v>360</v>
      </c>
      <c r="C801" s="696"/>
      <c r="D801" s="700"/>
      <c r="E801" s="421"/>
      <c r="F801" s="421">
        <f>SUM(F802:F815)</f>
        <v>649932.9</v>
      </c>
      <c r="G801" s="421"/>
      <c r="H801" s="421">
        <f>SUM(H802:H815)</f>
        <v>2135422.9</v>
      </c>
      <c r="I801" s="584">
        <f>SUM(I802:I815)</f>
        <v>2785355.8000000003</v>
      </c>
      <c r="J801" s="797"/>
      <c r="K801" s="798"/>
      <c r="L801" s="807">
        <f>SUM(L802:L815)</f>
        <v>0</v>
      </c>
      <c r="M801" s="798"/>
      <c r="N801" s="807">
        <f>SUM(N802:N815)</f>
        <v>0</v>
      </c>
      <c r="O801" s="800">
        <f>SUM(O802:O815)</f>
        <v>0</v>
      </c>
      <c r="P801" s="638">
        <f t="shared" si="480"/>
        <v>0</v>
      </c>
      <c r="Q801" s="512">
        <f t="shared" si="481"/>
        <v>0</v>
      </c>
      <c r="R801" s="637">
        <f t="shared" si="482"/>
        <v>0</v>
      </c>
      <c r="S801" s="638"/>
      <c r="T801" s="518"/>
      <c r="U801" s="518">
        <f>SUM(U802:U815)</f>
        <v>0</v>
      </c>
      <c r="V801" s="518"/>
      <c r="W801" s="518">
        <f>SUM(W802:W815)</f>
        <v>0</v>
      </c>
      <c r="X801" s="669">
        <f>SUM(X802:X815)</f>
        <v>0</v>
      </c>
      <c r="Y801" s="638"/>
      <c r="Z801" s="513"/>
      <c r="AA801" s="513">
        <f>SUM(AA802:AA815)</f>
        <v>0</v>
      </c>
      <c r="AB801" s="513"/>
      <c r="AC801" s="513">
        <f>SUM(AC802:AC815)</f>
        <v>0</v>
      </c>
      <c r="AD801" s="667">
        <f>SUM(AD802:AD815)</f>
        <v>0</v>
      </c>
      <c r="AE801" s="740">
        <f t="shared" si="488"/>
        <v>0</v>
      </c>
      <c r="AF801" s="745"/>
      <c r="AG801" s="745">
        <f>SUM(AG802:AG815)</f>
        <v>649932.9</v>
      </c>
      <c r="AH801" s="745"/>
      <c r="AI801" s="745">
        <f>SUM(AI802:AI815)</f>
        <v>2135422.9</v>
      </c>
      <c r="AJ801" s="746">
        <f>SUM(AJ802:AJ815)</f>
        <v>2785355.8000000003</v>
      </c>
    </row>
    <row r="802" spans="1:36" s="403" customFormat="1" ht="26.45" hidden="1" customHeight="1" x14ac:dyDescent="0.25">
      <c r="A802" s="967" t="s">
        <v>816</v>
      </c>
      <c r="B802" s="438" t="s">
        <v>361</v>
      </c>
      <c r="C802" s="577" t="s">
        <v>31</v>
      </c>
      <c r="D802" s="596">
        <v>10</v>
      </c>
      <c r="E802" s="466">
        <v>6668</v>
      </c>
      <c r="F802" s="466">
        <f t="shared" ref="F802:F815" si="489">E802*D802</f>
        <v>66680</v>
      </c>
      <c r="G802" s="466">
        <v>39380</v>
      </c>
      <c r="H802" s="466">
        <f t="shared" ref="H802:H814" si="490">G802*D802</f>
        <v>393800</v>
      </c>
      <c r="I802" s="587">
        <f t="shared" ref="I802:I815" si="491">H802+F802</f>
        <v>460480</v>
      </c>
      <c r="J802" s="832"/>
      <c r="K802" s="803">
        <v>6668</v>
      </c>
      <c r="L802" s="804">
        <f t="shared" ref="L802:L815" si="492">K802*J802</f>
        <v>0</v>
      </c>
      <c r="M802" s="803">
        <v>39380</v>
      </c>
      <c r="N802" s="804">
        <f t="shared" ref="N802:N814" si="493">M802*J802</f>
        <v>0</v>
      </c>
      <c r="O802" s="808">
        <f t="shared" ref="O802:O815" si="494">N802+L802</f>
        <v>0</v>
      </c>
      <c r="P802" s="638">
        <f t="shared" si="480"/>
        <v>0</v>
      </c>
      <c r="Q802" s="512">
        <f t="shared" si="481"/>
        <v>0</v>
      </c>
      <c r="R802" s="637">
        <f t="shared" si="482"/>
        <v>0</v>
      </c>
      <c r="S802" s="649"/>
      <c r="T802" s="519">
        <v>6668</v>
      </c>
      <c r="U802" s="519">
        <f t="shared" ref="U802:U815" si="495">T802*S802</f>
        <v>0</v>
      </c>
      <c r="V802" s="519">
        <v>39380</v>
      </c>
      <c r="W802" s="519">
        <f t="shared" ref="W802:W814" si="496">V802*S802</f>
        <v>0</v>
      </c>
      <c r="X802" s="670">
        <f t="shared" ref="X802:X815" si="497">W802+U802</f>
        <v>0</v>
      </c>
      <c r="Y802" s="649"/>
      <c r="Z802" s="512">
        <v>6668</v>
      </c>
      <c r="AA802" s="512">
        <f t="shared" ref="AA802:AA815" si="498">Z802*Y802</f>
        <v>0</v>
      </c>
      <c r="AB802" s="512">
        <v>39380</v>
      </c>
      <c r="AC802" s="512">
        <f t="shared" ref="AC802:AC814" si="499">AB802*Y802</f>
        <v>0</v>
      </c>
      <c r="AD802" s="668">
        <f t="shared" ref="AD802:AD815" si="500">AC802+AA802</f>
        <v>0</v>
      </c>
      <c r="AE802" s="740">
        <f t="shared" si="488"/>
        <v>10</v>
      </c>
      <c r="AF802" s="747">
        <v>6668</v>
      </c>
      <c r="AG802" s="747">
        <f t="shared" ref="AG802:AG815" si="501">AF802*AE802</f>
        <v>66680</v>
      </c>
      <c r="AH802" s="747">
        <v>39380</v>
      </c>
      <c r="AI802" s="747">
        <f t="shared" ref="AI802:AI814" si="502">AH802*AE802</f>
        <v>393800</v>
      </c>
      <c r="AJ802" s="748">
        <f t="shared" ref="AJ802:AJ815" si="503">AI802+AG802</f>
        <v>460480</v>
      </c>
    </row>
    <row r="803" spans="1:36" s="403" customFormat="1" ht="26.45" hidden="1" customHeight="1" x14ac:dyDescent="0.25">
      <c r="A803" s="967" t="s">
        <v>817</v>
      </c>
      <c r="B803" s="438" t="s">
        <v>362</v>
      </c>
      <c r="C803" s="577" t="s">
        <v>31</v>
      </c>
      <c r="D803" s="596">
        <v>24</v>
      </c>
      <c r="E803" s="466">
        <v>5668</v>
      </c>
      <c r="F803" s="466">
        <f t="shared" si="489"/>
        <v>136032</v>
      </c>
      <c r="G803" s="466">
        <v>23220</v>
      </c>
      <c r="H803" s="466">
        <f t="shared" si="490"/>
        <v>557280</v>
      </c>
      <c r="I803" s="587">
        <f t="shared" si="491"/>
        <v>693312</v>
      </c>
      <c r="J803" s="832"/>
      <c r="K803" s="803">
        <v>5668</v>
      </c>
      <c r="L803" s="804">
        <f t="shared" si="492"/>
        <v>0</v>
      </c>
      <c r="M803" s="803">
        <v>23220</v>
      </c>
      <c r="N803" s="804">
        <f t="shared" si="493"/>
        <v>0</v>
      </c>
      <c r="O803" s="808">
        <f t="shared" si="494"/>
        <v>0</v>
      </c>
      <c r="P803" s="638">
        <f t="shared" si="480"/>
        <v>0</v>
      </c>
      <c r="Q803" s="512">
        <f t="shared" si="481"/>
        <v>0</v>
      </c>
      <c r="R803" s="637">
        <f t="shared" si="482"/>
        <v>0</v>
      </c>
      <c r="S803" s="649"/>
      <c r="T803" s="519">
        <v>5668</v>
      </c>
      <c r="U803" s="519">
        <f t="shared" si="495"/>
        <v>0</v>
      </c>
      <c r="V803" s="519">
        <v>23220</v>
      </c>
      <c r="W803" s="519">
        <f t="shared" si="496"/>
        <v>0</v>
      </c>
      <c r="X803" s="670">
        <f t="shared" si="497"/>
        <v>0</v>
      </c>
      <c r="Y803" s="649"/>
      <c r="Z803" s="512">
        <v>5668</v>
      </c>
      <c r="AA803" s="512">
        <f t="shared" si="498"/>
        <v>0</v>
      </c>
      <c r="AB803" s="512">
        <v>23220</v>
      </c>
      <c r="AC803" s="512">
        <f t="shared" si="499"/>
        <v>0</v>
      </c>
      <c r="AD803" s="668">
        <f t="shared" si="500"/>
        <v>0</v>
      </c>
      <c r="AE803" s="740">
        <f t="shared" si="488"/>
        <v>24</v>
      </c>
      <c r="AF803" s="747">
        <v>5668</v>
      </c>
      <c r="AG803" s="747">
        <f t="shared" si="501"/>
        <v>136032</v>
      </c>
      <c r="AH803" s="747">
        <v>23220</v>
      </c>
      <c r="AI803" s="747">
        <f t="shared" si="502"/>
        <v>557280</v>
      </c>
      <c r="AJ803" s="748">
        <f t="shared" si="503"/>
        <v>693312</v>
      </c>
    </row>
    <row r="804" spans="1:36" s="403" customFormat="1" ht="15.6" hidden="1" customHeight="1" x14ac:dyDescent="0.25">
      <c r="A804" s="967" t="s">
        <v>818</v>
      </c>
      <c r="B804" s="438" t="s">
        <v>363</v>
      </c>
      <c r="C804" s="577" t="s">
        <v>31</v>
      </c>
      <c r="D804" s="596">
        <v>1</v>
      </c>
      <c r="E804" s="466">
        <v>1965</v>
      </c>
      <c r="F804" s="466">
        <f t="shared" si="489"/>
        <v>1965</v>
      </c>
      <c r="G804" s="466">
        <v>7007</v>
      </c>
      <c r="H804" s="466">
        <f t="shared" si="490"/>
        <v>7007</v>
      </c>
      <c r="I804" s="587">
        <f t="shared" si="491"/>
        <v>8972</v>
      </c>
      <c r="J804" s="832"/>
      <c r="K804" s="803">
        <v>1965</v>
      </c>
      <c r="L804" s="804">
        <f t="shared" si="492"/>
        <v>0</v>
      </c>
      <c r="M804" s="803">
        <v>7007</v>
      </c>
      <c r="N804" s="804">
        <f t="shared" si="493"/>
        <v>0</v>
      </c>
      <c r="O804" s="808">
        <f t="shared" si="494"/>
        <v>0</v>
      </c>
      <c r="P804" s="638">
        <f t="shared" si="480"/>
        <v>0</v>
      </c>
      <c r="Q804" s="512">
        <f t="shared" si="481"/>
        <v>0</v>
      </c>
      <c r="R804" s="637">
        <f t="shared" si="482"/>
        <v>0</v>
      </c>
      <c r="S804" s="649"/>
      <c r="T804" s="519">
        <v>1965</v>
      </c>
      <c r="U804" s="519">
        <f t="shared" si="495"/>
        <v>0</v>
      </c>
      <c r="V804" s="519">
        <v>7007</v>
      </c>
      <c r="W804" s="519">
        <f t="shared" si="496"/>
        <v>0</v>
      </c>
      <c r="X804" s="670">
        <f t="shared" si="497"/>
        <v>0</v>
      </c>
      <c r="Y804" s="649"/>
      <c r="Z804" s="512">
        <v>1965</v>
      </c>
      <c r="AA804" s="512">
        <f t="shared" si="498"/>
        <v>0</v>
      </c>
      <c r="AB804" s="512">
        <v>7007</v>
      </c>
      <c r="AC804" s="512">
        <f t="shared" si="499"/>
        <v>0</v>
      </c>
      <c r="AD804" s="668">
        <f t="shared" si="500"/>
        <v>0</v>
      </c>
      <c r="AE804" s="740">
        <f t="shared" si="488"/>
        <v>1</v>
      </c>
      <c r="AF804" s="747">
        <v>1965</v>
      </c>
      <c r="AG804" s="747">
        <f t="shared" si="501"/>
        <v>1965</v>
      </c>
      <c r="AH804" s="747">
        <v>7007</v>
      </c>
      <c r="AI804" s="747">
        <f t="shared" si="502"/>
        <v>7007</v>
      </c>
      <c r="AJ804" s="748">
        <f t="shared" si="503"/>
        <v>8972</v>
      </c>
    </row>
    <row r="805" spans="1:36" s="403" customFormat="1" ht="15.6" hidden="1" customHeight="1" x14ac:dyDescent="0.25">
      <c r="A805" s="967" t="s">
        <v>819</v>
      </c>
      <c r="B805" s="438" t="s">
        <v>364</v>
      </c>
      <c r="C805" s="577" t="s">
        <v>31</v>
      </c>
      <c r="D805" s="596">
        <v>34</v>
      </c>
      <c r="E805" s="466">
        <v>655</v>
      </c>
      <c r="F805" s="466">
        <f t="shared" si="489"/>
        <v>22270</v>
      </c>
      <c r="G805" s="466">
        <v>2366</v>
      </c>
      <c r="H805" s="466">
        <f t="shared" si="490"/>
        <v>80444</v>
      </c>
      <c r="I805" s="587">
        <f t="shared" si="491"/>
        <v>102714</v>
      </c>
      <c r="J805" s="832"/>
      <c r="K805" s="803">
        <v>655</v>
      </c>
      <c r="L805" s="804">
        <f t="shared" si="492"/>
        <v>0</v>
      </c>
      <c r="M805" s="803">
        <v>2366</v>
      </c>
      <c r="N805" s="804">
        <f t="shared" si="493"/>
        <v>0</v>
      </c>
      <c r="O805" s="808">
        <f t="shared" si="494"/>
        <v>0</v>
      </c>
      <c r="P805" s="638">
        <f t="shared" si="480"/>
        <v>0</v>
      </c>
      <c r="Q805" s="512">
        <f t="shared" si="481"/>
        <v>0</v>
      </c>
      <c r="R805" s="637">
        <f t="shared" si="482"/>
        <v>0</v>
      </c>
      <c r="S805" s="649"/>
      <c r="T805" s="519">
        <v>655</v>
      </c>
      <c r="U805" s="519">
        <f t="shared" si="495"/>
        <v>0</v>
      </c>
      <c r="V805" s="519">
        <v>2366</v>
      </c>
      <c r="W805" s="519">
        <f t="shared" si="496"/>
        <v>0</v>
      </c>
      <c r="X805" s="670">
        <f t="shared" si="497"/>
        <v>0</v>
      </c>
      <c r="Y805" s="649"/>
      <c r="Z805" s="512">
        <v>655</v>
      </c>
      <c r="AA805" s="512">
        <f t="shared" si="498"/>
        <v>0</v>
      </c>
      <c r="AB805" s="512">
        <v>2366</v>
      </c>
      <c r="AC805" s="512">
        <f t="shared" si="499"/>
        <v>0</v>
      </c>
      <c r="AD805" s="668">
        <f t="shared" si="500"/>
        <v>0</v>
      </c>
      <c r="AE805" s="740">
        <f t="shared" si="488"/>
        <v>34</v>
      </c>
      <c r="AF805" s="747">
        <v>655</v>
      </c>
      <c r="AG805" s="747">
        <f t="shared" si="501"/>
        <v>22270</v>
      </c>
      <c r="AH805" s="747">
        <v>2366</v>
      </c>
      <c r="AI805" s="747">
        <f t="shared" si="502"/>
        <v>80444</v>
      </c>
      <c r="AJ805" s="748">
        <f t="shared" si="503"/>
        <v>102714</v>
      </c>
    </row>
    <row r="806" spans="1:36" s="403" customFormat="1" ht="15.6" hidden="1" customHeight="1" x14ac:dyDescent="0.25">
      <c r="A806" s="967" t="s">
        <v>820</v>
      </c>
      <c r="B806" s="438" t="s">
        <v>365</v>
      </c>
      <c r="C806" s="577" t="s">
        <v>31</v>
      </c>
      <c r="D806" s="596">
        <v>3</v>
      </c>
      <c r="E806" s="466">
        <v>3144</v>
      </c>
      <c r="F806" s="466">
        <f t="shared" si="489"/>
        <v>9432</v>
      </c>
      <c r="G806" s="466">
        <v>122036.2</v>
      </c>
      <c r="H806" s="466">
        <f t="shared" si="490"/>
        <v>366108.6</v>
      </c>
      <c r="I806" s="587">
        <f t="shared" si="491"/>
        <v>375540.6</v>
      </c>
      <c r="J806" s="832"/>
      <c r="K806" s="803">
        <v>3144</v>
      </c>
      <c r="L806" s="804">
        <f t="shared" si="492"/>
        <v>0</v>
      </c>
      <c r="M806" s="803">
        <v>122036.2</v>
      </c>
      <c r="N806" s="804">
        <f t="shared" si="493"/>
        <v>0</v>
      </c>
      <c r="O806" s="808">
        <f t="shared" si="494"/>
        <v>0</v>
      </c>
      <c r="P806" s="638">
        <f t="shared" si="480"/>
        <v>0</v>
      </c>
      <c r="Q806" s="512">
        <f t="shared" si="481"/>
        <v>0</v>
      </c>
      <c r="R806" s="637">
        <f t="shared" si="482"/>
        <v>0</v>
      </c>
      <c r="S806" s="649"/>
      <c r="T806" s="519">
        <v>3144</v>
      </c>
      <c r="U806" s="519">
        <f t="shared" si="495"/>
        <v>0</v>
      </c>
      <c r="V806" s="519">
        <v>122036.2</v>
      </c>
      <c r="W806" s="519">
        <f t="shared" si="496"/>
        <v>0</v>
      </c>
      <c r="X806" s="670">
        <f t="shared" si="497"/>
        <v>0</v>
      </c>
      <c r="Y806" s="649"/>
      <c r="Z806" s="512">
        <v>3144</v>
      </c>
      <c r="AA806" s="512">
        <f t="shared" si="498"/>
        <v>0</v>
      </c>
      <c r="AB806" s="512">
        <v>122036.2</v>
      </c>
      <c r="AC806" s="512">
        <f t="shared" si="499"/>
        <v>0</v>
      </c>
      <c r="AD806" s="668">
        <f t="shared" si="500"/>
        <v>0</v>
      </c>
      <c r="AE806" s="740">
        <f t="shared" si="488"/>
        <v>3</v>
      </c>
      <c r="AF806" s="747">
        <v>3144</v>
      </c>
      <c r="AG806" s="747">
        <f t="shared" si="501"/>
        <v>9432</v>
      </c>
      <c r="AH806" s="747">
        <v>122036.2</v>
      </c>
      <c r="AI806" s="747">
        <f t="shared" si="502"/>
        <v>366108.6</v>
      </c>
      <c r="AJ806" s="748">
        <f t="shared" si="503"/>
        <v>375540.6</v>
      </c>
    </row>
    <row r="807" spans="1:36" s="403" customFormat="1" ht="26.45" hidden="1" customHeight="1" x14ac:dyDescent="0.25">
      <c r="A807" s="967" t="s">
        <v>821</v>
      </c>
      <c r="B807" s="438" t="s">
        <v>366</v>
      </c>
      <c r="C807" s="577" t="s">
        <v>31</v>
      </c>
      <c r="D807" s="596">
        <v>34</v>
      </c>
      <c r="E807" s="466">
        <v>262</v>
      </c>
      <c r="F807" s="466">
        <f t="shared" si="489"/>
        <v>8908</v>
      </c>
      <c r="G807" s="466">
        <v>13780</v>
      </c>
      <c r="H807" s="466">
        <f t="shared" si="490"/>
        <v>468520</v>
      </c>
      <c r="I807" s="587">
        <f t="shared" si="491"/>
        <v>477428</v>
      </c>
      <c r="J807" s="832"/>
      <c r="K807" s="803">
        <v>262</v>
      </c>
      <c r="L807" s="804">
        <f t="shared" si="492"/>
        <v>0</v>
      </c>
      <c r="M807" s="803">
        <v>13780</v>
      </c>
      <c r="N807" s="804">
        <f t="shared" si="493"/>
        <v>0</v>
      </c>
      <c r="O807" s="808">
        <f t="shared" si="494"/>
        <v>0</v>
      </c>
      <c r="P807" s="638">
        <f t="shared" si="480"/>
        <v>0</v>
      </c>
      <c r="Q807" s="512">
        <f t="shared" si="481"/>
        <v>0</v>
      </c>
      <c r="R807" s="637">
        <f t="shared" si="482"/>
        <v>0</v>
      </c>
      <c r="S807" s="649"/>
      <c r="T807" s="519">
        <v>262</v>
      </c>
      <c r="U807" s="519">
        <f t="shared" si="495"/>
        <v>0</v>
      </c>
      <c r="V807" s="519">
        <v>13780</v>
      </c>
      <c r="W807" s="519">
        <f t="shared" si="496"/>
        <v>0</v>
      </c>
      <c r="X807" s="670">
        <f t="shared" si="497"/>
        <v>0</v>
      </c>
      <c r="Y807" s="649"/>
      <c r="Z807" s="512">
        <v>262</v>
      </c>
      <c r="AA807" s="512">
        <f t="shared" si="498"/>
        <v>0</v>
      </c>
      <c r="AB807" s="512">
        <v>13780</v>
      </c>
      <c r="AC807" s="512">
        <f t="shared" si="499"/>
        <v>0</v>
      </c>
      <c r="AD807" s="668">
        <f t="shared" si="500"/>
        <v>0</v>
      </c>
      <c r="AE807" s="740">
        <f t="shared" si="488"/>
        <v>34</v>
      </c>
      <c r="AF807" s="747">
        <v>262</v>
      </c>
      <c r="AG807" s="747">
        <f t="shared" si="501"/>
        <v>8908</v>
      </c>
      <c r="AH807" s="747">
        <v>13780</v>
      </c>
      <c r="AI807" s="747">
        <f t="shared" si="502"/>
        <v>468520</v>
      </c>
      <c r="AJ807" s="748">
        <f t="shared" si="503"/>
        <v>477428</v>
      </c>
    </row>
    <row r="808" spans="1:36" s="403" customFormat="1" ht="26.45" hidden="1" customHeight="1" x14ac:dyDescent="0.25">
      <c r="A808" s="967" t="s">
        <v>822</v>
      </c>
      <c r="B808" s="438" t="s">
        <v>367</v>
      </c>
      <c r="C808" s="577" t="s">
        <v>31</v>
      </c>
      <c r="D808" s="596">
        <v>2</v>
      </c>
      <c r="E808" s="466">
        <v>1310</v>
      </c>
      <c r="F808" s="466">
        <f t="shared" si="489"/>
        <v>2620</v>
      </c>
      <c r="G808" s="466">
        <v>4836</v>
      </c>
      <c r="H808" s="466">
        <f t="shared" si="490"/>
        <v>9672</v>
      </c>
      <c r="I808" s="587">
        <f t="shared" si="491"/>
        <v>12292</v>
      </c>
      <c r="J808" s="832"/>
      <c r="K808" s="803">
        <v>1310</v>
      </c>
      <c r="L808" s="804">
        <f t="shared" si="492"/>
        <v>0</v>
      </c>
      <c r="M808" s="803">
        <v>4836</v>
      </c>
      <c r="N808" s="804">
        <f t="shared" si="493"/>
        <v>0</v>
      </c>
      <c r="O808" s="808">
        <f t="shared" si="494"/>
        <v>0</v>
      </c>
      <c r="P808" s="638">
        <f t="shared" si="480"/>
        <v>0</v>
      </c>
      <c r="Q808" s="512">
        <f t="shared" si="481"/>
        <v>0</v>
      </c>
      <c r="R808" s="637">
        <f t="shared" si="482"/>
        <v>0</v>
      </c>
      <c r="S808" s="649"/>
      <c r="T808" s="519">
        <v>1310</v>
      </c>
      <c r="U808" s="519">
        <f t="shared" si="495"/>
        <v>0</v>
      </c>
      <c r="V808" s="519">
        <v>4836</v>
      </c>
      <c r="W808" s="519">
        <f t="shared" si="496"/>
        <v>0</v>
      </c>
      <c r="X808" s="670">
        <f t="shared" si="497"/>
        <v>0</v>
      </c>
      <c r="Y808" s="649"/>
      <c r="Z808" s="512">
        <v>1310</v>
      </c>
      <c r="AA808" s="512">
        <f t="shared" si="498"/>
        <v>0</v>
      </c>
      <c r="AB808" s="512">
        <v>4836</v>
      </c>
      <c r="AC808" s="512">
        <f t="shared" si="499"/>
        <v>0</v>
      </c>
      <c r="AD808" s="668">
        <f t="shared" si="500"/>
        <v>0</v>
      </c>
      <c r="AE808" s="740">
        <f t="shared" si="488"/>
        <v>2</v>
      </c>
      <c r="AF808" s="747">
        <v>1310</v>
      </c>
      <c r="AG808" s="747">
        <f t="shared" si="501"/>
        <v>2620</v>
      </c>
      <c r="AH808" s="747">
        <v>4836</v>
      </c>
      <c r="AI808" s="747">
        <f t="shared" si="502"/>
        <v>9672</v>
      </c>
      <c r="AJ808" s="748">
        <f t="shared" si="503"/>
        <v>12292</v>
      </c>
    </row>
    <row r="809" spans="1:36" s="403" customFormat="1" ht="15.6" hidden="1" customHeight="1" x14ac:dyDescent="0.25">
      <c r="A809" s="967" t="s">
        <v>823</v>
      </c>
      <c r="B809" s="438" t="s">
        <v>368</v>
      </c>
      <c r="C809" s="577" t="s">
        <v>31</v>
      </c>
      <c r="D809" s="596">
        <v>2</v>
      </c>
      <c r="E809" s="466">
        <v>65.5</v>
      </c>
      <c r="F809" s="466">
        <f t="shared" si="489"/>
        <v>131</v>
      </c>
      <c r="G809" s="466">
        <v>470.6</v>
      </c>
      <c r="H809" s="466">
        <f t="shared" si="490"/>
        <v>941.2</v>
      </c>
      <c r="I809" s="587">
        <f t="shared" si="491"/>
        <v>1072.2</v>
      </c>
      <c r="J809" s="832"/>
      <c r="K809" s="803">
        <v>65.5</v>
      </c>
      <c r="L809" s="804">
        <f t="shared" si="492"/>
        <v>0</v>
      </c>
      <c r="M809" s="803">
        <v>470.6</v>
      </c>
      <c r="N809" s="804">
        <f t="shared" si="493"/>
        <v>0</v>
      </c>
      <c r="O809" s="808">
        <f t="shared" si="494"/>
        <v>0</v>
      </c>
      <c r="P809" s="638">
        <f t="shared" si="480"/>
        <v>0</v>
      </c>
      <c r="Q809" s="512">
        <f t="shared" si="481"/>
        <v>0</v>
      </c>
      <c r="R809" s="637">
        <f t="shared" si="482"/>
        <v>0</v>
      </c>
      <c r="S809" s="649"/>
      <c r="T809" s="519">
        <v>65.5</v>
      </c>
      <c r="U809" s="519">
        <f t="shared" si="495"/>
        <v>0</v>
      </c>
      <c r="V809" s="519">
        <v>470.6</v>
      </c>
      <c r="W809" s="519">
        <f t="shared" si="496"/>
        <v>0</v>
      </c>
      <c r="X809" s="670">
        <f t="shared" si="497"/>
        <v>0</v>
      </c>
      <c r="Y809" s="649"/>
      <c r="Z809" s="512">
        <v>65.5</v>
      </c>
      <c r="AA809" s="512">
        <f t="shared" si="498"/>
        <v>0</v>
      </c>
      <c r="AB809" s="512">
        <v>470.6</v>
      </c>
      <c r="AC809" s="512">
        <f t="shared" si="499"/>
        <v>0</v>
      </c>
      <c r="AD809" s="668">
        <f t="shared" si="500"/>
        <v>0</v>
      </c>
      <c r="AE809" s="740">
        <f t="shared" si="488"/>
        <v>2</v>
      </c>
      <c r="AF809" s="747">
        <v>65.5</v>
      </c>
      <c r="AG809" s="747">
        <f t="shared" si="501"/>
        <v>131</v>
      </c>
      <c r="AH809" s="747">
        <v>470.6</v>
      </c>
      <c r="AI809" s="747">
        <f t="shared" si="502"/>
        <v>941.2</v>
      </c>
      <c r="AJ809" s="748">
        <f t="shared" si="503"/>
        <v>1072.2</v>
      </c>
    </row>
    <row r="810" spans="1:36" s="403" customFormat="1" ht="26.45" hidden="1" customHeight="1" x14ac:dyDescent="0.25">
      <c r="A810" s="967" t="s">
        <v>824</v>
      </c>
      <c r="B810" s="438" t="s">
        <v>369</v>
      </c>
      <c r="C810" s="577" t="s">
        <v>31</v>
      </c>
      <c r="D810" s="596">
        <v>34</v>
      </c>
      <c r="E810" s="466">
        <v>131</v>
      </c>
      <c r="F810" s="466">
        <f t="shared" si="489"/>
        <v>4454</v>
      </c>
      <c r="G810" s="466">
        <v>122.2</v>
      </c>
      <c r="H810" s="466">
        <f t="shared" si="490"/>
        <v>4154.8</v>
      </c>
      <c r="I810" s="587">
        <f t="shared" si="491"/>
        <v>8608.7999999999993</v>
      </c>
      <c r="J810" s="832"/>
      <c r="K810" s="803">
        <v>131</v>
      </c>
      <c r="L810" s="804">
        <f t="shared" si="492"/>
        <v>0</v>
      </c>
      <c r="M810" s="803">
        <v>122.2</v>
      </c>
      <c r="N810" s="804">
        <f t="shared" si="493"/>
        <v>0</v>
      </c>
      <c r="O810" s="808">
        <f t="shared" si="494"/>
        <v>0</v>
      </c>
      <c r="P810" s="638">
        <f t="shared" si="480"/>
        <v>0</v>
      </c>
      <c r="Q810" s="512">
        <f t="shared" si="481"/>
        <v>0</v>
      </c>
      <c r="R810" s="637">
        <f t="shared" si="482"/>
        <v>0</v>
      </c>
      <c r="S810" s="649"/>
      <c r="T810" s="519">
        <v>131</v>
      </c>
      <c r="U810" s="519">
        <f t="shared" si="495"/>
        <v>0</v>
      </c>
      <c r="V810" s="519">
        <v>122.2</v>
      </c>
      <c r="W810" s="519">
        <f t="shared" si="496"/>
        <v>0</v>
      </c>
      <c r="X810" s="670">
        <f t="shared" si="497"/>
        <v>0</v>
      </c>
      <c r="Y810" s="649"/>
      <c r="Z810" s="512">
        <v>131</v>
      </c>
      <c r="AA810" s="512">
        <f t="shared" si="498"/>
        <v>0</v>
      </c>
      <c r="AB810" s="512">
        <v>122.2</v>
      </c>
      <c r="AC810" s="512">
        <f t="shared" si="499"/>
        <v>0</v>
      </c>
      <c r="AD810" s="668">
        <f t="shared" si="500"/>
        <v>0</v>
      </c>
      <c r="AE810" s="740">
        <f t="shared" si="488"/>
        <v>34</v>
      </c>
      <c r="AF810" s="747">
        <v>131</v>
      </c>
      <c r="AG810" s="747">
        <f t="shared" si="501"/>
        <v>4454</v>
      </c>
      <c r="AH810" s="747">
        <v>122.2</v>
      </c>
      <c r="AI810" s="747">
        <f t="shared" si="502"/>
        <v>4154.8</v>
      </c>
      <c r="AJ810" s="748">
        <f t="shared" si="503"/>
        <v>8608.7999999999993</v>
      </c>
    </row>
    <row r="811" spans="1:36" s="403" customFormat="1" ht="15.6" hidden="1" customHeight="1" x14ac:dyDescent="0.25">
      <c r="A811" s="967" t="s">
        <v>825</v>
      </c>
      <c r="B811" s="438" t="s">
        <v>370</v>
      </c>
      <c r="C811" s="577" t="s">
        <v>31</v>
      </c>
      <c r="D811" s="596">
        <v>500</v>
      </c>
      <c r="E811" s="466">
        <v>32.75</v>
      </c>
      <c r="F811" s="466">
        <f t="shared" si="489"/>
        <v>16375</v>
      </c>
      <c r="G811" s="466">
        <v>41.6</v>
      </c>
      <c r="H811" s="466">
        <f t="shared" si="490"/>
        <v>20800</v>
      </c>
      <c r="I811" s="587">
        <f t="shared" si="491"/>
        <v>37175</v>
      </c>
      <c r="J811" s="832"/>
      <c r="K811" s="803">
        <v>32.75</v>
      </c>
      <c r="L811" s="804">
        <f t="shared" si="492"/>
        <v>0</v>
      </c>
      <c r="M811" s="803">
        <v>41.6</v>
      </c>
      <c r="N811" s="804">
        <f t="shared" si="493"/>
        <v>0</v>
      </c>
      <c r="O811" s="808">
        <f t="shared" si="494"/>
        <v>0</v>
      </c>
      <c r="P811" s="638">
        <f t="shared" si="480"/>
        <v>0</v>
      </c>
      <c r="Q811" s="512">
        <f t="shared" si="481"/>
        <v>0</v>
      </c>
      <c r="R811" s="637">
        <f t="shared" si="482"/>
        <v>0</v>
      </c>
      <c r="S811" s="649"/>
      <c r="T811" s="519">
        <v>32.75</v>
      </c>
      <c r="U811" s="519">
        <f t="shared" si="495"/>
        <v>0</v>
      </c>
      <c r="V811" s="519">
        <v>41.6</v>
      </c>
      <c r="W811" s="519">
        <f t="shared" si="496"/>
        <v>0</v>
      </c>
      <c r="X811" s="670">
        <f t="shared" si="497"/>
        <v>0</v>
      </c>
      <c r="Y811" s="649"/>
      <c r="Z811" s="512">
        <v>32.75</v>
      </c>
      <c r="AA811" s="512">
        <f t="shared" si="498"/>
        <v>0</v>
      </c>
      <c r="AB811" s="512">
        <v>41.6</v>
      </c>
      <c r="AC811" s="512">
        <f t="shared" si="499"/>
        <v>0</v>
      </c>
      <c r="AD811" s="668">
        <f t="shared" si="500"/>
        <v>0</v>
      </c>
      <c r="AE811" s="740">
        <f t="shared" si="488"/>
        <v>500</v>
      </c>
      <c r="AF811" s="747">
        <v>32.75</v>
      </c>
      <c r="AG811" s="747">
        <f t="shared" si="501"/>
        <v>16375</v>
      </c>
      <c r="AH811" s="747">
        <v>41.6</v>
      </c>
      <c r="AI811" s="747">
        <f t="shared" si="502"/>
        <v>20800</v>
      </c>
      <c r="AJ811" s="748">
        <f t="shared" si="503"/>
        <v>37175</v>
      </c>
    </row>
    <row r="812" spans="1:36" s="403" customFormat="1" ht="26.45" hidden="1" customHeight="1" x14ac:dyDescent="0.25">
      <c r="A812" s="967" t="s">
        <v>826</v>
      </c>
      <c r="B812" s="438" t="s">
        <v>371</v>
      </c>
      <c r="C812" s="577" t="s">
        <v>32</v>
      </c>
      <c r="D812" s="596">
        <v>2035</v>
      </c>
      <c r="E812" s="466">
        <v>162.44</v>
      </c>
      <c r="F812" s="466">
        <f t="shared" si="489"/>
        <v>330565.40000000002</v>
      </c>
      <c r="G812" s="466">
        <v>94.38</v>
      </c>
      <c r="H812" s="466">
        <f t="shared" si="490"/>
        <v>192063.3</v>
      </c>
      <c r="I812" s="587">
        <f t="shared" si="491"/>
        <v>522628.7</v>
      </c>
      <c r="J812" s="832"/>
      <c r="K812" s="803">
        <v>162.44</v>
      </c>
      <c r="L812" s="804">
        <f t="shared" si="492"/>
        <v>0</v>
      </c>
      <c r="M812" s="803">
        <v>94.38</v>
      </c>
      <c r="N812" s="804">
        <f t="shared" si="493"/>
        <v>0</v>
      </c>
      <c r="O812" s="808">
        <f t="shared" si="494"/>
        <v>0</v>
      </c>
      <c r="P812" s="638">
        <f t="shared" si="480"/>
        <v>0</v>
      </c>
      <c r="Q812" s="512">
        <f t="shared" si="481"/>
        <v>0</v>
      </c>
      <c r="R812" s="637">
        <f t="shared" si="482"/>
        <v>0</v>
      </c>
      <c r="S812" s="649"/>
      <c r="T812" s="519">
        <v>162.44</v>
      </c>
      <c r="U812" s="519">
        <f t="shared" si="495"/>
        <v>0</v>
      </c>
      <c r="V812" s="519">
        <v>94.38</v>
      </c>
      <c r="W812" s="519">
        <f t="shared" si="496"/>
        <v>0</v>
      </c>
      <c r="X812" s="670">
        <f t="shared" si="497"/>
        <v>0</v>
      </c>
      <c r="Y812" s="649"/>
      <c r="Z812" s="512">
        <v>162.44</v>
      </c>
      <c r="AA812" s="512">
        <f t="shared" si="498"/>
        <v>0</v>
      </c>
      <c r="AB812" s="512">
        <v>94.38</v>
      </c>
      <c r="AC812" s="512">
        <f t="shared" si="499"/>
        <v>0</v>
      </c>
      <c r="AD812" s="668">
        <f t="shared" si="500"/>
        <v>0</v>
      </c>
      <c r="AE812" s="740">
        <f t="shared" si="488"/>
        <v>2035</v>
      </c>
      <c r="AF812" s="747">
        <v>162.44</v>
      </c>
      <c r="AG812" s="747">
        <f t="shared" si="501"/>
        <v>330565.40000000002</v>
      </c>
      <c r="AH812" s="747">
        <v>94.38</v>
      </c>
      <c r="AI812" s="747">
        <f t="shared" si="502"/>
        <v>192063.3</v>
      </c>
      <c r="AJ812" s="748">
        <f t="shared" si="503"/>
        <v>522628.7</v>
      </c>
    </row>
    <row r="813" spans="1:36" s="403" customFormat="1" ht="26.45" hidden="1" customHeight="1" x14ac:dyDescent="0.25">
      <c r="A813" s="967" t="s">
        <v>827</v>
      </c>
      <c r="B813" s="438" t="s">
        <v>356</v>
      </c>
      <c r="C813" s="577" t="s">
        <v>32</v>
      </c>
      <c r="D813" s="596">
        <v>250</v>
      </c>
      <c r="E813" s="466">
        <v>45.85</v>
      </c>
      <c r="F813" s="466">
        <f t="shared" si="489"/>
        <v>11462.5</v>
      </c>
      <c r="G813" s="466">
        <v>125.84</v>
      </c>
      <c r="H813" s="466">
        <f t="shared" si="490"/>
        <v>31460</v>
      </c>
      <c r="I813" s="587">
        <f t="shared" si="491"/>
        <v>42922.5</v>
      </c>
      <c r="J813" s="832"/>
      <c r="K813" s="803">
        <v>45.85</v>
      </c>
      <c r="L813" s="804">
        <f t="shared" si="492"/>
        <v>0</v>
      </c>
      <c r="M813" s="803">
        <v>125.84</v>
      </c>
      <c r="N813" s="804">
        <f t="shared" si="493"/>
        <v>0</v>
      </c>
      <c r="O813" s="808">
        <f t="shared" si="494"/>
        <v>0</v>
      </c>
      <c r="P813" s="638">
        <f t="shared" si="480"/>
        <v>0</v>
      </c>
      <c r="Q813" s="512">
        <f t="shared" si="481"/>
        <v>0</v>
      </c>
      <c r="R813" s="637">
        <f t="shared" si="482"/>
        <v>0</v>
      </c>
      <c r="S813" s="649"/>
      <c r="T813" s="519">
        <v>45.85</v>
      </c>
      <c r="U813" s="519">
        <f t="shared" si="495"/>
        <v>0</v>
      </c>
      <c r="V813" s="519">
        <v>125.84</v>
      </c>
      <c r="W813" s="519">
        <f t="shared" si="496"/>
        <v>0</v>
      </c>
      <c r="X813" s="670">
        <f t="shared" si="497"/>
        <v>0</v>
      </c>
      <c r="Y813" s="649"/>
      <c r="Z813" s="512">
        <v>45.85</v>
      </c>
      <c r="AA813" s="512">
        <f t="shared" si="498"/>
        <v>0</v>
      </c>
      <c r="AB813" s="512">
        <v>125.84</v>
      </c>
      <c r="AC813" s="512">
        <f t="shared" si="499"/>
        <v>0</v>
      </c>
      <c r="AD813" s="668">
        <f t="shared" si="500"/>
        <v>0</v>
      </c>
      <c r="AE813" s="740">
        <f t="shared" si="488"/>
        <v>250</v>
      </c>
      <c r="AF813" s="747">
        <v>45.85</v>
      </c>
      <c r="AG813" s="747">
        <f t="shared" si="501"/>
        <v>11462.5</v>
      </c>
      <c r="AH813" s="747">
        <v>125.84</v>
      </c>
      <c r="AI813" s="747">
        <f t="shared" si="502"/>
        <v>31460</v>
      </c>
      <c r="AJ813" s="748">
        <f t="shared" si="503"/>
        <v>42922.5</v>
      </c>
    </row>
    <row r="814" spans="1:36" s="403" customFormat="1" ht="15.6" hidden="1" customHeight="1" x14ac:dyDescent="0.25">
      <c r="A814" s="967" t="s">
        <v>828</v>
      </c>
      <c r="B814" s="438" t="s">
        <v>357</v>
      </c>
      <c r="C814" s="577" t="s">
        <v>31</v>
      </c>
      <c r="D814" s="596">
        <v>100</v>
      </c>
      <c r="E814" s="466">
        <v>13.100000000000001</v>
      </c>
      <c r="F814" s="466">
        <f t="shared" si="489"/>
        <v>1310.0000000000002</v>
      </c>
      <c r="G814" s="466">
        <v>31.72</v>
      </c>
      <c r="H814" s="466">
        <f t="shared" si="490"/>
        <v>3172</v>
      </c>
      <c r="I814" s="587">
        <f t="shared" si="491"/>
        <v>4482</v>
      </c>
      <c r="J814" s="832"/>
      <c r="K814" s="803">
        <v>13.100000000000001</v>
      </c>
      <c r="L814" s="804">
        <f t="shared" si="492"/>
        <v>0</v>
      </c>
      <c r="M814" s="803">
        <v>31.72</v>
      </c>
      <c r="N814" s="804">
        <f t="shared" si="493"/>
        <v>0</v>
      </c>
      <c r="O814" s="808">
        <f t="shared" si="494"/>
        <v>0</v>
      </c>
      <c r="P814" s="638">
        <f t="shared" si="480"/>
        <v>0</v>
      </c>
      <c r="Q814" s="512">
        <f t="shared" si="481"/>
        <v>0</v>
      </c>
      <c r="R814" s="637">
        <f t="shared" si="482"/>
        <v>0</v>
      </c>
      <c r="S814" s="649"/>
      <c r="T814" s="519">
        <v>13.100000000000001</v>
      </c>
      <c r="U814" s="519">
        <f t="shared" si="495"/>
        <v>0</v>
      </c>
      <c r="V814" s="519">
        <v>31.72</v>
      </c>
      <c r="W814" s="519">
        <f t="shared" si="496"/>
        <v>0</v>
      </c>
      <c r="X814" s="670">
        <f t="shared" si="497"/>
        <v>0</v>
      </c>
      <c r="Y814" s="649"/>
      <c r="Z814" s="512">
        <v>13.100000000000001</v>
      </c>
      <c r="AA814" s="512">
        <f t="shared" si="498"/>
        <v>0</v>
      </c>
      <c r="AB814" s="512">
        <v>31.72</v>
      </c>
      <c r="AC814" s="512">
        <f t="shared" si="499"/>
        <v>0</v>
      </c>
      <c r="AD814" s="668">
        <f t="shared" si="500"/>
        <v>0</v>
      </c>
      <c r="AE814" s="740">
        <f t="shared" si="488"/>
        <v>100</v>
      </c>
      <c r="AF814" s="747">
        <v>13.100000000000001</v>
      </c>
      <c r="AG814" s="747">
        <f t="shared" si="501"/>
        <v>1310.0000000000002</v>
      </c>
      <c r="AH814" s="747">
        <v>31.72</v>
      </c>
      <c r="AI814" s="747">
        <f t="shared" si="502"/>
        <v>3172</v>
      </c>
      <c r="AJ814" s="748">
        <f t="shared" si="503"/>
        <v>4482</v>
      </c>
    </row>
    <row r="815" spans="1:36" s="403" customFormat="1" ht="15.6" hidden="1" customHeight="1" x14ac:dyDescent="0.25">
      <c r="A815" s="967" t="s">
        <v>829</v>
      </c>
      <c r="B815" s="438" t="s">
        <v>358</v>
      </c>
      <c r="C815" s="577" t="s">
        <v>224</v>
      </c>
      <c r="D815" s="600">
        <v>1</v>
      </c>
      <c r="E815" s="471">
        <v>37728</v>
      </c>
      <c r="F815" s="471">
        <f t="shared" si="489"/>
        <v>37728</v>
      </c>
      <c r="G815" s="471"/>
      <c r="H815" s="471"/>
      <c r="I815" s="593">
        <f t="shared" si="491"/>
        <v>37728</v>
      </c>
      <c r="J815" s="832"/>
      <c r="K815" s="835">
        <v>37728</v>
      </c>
      <c r="L815" s="836">
        <f t="shared" si="492"/>
        <v>0</v>
      </c>
      <c r="M815" s="835"/>
      <c r="N815" s="836"/>
      <c r="O815" s="827">
        <f t="shared" si="494"/>
        <v>0</v>
      </c>
      <c r="P815" s="638">
        <f t="shared" si="480"/>
        <v>0</v>
      </c>
      <c r="Q815" s="512">
        <f t="shared" si="481"/>
        <v>0</v>
      </c>
      <c r="R815" s="637">
        <f t="shared" si="482"/>
        <v>0</v>
      </c>
      <c r="S815" s="649"/>
      <c r="T815" s="524">
        <v>37728</v>
      </c>
      <c r="U815" s="524">
        <f t="shared" si="495"/>
        <v>0</v>
      </c>
      <c r="V815" s="524"/>
      <c r="W815" s="524"/>
      <c r="X815" s="677">
        <f t="shared" si="497"/>
        <v>0</v>
      </c>
      <c r="Y815" s="649"/>
      <c r="Z815" s="940">
        <v>37728</v>
      </c>
      <c r="AA815" s="940">
        <f t="shared" si="498"/>
        <v>0</v>
      </c>
      <c r="AB815" s="940"/>
      <c r="AC815" s="940"/>
      <c r="AD815" s="675">
        <f t="shared" si="500"/>
        <v>0</v>
      </c>
      <c r="AE815" s="740">
        <f t="shared" si="488"/>
        <v>1</v>
      </c>
      <c r="AF815" s="764">
        <v>37728</v>
      </c>
      <c r="AG815" s="764">
        <f t="shared" si="501"/>
        <v>37728</v>
      </c>
      <c r="AH815" s="764"/>
      <c r="AI815" s="764"/>
      <c r="AJ815" s="761">
        <f t="shared" si="503"/>
        <v>37728</v>
      </c>
    </row>
    <row r="816" spans="1:36" s="404" customFormat="1" ht="17.45" hidden="1" customHeight="1" x14ac:dyDescent="0.25">
      <c r="A816" s="966" t="s">
        <v>372</v>
      </c>
      <c r="B816" s="695" t="s">
        <v>373</v>
      </c>
      <c r="C816" s="696"/>
      <c r="D816" s="704"/>
      <c r="E816" s="705"/>
      <c r="F816" s="421">
        <f>SUM(F817:F818)</f>
        <v>1030142.866</v>
      </c>
      <c r="G816" s="705"/>
      <c r="H816" s="421">
        <f>SUM(H817:H818)</f>
        <v>1480862.5832</v>
      </c>
      <c r="I816" s="584">
        <f>SUM(I817:I818)</f>
        <v>2511005.4492000001</v>
      </c>
      <c r="J816" s="829"/>
      <c r="K816" s="837"/>
      <c r="L816" s="807">
        <f>SUM(L817:L818)</f>
        <v>0</v>
      </c>
      <c r="M816" s="837"/>
      <c r="N816" s="807">
        <f>SUM(N817:N818)</f>
        <v>0</v>
      </c>
      <c r="O816" s="800">
        <f>SUM(O817:O818)</f>
        <v>0</v>
      </c>
      <c r="P816" s="638">
        <f t="shared" si="480"/>
        <v>0</v>
      </c>
      <c r="Q816" s="512">
        <f t="shared" si="481"/>
        <v>0</v>
      </c>
      <c r="R816" s="637">
        <f t="shared" si="482"/>
        <v>0</v>
      </c>
      <c r="S816" s="633"/>
      <c r="T816" s="706"/>
      <c r="U816" s="518">
        <f>SUM(U817:U818)</f>
        <v>0</v>
      </c>
      <c r="V816" s="706"/>
      <c r="W816" s="518">
        <f>SUM(W817:W818)</f>
        <v>0</v>
      </c>
      <c r="X816" s="669">
        <f>SUM(X817:X818)</f>
        <v>0</v>
      </c>
      <c r="Y816" s="633"/>
      <c r="Z816" s="941"/>
      <c r="AA816" s="513">
        <f>SUM(AA817:AA818)</f>
        <v>0</v>
      </c>
      <c r="AB816" s="941"/>
      <c r="AC816" s="513">
        <f>SUM(AC817:AC818)</f>
        <v>0</v>
      </c>
      <c r="AD816" s="667">
        <f>SUM(AD817:AD818)</f>
        <v>0</v>
      </c>
      <c r="AE816" s="740">
        <f t="shared" si="488"/>
        <v>0</v>
      </c>
      <c r="AF816" s="765"/>
      <c r="AG816" s="745">
        <f>SUM(AG817:AG818)</f>
        <v>1030142.866</v>
      </c>
      <c r="AH816" s="765"/>
      <c r="AI816" s="745">
        <f>SUM(AI817:AI818)</f>
        <v>1480862.5832</v>
      </c>
      <c r="AJ816" s="746">
        <f>SUM(AJ817:AJ818)</f>
        <v>2511005.4492000001</v>
      </c>
    </row>
    <row r="817" spans="1:37" s="494" customFormat="1" ht="17.45" hidden="1" customHeight="1" x14ac:dyDescent="0.25">
      <c r="A817" s="964" t="s">
        <v>830</v>
      </c>
      <c r="B817" s="431" t="s">
        <v>274</v>
      </c>
      <c r="C817" s="574" t="s">
        <v>224</v>
      </c>
      <c r="D817" s="597">
        <v>1</v>
      </c>
      <c r="E817" s="483">
        <v>117977.29000000001</v>
      </c>
      <c r="F817" s="483">
        <f>E817*D817</f>
        <v>117977.29000000001</v>
      </c>
      <c r="G817" s="483">
        <v>197096.98319999999</v>
      </c>
      <c r="H817" s="483">
        <f>G817*D817</f>
        <v>197096.98319999999</v>
      </c>
      <c r="I817" s="587">
        <f>F817+H817</f>
        <v>315074.2732</v>
      </c>
      <c r="J817" s="797"/>
      <c r="K817" s="833">
        <v>117977.29000000001</v>
      </c>
      <c r="L817" s="834">
        <f>K817*J817</f>
        <v>0</v>
      </c>
      <c r="M817" s="833">
        <v>197096.98319999999</v>
      </c>
      <c r="N817" s="834">
        <f>M817*J817</f>
        <v>0</v>
      </c>
      <c r="O817" s="808">
        <f>L817+N817</f>
        <v>0</v>
      </c>
      <c r="P817" s="638">
        <f t="shared" si="480"/>
        <v>0</v>
      </c>
      <c r="Q817" s="512">
        <f t="shared" si="481"/>
        <v>0</v>
      </c>
      <c r="R817" s="637">
        <f t="shared" si="482"/>
        <v>0</v>
      </c>
      <c r="S817" s="638"/>
      <c r="T817" s="526">
        <v>117977.29000000001</v>
      </c>
      <c r="U817" s="526">
        <f>T817*S817</f>
        <v>0</v>
      </c>
      <c r="V817" s="526">
        <v>197096.98319999999</v>
      </c>
      <c r="W817" s="526">
        <f>V817*S817</f>
        <v>0</v>
      </c>
      <c r="X817" s="670">
        <f>U817+W817</f>
        <v>0</v>
      </c>
      <c r="Y817" s="638"/>
      <c r="Z817" s="525">
        <v>117977.29000000001</v>
      </c>
      <c r="AA817" s="525">
        <f>Z817*Y817</f>
        <v>0</v>
      </c>
      <c r="AB817" s="525">
        <v>197096.98319999999</v>
      </c>
      <c r="AC817" s="525">
        <f>AB817*Y817</f>
        <v>0</v>
      </c>
      <c r="AD817" s="668">
        <f>AA817+AC817</f>
        <v>0</v>
      </c>
      <c r="AE817" s="740">
        <f t="shared" si="488"/>
        <v>1</v>
      </c>
      <c r="AF817" s="763">
        <v>117977.29000000001</v>
      </c>
      <c r="AG817" s="763">
        <f>AF817*AE817</f>
        <v>117977.29000000001</v>
      </c>
      <c r="AH817" s="763">
        <v>197096.98319999999</v>
      </c>
      <c r="AI817" s="763">
        <f>AH817*AE817</f>
        <v>197096.98319999999</v>
      </c>
      <c r="AJ817" s="748">
        <f>AG817+AI817</f>
        <v>315074.2732</v>
      </c>
    </row>
    <row r="818" spans="1:37" s="494" customFormat="1" ht="17.45" hidden="1" customHeight="1" x14ac:dyDescent="0.25">
      <c r="A818" s="964" t="s">
        <v>831</v>
      </c>
      <c r="B818" s="431" t="s">
        <v>285</v>
      </c>
      <c r="C818" s="574" t="s">
        <v>213</v>
      </c>
      <c r="D818" s="597">
        <v>3820</v>
      </c>
      <c r="E818" s="483">
        <v>238.7868</v>
      </c>
      <c r="F818" s="483">
        <f>E818*D818</f>
        <v>912165.576</v>
      </c>
      <c r="G818" s="483">
        <v>336.06429319371728</v>
      </c>
      <c r="H818" s="483">
        <f>G818*D818</f>
        <v>1283765.6000000001</v>
      </c>
      <c r="I818" s="587">
        <f>F818+H818</f>
        <v>2195931.176</v>
      </c>
      <c r="J818" s="797"/>
      <c r="K818" s="833">
        <v>238.7868</v>
      </c>
      <c r="L818" s="834">
        <f>K818*J818</f>
        <v>0</v>
      </c>
      <c r="M818" s="833">
        <v>336.06429319371728</v>
      </c>
      <c r="N818" s="834">
        <f>M818*J818</f>
        <v>0</v>
      </c>
      <c r="O818" s="808">
        <f>L818+N818</f>
        <v>0</v>
      </c>
      <c r="P818" s="638">
        <f t="shared" si="480"/>
        <v>0</v>
      </c>
      <c r="Q818" s="512">
        <f t="shared" si="481"/>
        <v>0</v>
      </c>
      <c r="R818" s="637">
        <f t="shared" si="482"/>
        <v>0</v>
      </c>
      <c r="S818" s="638"/>
      <c r="T818" s="526">
        <v>238.7868</v>
      </c>
      <c r="U818" s="526">
        <f>T818*S818</f>
        <v>0</v>
      </c>
      <c r="V818" s="526">
        <v>336.06429319371728</v>
      </c>
      <c r="W818" s="526">
        <f>V818*S818</f>
        <v>0</v>
      </c>
      <c r="X818" s="670">
        <f>U818+W818</f>
        <v>0</v>
      </c>
      <c r="Y818" s="638"/>
      <c r="Z818" s="525">
        <v>238.7868</v>
      </c>
      <c r="AA818" s="525">
        <f>Z818*Y818</f>
        <v>0</v>
      </c>
      <c r="AB818" s="525">
        <v>336.06429319371728</v>
      </c>
      <c r="AC818" s="525">
        <f>AB818*Y818</f>
        <v>0</v>
      </c>
      <c r="AD818" s="668">
        <f>AA818+AC818</f>
        <v>0</v>
      </c>
      <c r="AE818" s="740">
        <f t="shared" si="488"/>
        <v>3820</v>
      </c>
      <c r="AF818" s="763">
        <v>238.7868</v>
      </c>
      <c r="AG818" s="763">
        <f>AF818*AE818</f>
        <v>912165.576</v>
      </c>
      <c r="AH818" s="763">
        <v>336.06429319371728</v>
      </c>
      <c r="AI818" s="763">
        <f>AH818*AE818</f>
        <v>1283765.6000000001</v>
      </c>
      <c r="AJ818" s="748">
        <f>AG818+AI818</f>
        <v>2195931.176</v>
      </c>
    </row>
    <row r="819" spans="1:37" s="403" customFormat="1" ht="24" hidden="1" customHeight="1" x14ac:dyDescent="0.25">
      <c r="A819" s="966" t="s">
        <v>374</v>
      </c>
      <c r="B819" s="695" t="s">
        <v>375</v>
      </c>
      <c r="C819" s="696"/>
      <c r="D819" s="700"/>
      <c r="E819" s="421"/>
      <c r="F819" s="421">
        <f>SUM(F820:F826)</f>
        <v>583593.1</v>
      </c>
      <c r="G819" s="421"/>
      <c r="H819" s="421">
        <f>SUM(H820:H826)</f>
        <v>7615331.5</v>
      </c>
      <c r="I819" s="584">
        <f>SUM(I820:I826)</f>
        <v>8198924.5999999996</v>
      </c>
      <c r="J819" s="829"/>
      <c r="K819" s="798"/>
      <c r="L819" s="807">
        <f>SUM(L820:L826)</f>
        <v>0</v>
      </c>
      <c r="M819" s="798"/>
      <c r="N819" s="807">
        <f>SUM(N820:N826)</f>
        <v>0</v>
      </c>
      <c r="O819" s="800">
        <f>SUM(O820:O826)</f>
        <v>0</v>
      </c>
      <c r="P819" s="638">
        <f t="shared" si="480"/>
        <v>0</v>
      </c>
      <c r="Q819" s="512">
        <f t="shared" si="481"/>
        <v>0</v>
      </c>
      <c r="R819" s="637">
        <f t="shared" si="482"/>
        <v>0</v>
      </c>
      <c r="S819" s="633"/>
      <c r="T819" s="513"/>
      <c r="U819" s="513">
        <f>SUM(U820:U826)</f>
        <v>0</v>
      </c>
      <c r="V819" s="513"/>
      <c r="W819" s="513">
        <f>SUM(W820:W826)</f>
        <v>0</v>
      </c>
      <c r="X819" s="667">
        <f>SUM(X820:X826)</f>
        <v>0</v>
      </c>
      <c r="Y819" s="633"/>
      <c r="Z819" s="513"/>
      <c r="AA819" s="513">
        <f>SUM(AA820:AA826)</f>
        <v>0</v>
      </c>
      <c r="AB819" s="513"/>
      <c r="AC819" s="513">
        <f>SUM(AC820:AC826)</f>
        <v>0</v>
      </c>
      <c r="AD819" s="667">
        <f>SUM(AD820:AD826)</f>
        <v>0</v>
      </c>
      <c r="AE819" s="740">
        <f t="shared" si="488"/>
        <v>0</v>
      </c>
      <c r="AF819" s="741"/>
      <c r="AG819" s="741">
        <f>SUM(AG820:AG826)</f>
        <v>236703.1</v>
      </c>
      <c r="AH819" s="741"/>
      <c r="AI819" s="741">
        <f>SUM(AI820:AI826)</f>
        <v>591971.5</v>
      </c>
      <c r="AJ819" s="742">
        <f>SUM(AJ820:AJ826)</f>
        <v>828674.6</v>
      </c>
    </row>
    <row r="820" spans="1:37" s="403" customFormat="1" ht="25.5" hidden="1" customHeight="1" x14ac:dyDescent="0.25">
      <c r="A820" s="967" t="s">
        <v>832</v>
      </c>
      <c r="B820" s="438" t="s">
        <v>376</v>
      </c>
      <c r="C820" s="571" t="s">
        <v>31</v>
      </c>
      <c r="D820" s="596">
        <v>1</v>
      </c>
      <c r="E820" s="466">
        <v>7074</v>
      </c>
      <c r="F820" s="466">
        <f t="shared" ref="F820:F826" si="504">E820*D820</f>
        <v>7074</v>
      </c>
      <c r="G820" s="466">
        <v>114039.90000000001</v>
      </c>
      <c r="H820" s="466">
        <f t="shared" ref="H820:H825" si="505">G820*D820</f>
        <v>114039.90000000001</v>
      </c>
      <c r="I820" s="587">
        <f t="shared" ref="I820:I826" si="506">H820+F820</f>
        <v>121113.90000000001</v>
      </c>
      <c r="J820" s="832"/>
      <c r="K820" s="803">
        <v>7074</v>
      </c>
      <c r="L820" s="804">
        <f t="shared" ref="L820:L822" si="507">K820*J820</f>
        <v>0</v>
      </c>
      <c r="M820" s="803">
        <v>114039.90000000001</v>
      </c>
      <c r="N820" s="804">
        <f t="shared" ref="N820:N822" si="508">M820*J820</f>
        <v>0</v>
      </c>
      <c r="O820" s="808">
        <f t="shared" ref="O820:O822" si="509">N820+L820</f>
        <v>0</v>
      </c>
      <c r="P820" s="638">
        <f t="shared" si="480"/>
        <v>0</v>
      </c>
      <c r="Q820" s="512">
        <f t="shared" si="481"/>
        <v>0</v>
      </c>
      <c r="R820" s="637">
        <f t="shared" si="482"/>
        <v>0</v>
      </c>
      <c r="S820" s="649"/>
      <c r="T820" s="519">
        <v>7074</v>
      </c>
      <c r="U820" s="519">
        <f t="shared" ref="U820:U822" si="510">T820*S820</f>
        <v>0</v>
      </c>
      <c r="V820" s="519">
        <v>114039.90000000001</v>
      </c>
      <c r="W820" s="519">
        <f t="shared" ref="W820:W822" si="511">V820*S820</f>
        <v>0</v>
      </c>
      <c r="X820" s="670">
        <f t="shared" ref="X820:X822" si="512">W820+U820</f>
        <v>0</v>
      </c>
      <c r="Y820" s="649"/>
      <c r="Z820" s="512">
        <v>7074</v>
      </c>
      <c r="AA820" s="512">
        <f t="shared" ref="AA820:AA822" si="513">Z820*Y820</f>
        <v>0</v>
      </c>
      <c r="AB820" s="512">
        <v>114039.90000000001</v>
      </c>
      <c r="AC820" s="512">
        <f t="shared" ref="AC820:AC822" si="514">AB820*Y820</f>
        <v>0</v>
      </c>
      <c r="AD820" s="668">
        <f t="shared" ref="AD820:AD822" si="515">AC820+AA820</f>
        <v>0</v>
      </c>
      <c r="AE820" s="740">
        <f t="shared" si="488"/>
        <v>1</v>
      </c>
      <c r="AF820" s="747">
        <v>7074</v>
      </c>
      <c r="AG820" s="747">
        <f t="shared" ref="AG820:AG822" si="516">AF820*AE820</f>
        <v>7074</v>
      </c>
      <c r="AH820" s="747">
        <v>114039.90000000001</v>
      </c>
      <c r="AI820" s="747">
        <f t="shared" ref="AI820:AI822" si="517">AH820*AE820</f>
        <v>114039.90000000001</v>
      </c>
      <c r="AJ820" s="748">
        <f t="shared" ref="AJ820:AJ822" si="518">AI820+AG820</f>
        <v>121113.90000000001</v>
      </c>
    </row>
    <row r="821" spans="1:37" s="403" customFormat="1" ht="27" hidden="1" customHeight="1" x14ac:dyDescent="0.25">
      <c r="A821" s="967" t="s">
        <v>833</v>
      </c>
      <c r="B821" s="438" t="s">
        <v>377</v>
      </c>
      <c r="C821" s="571" t="s">
        <v>378</v>
      </c>
      <c r="D821" s="596">
        <v>170</v>
      </c>
      <c r="E821" s="466">
        <v>232</v>
      </c>
      <c r="F821" s="466">
        <f t="shared" si="504"/>
        <v>39440</v>
      </c>
      <c r="G821" s="466">
        <v>754</v>
      </c>
      <c r="H821" s="466">
        <f t="shared" si="505"/>
        <v>128180</v>
      </c>
      <c r="I821" s="587">
        <f t="shared" si="506"/>
        <v>167620</v>
      </c>
      <c r="J821" s="832"/>
      <c r="K821" s="803">
        <v>232</v>
      </c>
      <c r="L821" s="804">
        <f t="shared" si="507"/>
        <v>0</v>
      </c>
      <c r="M821" s="803">
        <v>754</v>
      </c>
      <c r="N821" s="804">
        <f t="shared" si="508"/>
        <v>0</v>
      </c>
      <c r="O821" s="808">
        <f t="shared" si="509"/>
        <v>0</v>
      </c>
      <c r="P821" s="638">
        <f t="shared" si="480"/>
        <v>0</v>
      </c>
      <c r="Q821" s="512">
        <f t="shared" si="481"/>
        <v>0</v>
      </c>
      <c r="R821" s="637">
        <f t="shared" si="482"/>
        <v>0</v>
      </c>
      <c r="S821" s="649"/>
      <c r="T821" s="519">
        <v>232</v>
      </c>
      <c r="U821" s="519">
        <f t="shared" si="510"/>
        <v>0</v>
      </c>
      <c r="V821" s="519">
        <v>754</v>
      </c>
      <c r="W821" s="519">
        <f t="shared" si="511"/>
        <v>0</v>
      </c>
      <c r="X821" s="670">
        <f t="shared" si="512"/>
        <v>0</v>
      </c>
      <c r="Y821" s="649"/>
      <c r="Z821" s="512">
        <v>232</v>
      </c>
      <c r="AA821" s="512">
        <f t="shared" si="513"/>
        <v>0</v>
      </c>
      <c r="AB821" s="512">
        <v>754</v>
      </c>
      <c r="AC821" s="512">
        <f t="shared" si="514"/>
        <v>0</v>
      </c>
      <c r="AD821" s="668">
        <f t="shared" si="515"/>
        <v>0</v>
      </c>
      <c r="AE821" s="740">
        <f t="shared" si="488"/>
        <v>170</v>
      </c>
      <c r="AF821" s="747">
        <v>232</v>
      </c>
      <c r="AG821" s="747">
        <f t="shared" si="516"/>
        <v>39440</v>
      </c>
      <c r="AH821" s="747">
        <v>754</v>
      </c>
      <c r="AI821" s="747">
        <f t="shared" si="517"/>
        <v>128180</v>
      </c>
      <c r="AJ821" s="748">
        <f t="shared" si="518"/>
        <v>167620</v>
      </c>
    </row>
    <row r="822" spans="1:37" s="403" customFormat="1" ht="30" hidden="1" customHeight="1" x14ac:dyDescent="0.25">
      <c r="A822" s="967" t="s">
        <v>834</v>
      </c>
      <c r="B822" s="438" t="s">
        <v>379</v>
      </c>
      <c r="C822" s="571" t="s">
        <v>378</v>
      </c>
      <c r="D822" s="596">
        <v>400</v>
      </c>
      <c r="E822" s="466">
        <v>182</v>
      </c>
      <c r="F822" s="466">
        <f t="shared" si="504"/>
        <v>72800</v>
      </c>
      <c r="G822" s="466">
        <v>209</v>
      </c>
      <c r="H822" s="466">
        <f t="shared" si="505"/>
        <v>83600</v>
      </c>
      <c r="I822" s="587">
        <f t="shared" si="506"/>
        <v>156400</v>
      </c>
      <c r="J822" s="832"/>
      <c r="K822" s="803">
        <v>182</v>
      </c>
      <c r="L822" s="804">
        <f t="shared" si="507"/>
        <v>0</v>
      </c>
      <c r="M822" s="803">
        <v>209</v>
      </c>
      <c r="N822" s="804">
        <f t="shared" si="508"/>
        <v>0</v>
      </c>
      <c r="O822" s="808">
        <f t="shared" si="509"/>
        <v>0</v>
      </c>
      <c r="P822" s="638">
        <f t="shared" si="480"/>
        <v>0</v>
      </c>
      <c r="Q822" s="512">
        <f t="shared" si="481"/>
        <v>0</v>
      </c>
      <c r="R822" s="637">
        <f t="shared" si="482"/>
        <v>0</v>
      </c>
      <c r="S822" s="649"/>
      <c r="T822" s="519">
        <v>182</v>
      </c>
      <c r="U822" s="519">
        <f t="shared" si="510"/>
        <v>0</v>
      </c>
      <c r="V822" s="519">
        <v>209</v>
      </c>
      <c r="W822" s="519">
        <f t="shared" si="511"/>
        <v>0</v>
      </c>
      <c r="X822" s="670">
        <f t="shared" si="512"/>
        <v>0</v>
      </c>
      <c r="Y822" s="649"/>
      <c r="Z822" s="512">
        <v>182</v>
      </c>
      <c r="AA822" s="512">
        <f t="shared" si="513"/>
        <v>0</v>
      </c>
      <c r="AB822" s="512">
        <v>209</v>
      </c>
      <c r="AC822" s="512">
        <f t="shared" si="514"/>
        <v>0</v>
      </c>
      <c r="AD822" s="668">
        <f t="shared" si="515"/>
        <v>0</v>
      </c>
      <c r="AE822" s="740">
        <f t="shared" si="488"/>
        <v>400</v>
      </c>
      <c r="AF822" s="747">
        <v>182</v>
      </c>
      <c r="AG822" s="747">
        <f t="shared" si="516"/>
        <v>72800</v>
      </c>
      <c r="AH822" s="747">
        <v>209</v>
      </c>
      <c r="AI822" s="747">
        <f t="shared" si="517"/>
        <v>83600</v>
      </c>
      <c r="AJ822" s="748">
        <f t="shared" si="518"/>
        <v>156400</v>
      </c>
    </row>
    <row r="823" spans="1:37" s="403" customFormat="1" ht="28.5" hidden="1" customHeight="1" x14ac:dyDescent="0.25">
      <c r="A823" s="967"/>
      <c r="B823" s="438"/>
      <c r="C823" s="571"/>
      <c r="D823" s="596">
        <v>186</v>
      </c>
      <c r="E823" s="466">
        <v>1865</v>
      </c>
      <c r="F823" s="466">
        <f t="shared" si="504"/>
        <v>346890</v>
      </c>
      <c r="G823" s="466">
        <v>37760</v>
      </c>
      <c r="H823" s="466">
        <f t="shared" si="505"/>
        <v>7023360</v>
      </c>
      <c r="I823" s="587">
        <f t="shared" si="506"/>
        <v>7370250</v>
      </c>
      <c r="J823" s="832"/>
      <c r="K823" s="803"/>
      <c r="L823" s="804"/>
      <c r="M823" s="803"/>
      <c r="N823" s="804"/>
      <c r="O823" s="808"/>
      <c r="P823" s="638">
        <f t="shared" si="480"/>
        <v>0</v>
      </c>
      <c r="Q823" s="512">
        <f t="shared" si="481"/>
        <v>0</v>
      </c>
      <c r="R823" s="637">
        <f t="shared" si="482"/>
        <v>0</v>
      </c>
      <c r="S823" s="649"/>
      <c r="T823" s="512"/>
      <c r="U823" s="512"/>
      <c r="V823" s="512"/>
      <c r="W823" s="512"/>
      <c r="X823" s="668"/>
      <c r="Y823" s="649"/>
      <c r="Z823" s="512"/>
      <c r="AA823" s="512"/>
      <c r="AB823" s="512"/>
      <c r="AC823" s="512"/>
      <c r="AD823" s="668"/>
      <c r="AE823" s="740">
        <f t="shared" si="488"/>
        <v>186</v>
      </c>
      <c r="AF823" s="743"/>
      <c r="AG823" s="743"/>
      <c r="AH823" s="743"/>
      <c r="AI823" s="743"/>
      <c r="AJ823" s="744"/>
    </row>
    <row r="824" spans="1:37" s="403" customFormat="1" ht="17.45" hidden="1" customHeight="1" x14ac:dyDescent="0.25">
      <c r="A824" s="967" t="s">
        <v>835</v>
      </c>
      <c r="B824" s="438" t="s">
        <v>381</v>
      </c>
      <c r="C824" s="571" t="s">
        <v>31</v>
      </c>
      <c r="D824" s="596">
        <v>12</v>
      </c>
      <c r="E824" s="466">
        <v>2620</v>
      </c>
      <c r="F824" s="466">
        <f t="shared" si="504"/>
        <v>31440</v>
      </c>
      <c r="G824" s="466">
        <v>16374.800000000001</v>
      </c>
      <c r="H824" s="466">
        <f t="shared" si="505"/>
        <v>196497.6</v>
      </c>
      <c r="I824" s="587">
        <f t="shared" si="506"/>
        <v>227937.6</v>
      </c>
      <c r="J824" s="832"/>
      <c r="K824" s="803">
        <v>2620</v>
      </c>
      <c r="L824" s="804">
        <f t="shared" ref="L824:L826" si="519">K824*J824</f>
        <v>0</v>
      </c>
      <c r="M824" s="803">
        <v>16374.800000000001</v>
      </c>
      <c r="N824" s="804">
        <f t="shared" ref="N824:N825" si="520">M824*J824</f>
        <v>0</v>
      </c>
      <c r="O824" s="808">
        <f t="shared" ref="O824:O826" si="521">N824+L824</f>
        <v>0</v>
      </c>
      <c r="P824" s="638">
        <f t="shared" si="480"/>
        <v>0</v>
      </c>
      <c r="Q824" s="512">
        <f t="shared" si="481"/>
        <v>0</v>
      </c>
      <c r="R824" s="637">
        <f t="shared" si="482"/>
        <v>0</v>
      </c>
      <c r="S824" s="649"/>
      <c r="T824" s="519">
        <v>2620</v>
      </c>
      <c r="U824" s="519">
        <f t="shared" ref="U824:U826" si="522">T824*S824</f>
        <v>0</v>
      </c>
      <c r="V824" s="519">
        <v>16374.800000000001</v>
      </c>
      <c r="W824" s="519">
        <f t="shared" ref="W824:W825" si="523">V824*S824</f>
        <v>0</v>
      </c>
      <c r="X824" s="670">
        <f t="shared" ref="X824:X826" si="524">W824+U824</f>
        <v>0</v>
      </c>
      <c r="Y824" s="649"/>
      <c r="Z824" s="512">
        <v>2620</v>
      </c>
      <c r="AA824" s="512">
        <f t="shared" ref="AA824:AA826" si="525">Z824*Y824</f>
        <v>0</v>
      </c>
      <c r="AB824" s="512">
        <v>16374.800000000001</v>
      </c>
      <c r="AC824" s="512">
        <f t="shared" ref="AC824:AC825" si="526">AB824*Y824</f>
        <v>0</v>
      </c>
      <c r="AD824" s="668">
        <f t="shared" ref="AD824:AD826" si="527">AC824+AA824</f>
        <v>0</v>
      </c>
      <c r="AE824" s="740">
        <f t="shared" si="488"/>
        <v>12</v>
      </c>
      <c r="AF824" s="747">
        <v>2620</v>
      </c>
      <c r="AG824" s="747">
        <f t="shared" ref="AG824:AG826" si="528">AF824*AE824</f>
        <v>31440</v>
      </c>
      <c r="AH824" s="747">
        <v>16374.800000000001</v>
      </c>
      <c r="AI824" s="747">
        <f t="shared" ref="AI824:AI825" si="529">AH824*AE824</f>
        <v>196497.6</v>
      </c>
      <c r="AJ824" s="748">
        <f t="shared" ref="AJ824:AJ826" si="530">AI824+AG824</f>
        <v>227937.6</v>
      </c>
    </row>
    <row r="825" spans="1:37" s="403" customFormat="1" ht="30.75" hidden="1" customHeight="1" x14ac:dyDescent="0.25">
      <c r="A825" s="967" t="s">
        <v>836</v>
      </c>
      <c r="B825" s="438" t="s">
        <v>382</v>
      </c>
      <c r="C825" s="571" t="s">
        <v>224</v>
      </c>
      <c r="D825" s="596">
        <v>570</v>
      </c>
      <c r="E825" s="466">
        <v>95.63000000000001</v>
      </c>
      <c r="F825" s="466">
        <f t="shared" si="504"/>
        <v>54509.100000000006</v>
      </c>
      <c r="G825" s="466">
        <v>122.2</v>
      </c>
      <c r="H825" s="466">
        <f t="shared" si="505"/>
        <v>69654</v>
      </c>
      <c r="I825" s="587">
        <f t="shared" si="506"/>
        <v>124163.1</v>
      </c>
      <c r="J825" s="832"/>
      <c r="K825" s="803">
        <v>95.63000000000001</v>
      </c>
      <c r="L825" s="804">
        <f t="shared" si="519"/>
        <v>0</v>
      </c>
      <c r="M825" s="803">
        <v>122.2</v>
      </c>
      <c r="N825" s="804">
        <f t="shared" si="520"/>
        <v>0</v>
      </c>
      <c r="O825" s="808">
        <f t="shared" si="521"/>
        <v>0</v>
      </c>
      <c r="P825" s="638">
        <f t="shared" si="480"/>
        <v>0</v>
      </c>
      <c r="Q825" s="512">
        <f t="shared" si="481"/>
        <v>0</v>
      </c>
      <c r="R825" s="637">
        <f t="shared" si="482"/>
        <v>0</v>
      </c>
      <c r="S825" s="649"/>
      <c r="T825" s="519">
        <v>95.63000000000001</v>
      </c>
      <c r="U825" s="519">
        <f t="shared" si="522"/>
        <v>0</v>
      </c>
      <c r="V825" s="519">
        <v>122.2</v>
      </c>
      <c r="W825" s="519">
        <f t="shared" si="523"/>
        <v>0</v>
      </c>
      <c r="X825" s="670">
        <f t="shared" si="524"/>
        <v>0</v>
      </c>
      <c r="Y825" s="649"/>
      <c r="Z825" s="512">
        <v>95.63000000000001</v>
      </c>
      <c r="AA825" s="512">
        <f t="shared" si="525"/>
        <v>0</v>
      </c>
      <c r="AB825" s="512">
        <v>122.2</v>
      </c>
      <c r="AC825" s="512">
        <f t="shared" si="526"/>
        <v>0</v>
      </c>
      <c r="AD825" s="668">
        <f t="shared" si="527"/>
        <v>0</v>
      </c>
      <c r="AE825" s="740">
        <f t="shared" si="488"/>
        <v>570</v>
      </c>
      <c r="AF825" s="747">
        <v>95.63000000000001</v>
      </c>
      <c r="AG825" s="747">
        <f t="shared" si="528"/>
        <v>54509.100000000006</v>
      </c>
      <c r="AH825" s="747">
        <v>122.2</v>
      </c>
      <c r="AI825" s="747">
        <f t="shared" si="529"/>
        <v>69654</v>
      </c>
      <c r="AJ825" s="748">
        <f t="shared" si="530"/>
        <v>124163.1</v>
      </c>
    </row>
    <row r="826" spans="1:37" s="403" customFormat="1" ht="23.25" hidden="1" customHeight="1" x14ac:dyDescent="0.25">
      <c r="A826" s="967" t="s">
        <v>837</v>
      </c>
      <c r="B826" s="438" t="s">
        <v>358</v>
      </c>
      <c r="C826" s="571" t="s">
        <v>224</v>
      </c>
      <c r="D826" s="596">
        <v>1</v>
      </c>
      <c r="E826" s="466">
        <v>31440</v>
      </c>
      <c r="F826" s="466">
        <f t="shared" si="504"/>
        <v>31440</v>
      </c>
      <c r="G826" s="466"/>
      <c r="H826" s="466"/>
      <c r="I826" s="587">
        <f t="shared" si="506"/>
        <v>31440</v>
      </c>
      <c r="J826" s="832"/>
      <c r="K826" s="803">
        <v>31440</v>
      </c>
      <c r="L826" s="804">
        <f t="shared" si="519"/>
        <v>0</v>
      </c>
      <c r="M826" s="803"/>
      <c r="N826" s="804"/>
      <c r="O826" s="808">
        <f t="shared" si="521"/>
        <v>0</v>
      </c>
      <c r="P826" s="638">
        <f t="shared" si="480"/>
        <v>0</v>
      </c>
      <c r="Q826" s="512">
        <f t="shared" si="481"/>
        <v>0</v>
      </c>
      <c r="R826" s="637">
        <f t="shared" si="482"/>
        <v>0</v>
      </c>
      <c r="S826" s="649"/>
      <c r="T826" s="519">
        <v>31440</v>
      </c>
      <c r="U826" s="519">
        <f t="shared" si="522"/>
        <v>0</v>
      </c>
      <c r="V826" s="519"/>
      <c r="W826" s="519"/>
      <c r="X826" s="670">
        <f t="shared" si="524"/>
        <v>0</v>
      </c>
      <c r="Y826" s="649"/>
      <c r="Z826" s="512">
        <v>31440</v>
      </c>
      <c r="AA826" s="512">
        <f t="shared" si="525"/>
        <v>0</v>
      </c>
      <c r="AB826" s="512"/>
      <c r="AC826" s="512"/>
      <c r="AD826" s="668">
        <f t="shared" si="527"/>
        <v>0</v>
      </c>
      <c r="AE826" s="740">
        <f t="shared" si="488"/>
        <v>1</v>
      </c>
      <c r="AF826" s="747">
        <v>31440</v>
      </c>
      <c r="AG826" s="747">
        <f t="shared" si="528"/>
        <v>31440</v>
      </c>
      <c r="AH826" s="747"/>
      <c r="AI826" s="747"/>
      <c r="AJ826" s="748">
        <f t="shared" si="530"/>
        <v>31440</v>
      </c>
    </row>
    <row r="827" spans="1:37" ht="23.25" hidden="1" customHeight="1" x14ac:dyDescent="0.25">
      <c r="A827" s="966" t="s">
        <v>383</v>
      </c>
      <c r="B827" s="695" t="s">
        <v>384</v>
      </c>
      <c r="C827" s="696"/>
      <c r="D827" s="634"/>
      <c r="E827" s="553"/>
      <c r="F827" s="553">
        <f>F828+F829+F830+F831+F832+F833</f>
        <v>2081673.6028500001</v>
      </c>
      <c r="G827" s="553"/>
      <c r="H827" s="553">
        <f>H828+H829+H830+H831+H832+H833</f>
        <v>2823576.9499240001</v>
      </c>
      <c r="I827" s="635">
        <f>I828+I829+I830+I831+I832+I833</f>
        <v>4905250.552774</v>
      </c>
      <c r="J827" s="829"/>
      <c r="K827" s="798"/>
      <c r="L827" s="807">
        <f>L828+L829+L830+L831+L832+L833</f>
        <v>1695730.3555090912</v>
      </c>
      <c r="M827" s="798"/>
      <c r="N827" s="807">
        <f>N828+N829+N830+N831+N832+N833</f>
        <v>2362740.125178182</v>
      </c>
      <c r="O827" s="800">
        <f>O828+O829+O830+O831+O832+O833</f>
        <v>4058470.4806872727</v>
      </c>
      <c r="P827" s="639"/>
      <c r="Q827" s="455"/>
      <c r="R827" s="607"/>
      <c r="S827" s="633"/>
      <c r="T827" s="513"/>
      <c r="U827" s="513">
        <f>U828+U829+U830+U831+U832+U833</f>
        <v>1695729.27</v>
      </c>
      <c r="V827" s="513"/>
      <c r="W827" s="513">
        <f>W828+W829+W830+W831+W832+W833</f>
        <v>2362739.2299999995</v>
      </c>
      <c r="X827" s="667">
        <f>X828+X829+X830+X831+X832+X833</f>
        <v>4058468.5</v>
      </c>
      <c r="Y827" s="633"/>
      <c r="Z827" s="513"/>
      <c r="AA827" s="513">
        <f>AA828+AA829+AA830+AA831+AA832+AA833</f>
        <v>0</v>
      </c>
      <c r="AB827" s="513"/>
      <c r="AC827" s="513">
        <f>AC828+AC829+AC830+AC831+AC832+AC833</f>
        <v>0</v>
      </c>
      <c r="AD827" s="667">
        <f>AD828+AD829+AD830+AD831+AD832+AD833</f>
        <v>0</v>
      </c>
      <c r="AE827" s="740">
        <f t="shared" si="488"/>
        <v>0</v>
      </c>
      <c r="AF827" s="741"/>
      <c r="AG827" s="741">
        <f>AG828+AG829+AG830+AG831+AG832+AG833</f>
        <v>385943.24125000002</v>
      </c>
      <c r="AH827" s="741"/>
      <c r="AI827" s="741">
        <f>AI828+AI829+AI830+AI831+AI832+AI833</f>
        <v>460836.81656399998</v>
      </c>
      <c r="AJ827" s="742">
        <f>AJ828+AJ829+AJ830+AJ831+AJ832+AJ833</f>
        <v>846780.05781400017</v>
      </c>
      <c r="AK827" s="196"/>
    </row>
    <row r="828" spans="1:37" s="496" customFormat="1" ht="30" hidden="1" customHeight="1" x14ac:dyDescent="0.25">
      <c r="A828" s="964" t="s">
        <v>838</v>
      </c>
      <c r="B828" s="431" t="s">
        <v>385</v>
      </c>
      <c r="C828" s="574" t="s">
        <v>33</v>
      </c>
      <c r="D828" s="597">
        <v>2.2000000000000002</v>
      </c>
      <c r="E828" s="483">
        <v>117100.30454545454</v>
      </c>
      <c r="F828" s="483">
        <f t="shared" ref="F828:F833" si="531">E828*D828</f>
        <v>257620.67</v>
      </c>
      <c r="G828" s="483">
        <v>208116.40909090909</v>
      </c>
      <c r="H828" s="483">
        <f t="shared" ref="H828:H833" si="532">G828*D828</f>
        <v>457856.10000000003</v>
      </c>
      <c r="I828" s="587">
        <f t="shared" ref="I828:I833" si="533">H828+F828</f>
        <v>715476.77</v>
      </c>
      <c r="J828" s="797">
        <v>2.1800000000000002</v>
      </c>
      <c r="K828" s="833">
        <v>117100.30454545454</v>
      </c>
      <c r="L828" s="834">
        <f t="shared" ref="L828:L833" si="534">K828*J828</f>
        <v>255278.66390909092</v>
      </c>
      <c r="M828" s="833">
        <v>208116.40909090909</v>
      </c>
      <c r="N828" s="834">
        <f t="shared" ref="N828:N833" si="535">M828*J828</f>
        <v>453693.77181818185</v>
      </c>
      <c r="O828" s="808">
        <f t="shared" ref="O828:O833" si="536">N828+L828</f>
        <v>708972.43572727276</v>
      </c>
      <c r="P828" s="638">
        <f t="shared" ref="P828:P846" si="537">K828-T828</f>
        <v>0.30454545453540049</v>
      </c>
      <c r="Q828" s="512">
        <f t="shared" ref="Q828:Q846" si="538">M828-V828</f>
        <v>0.40909090908826329</v>
      </c>
      <c r="R828" s="637">
        <f t="shared" ref="R828:R846" si="539">(D828*K828)-(D828*T828)</f>
        <v>0.66999999998370185</v>
      </c>
      <c r="S828" s="638">
        <v>2.1800000000000002</v>
      </c>
      <c r="T828" s="525">
        <v>117100</v>
      </c>
      <c r="U828" s="525">
        <f t="shared" ref="U828:U833" si="540">T828*S828</f>
        <v>255278.00000000003</v>
      </c>
      <c r="V828" s="525">
        <v>208116</v>
      </c>
      <c r="W828" s="525">
        <f t="shared" ref="W828:W833" si="541">V828*S828</f>
        <v>453692.88</v>
      </c>
      <c r="X828" s="668">
        <f t="shared" ref="X828:X833" si="542">W828+U828</f>
        <v>708970.88</v>
      </c>
      <c r="Y828" s="638"/>
      <c r="Z828" s="525">
        <v>117100</v>
      </c>
      <c r="AA828" s="525">
        <f t="shared" ref="AA828:AA833" si="543">Z828*Y828</f>
        <v>0</v>
      </c>
      <c r="AB828" s="525">
        <v>208116</v>
      </c>
      <c r="AC828" s="525">
        <f t="shared" ref="AC828:AC833" si="544">AB828*Y828</f>
        <v>0</v>
      </c>
      <c r="AD828" s="668">
        <f t="shared" ref="AD828:AD833" si="545">AC828+AA828</f>
        <v>0</v>
      </c>
      <c r="AE828" s="740">
        <f t="shared" si="488"/>
        <v>2.0000000000000018E-2</v>
      </c>
      <c r="AF828" s="762">
        <v>117100</v>
      </c>
      <c r="AG828" s="762">
        <f t="shared" ref="AG828:AG833" si="546">AF828*AE828</f>
        <v>2342.0000000000023</v>
      </c>
      <c r="AH828" s="762">
        <v>208116</v>
      </c>
      <c r="AI828" s="762">
        <f t="shared" ref="AI828:AI833" si="547">AH828*AE828</f>
        <v>4162.3200000000033</v>
      </c>
      <c r="AJ828" s="744">
        <f t="shared" ref="AJ828:AJ833" si="548">AI828+AG828</f>
        <v>6504.3200000000052</v>
      </c>
    </row>
    <row r="829" spans="1:37" s="496" customFormat="1" ht="30.75" hidden="1" customHeight="1" x14ac:dyDescent="0.25">
      <c r="A829" s="964" t="s">
        <v>842</v>
      </c>
      <c r="B829" s="431" t="s">
        <v>386</v>
      </c>
      <c r="C829" s="574" t="s">
        <v>153</v>
      </c>
      <c r="D829" s="597">
        <v>175.57</v>
      </c>
      <c r="E829" s="483">
        <v>2711</v>
      </c>
      <c r="F829" s="483">
        <f t="shared" si="531"/>
        <v>475970.26999999996</v>
      </c>
      <c r="G829" s="483">
        <v>7373</v>
      </c>
      <c r="H829" s="483">
        <f t="shared" si="532"/>
        <v>1294477.6099999999</v>
      </c>
      <c r="I829" s="587">
        <f t="shared" si="533"/>
        <v>1770447.88</v>
      </c>
      <c r="J829" s="797">
        <v>175.57</v>
      </c>
      <c r="K829" s="833">
        <v>2711</v>
      </c>
      <c r="L829" s="834">
        <f t="shared" si="534"/>
        <v>475970.26999999996</v>
      </c>
      <c r="M829" s="833">
        <v>7373</v>
      </c>
      <c r="N829" s="834">
        <f t="shared" si="535"/>
        <v>1294477.6099999999</v>
      </c>
      <c r="O829" s="808">
        <f t="shared" si="536"/>
        <v>1770447.88</v>
      </c>
      <c r="P829" s="638">
        <f t="shared" si="537"/>
        <v>0</v>
      </c>
      <c r="Q829" s="512">
        <f t="shared" si="538"/>
        <v>0</v>
      </c>
      <c r="R829" s="637">
        <f t="shared" si="539"/>
        <v>0</v>
      </c>
      <c r="S829" s="638">
        <v>175.57</v>
      </c>
      <c r="T829" s="525">
        <v>2711</v>
      </c>
      <c r="U829" s="525">
        <f t="shared" si="540"/>
        <v>475970.26999999996</v>
      </c>
      <c r="V829" s="525">
        <v>7373</v>
      </c>
      <c r="W829" s="525">
        <f t="shared" si="541"/>
        <v>1294477.6099999999</v>
      </c>
      <c r="X829" s="668">
        <f t="shared" si="542"/>
        <v>1770447.88</v>
      </c>
      <c r="Y829" s="638"/>
      <c r="Z829" s="525">
        <v>2711</v>
      </c>
      <c r="AA829" s="525">
        <f t="shared" si="543"/>
        <v>0</v>
      </c>
      <c r="AB829" s="525">
        <v>7373</v>
      </c>
      <c r="AC829" s="525">
        <f t="shared" si="544"/>
        <v>0</v>
      </c>
      <c r="AD829" s="668">
        <f t="shared" si="545"/>
        <v>0</v>
      </c>
      <c r="AE829" s="740">
        <f t="shared" si="488"/>
        <v>0</v>
      </c>
      <c r="AF829" s="762">
        <v>2711</v>
      </c>
      <c r="AG829" s="762">
        <f t="shared" si="546"/>
        <v>0</v>
      </c>
      <c r="AH829" s="762">
        <v>7373</v>
      </c>
      <c r="AI829" s="762">
        <f t="shared" si="547"/>
        <v>0</v>
      </c>
      <c r="AJ829" s="744">
        <f t="shared" si="548"/>
        <v>0</v>
      </c>
    </row>
    <row r="830" spans="1:37" s="494" customFormat="1" ht="17.45" hidden="1" customHeight="1" x14ac:dyDescent="0.25">
      <c r="A830" s="964" t="s">
        <v>843</v>
      </c>
      <c r="B830" s="431" t="s">
        <v>387</v>
      </c>
      <c r="C830" s="574" t="s">
        <v>31</v>
      </c>
      <c r="D830" s="597">
        <v>1</v>
      </c>
      <c r="E830" s="483">
        <v>160029.60000000003</v>
      </c>
      <c r="F830" s="483">
        <f t="shared" si="531"/>
        <v>160029.60000000003</v>
      </c>
      <c r="G830" s="483">
        <v>163827.396564</v>
      </c>
      <c r="H830" s="483">
        <f t="shared" si="532"/>
        <v>163827.396564</v>
      </c>
      <c r="I830" s="587">
        <f t="shared" si="533"/>
        <v>323856.99656400003</v>
      </c>
      <c r="J830" s="797"/>
      <c r="K830" s="833">
        <v>160029.60000000003</v>
      </c>
      <c r="L830" s="834">
        <f t="shared" si="534"/>
        <v>0</v>
      </c>
      <c r="M830" s="833">
        <v>163827.396564</v>
      </c>
      <c r="N830" s="834">
        <f t="shared" si="535"/>
        <v>0</v>
      </c>
      <c r="O830" s="808">
        <f t="shared" si="536"/>
        <v>0</v>
      </c>
      <c r="P830" s="638">
        <f t="shared" si="537"/>
        <v>0</v>
      </c>
      <c r="Q830" s="512">
        <f t="shared" si="538"/>
        <v>0</v>
      </c>
      <c r="R830" s="637">
        <f t="shared" si="539"/>
        <v>0</v>
      </c>
      <c r="S830" s="638"/>
      <c r="T830" s="526">
        <v>160029.60000000003</v>
      </c>
      <c r="U830" s="526">
        <f t="shared" si="540"/>
        <v>0</v>
      </c>
      <c r="V830" s="526">
        <v>163827.396564</v>
      </c>
      <c r="W830" s="526">
        <f t="shared" si="541"/>
        <v>0</v>
      </c>
      <c r="X830" s="670">
        <f t="shared" si="542"/>
        <v>0</v>
      </c>
      <c r="Y830" s="638"/>
      <c r="Z830" s="525">
        <v>160029.60000000003</v>
      </c>
      <c r="AA830" s="525">
        <f t="shared" si="543"/>
        <v>0</v>
      </c>
      <c r="AB830" s="525">
        <v>163827.396564</v>
      </c>
      <c r="AC830" s="525">
        <f t="shared" si="544"/>
        <v>0</v>
      </c>
      <c r="AD830" s="668">
        <f t="shared" si="545"/>
        <v>0</v>
      </c>
      <c r="AE830" s="740">
        <f t="shared" si="488"/>
        <v>1</v>
      </c>
      <c r="AF830" s="763">
        <v>160029.60000000003</v>
      </c>
      <c r="AG830" s="763">
        <f t="shared" si="546"/>
        <v>160029.60000000003</v>
      </c>
      <c r="AH830" s="763">
        <v>163827.396564</v>
      </c>
      <c r="AI830" s="763">
        <f t="shared" si="547"/>
        <v>163827.396564</v>
      </c>
      <c r="AJ830" s="748">
        <f t="shared" si="548"/>
        <v>323856.99656400003</v>
      </c>
    </row>
    <row r="831" spans="1:37" s="494" customFormat="1" ht="17.45" hidden="1" customHeight="1" x14ac:dyDescent="0.25">
      <c r="A831" s="964" t="s">
        <v>844</v>
      </c>
      <c r="B831" s="431" t="s">
        <v>388</v>
      </c>
      <c r="C831" s="574" t="s">
        <v>153</v>
      </c>
      <c r="D831" s="597">
        <v>28.8</v>
      </c>
      <c r="E831" s="483">
        <v>5549.8059027777781</v>
      </c>
      <c r="F831" s="483">
        <f t="shared" si="531"/>
        <v>159834.41</v>
      </c>
      <c r="G831" s="483">
        <v>5516.6493055555557</v>
      </c>
      <c r="H831" s="483">
        <f t="shared" si="532"/>
        <v>158879.5</v>
      </c>
      <c r="I831" s="587">
        <f t="shared" si="533"/>
        <v>318713.91000000003</v>
      </c>
      <c r="J831" s="797"/>
      <c r="K831" s="833">
        <v>5549.8059027777781</v>
      </c>
      <c r="L831" s="834">
        <f t="shared" si="534"/>
        <v>0</v>
      </c>
      <c r="M831" s="833">
        <v>5516.6493055555557</v>
      </c>
      <c r="N831" s="834">
        <f t="shared" si="535"/>
        <v>0</v>
      </c>
      <c r="O831" s="808">
        <f t="shared" si="536"/>
        <v>0</v>
      </c>
      <c r="P831" s="638">
        <f t="shared" si="537"/>
        <v>0</v>
      </c>
      <c r="Q831" s="512">
        <f t="shared" si="538"/>
        <v>0</v>
      </c>
      <c r="R831" s="637">
        <f t="shared" si="539"/>
        <v>0</v>
      </c>
      <c r="S831" s="638"/>
      <c r="T831" s="526">
        <v>5549.8059027777781</v>
      </c>
      <c r="U831" s="526">
        <f t="shared" si="540"/>
        <v>0</v>
      </c>
      <c r="V831" s="526">
        <v>5516.6493055555557</v>
      </c>
      <c r="W831" s="526">
        <f t="shared" si="541"/>
        <v>0</v>
      </c>
      <c r="X831" s="670">
        <f t="shared" si="542"/>
        <v>0</v>
      </c>
      <c r="Y831" s="638"/>
      <c r="Z831" s="525">
        <v>5549.8059027777781</v>
      </c>
      <c r="AA831" s="525">
        <f t="shared" si="543"/>
        <v>0</v>
      </c>
      <c r="AB831" s="525">
        <v>5516.6493055555557</v>
      </c>
      <c r="AC831" s="525">
        <f t="shared" si="544"/>
        <v>0</v>
      </c>
      <c r="AD831" s="668">
        <f t="shared" si="545"/>
        <v>0</v>
      </c>
      <c r="AE831" s="740">
        <f t="shared" si="488"/>
        <v>28.8</v>
      </c>
      <c r="AF831" s="763">
        <v>5549.8059027777781</v>
      </c>
      <c r="AG831" s="763">
        <f t="shared" si="546"/>
        <v>159834.41</v>
      </c>
      <c r="AH831" s="763">
        <v>5516.6493055555557</v>
      </c>
      <c r="AI831" s="763">
        <f t="shared" si="547"/>
        <v>158879.5</v>
      </c>
      <c r="AJ831" s="748">
        <f t="shared" si="548"/>
        <v>318713.91000000003</v>
      </c>
    </row>
    <row r="832" spans="1:37" s="496" customFormat="1" ht="27.75" hidden="1" customHeight="1" x14ac:dyDescent="0.25">
      <c r="A832" s="964" t="s">
        <v>845</v>
      </c>
      <c r="B832" s="431" t="s">
        <v>389</v>
      </c>
      <c r="C832" s="574" t="s">
        <v>31</v>
      </c>
      <c r="D832" s="597">
        <v>1</v>
      </c>
      <c r="E832" s="483">
        <v>964481.42160000012</v>
      </c>
      <c r="F832" s="483">
        <f t="shared" si="531"/>
        <v>964481.42160000012</v>
      </c>
      <c r="G832" s="483">
        <v>614568.74336000008</v>
      </c>
      <c r="H832" s="483">
        <f t="shared" si="532"/>
        <v>614568.74336000008</v>
      </c>
      <c r="I832" s="587">
        <f t="shared" si="533"/>
        <v>1579050.1649600002</v>
      </c>
      <c r="J832" s="797">
        <v>1</v>
      </c>
      <c r="K832" s="833">
        <v>964481.42160000012</v>
      </c>
      <c r="L832" s="834">
        <f t="shared" si="534"/>
        <v>964481.42160000012</v>
      </c>
      <c r="M832" s="833">
        <v>614568.74336000008</v>
      </c>
      <c r="N832" s="834">
        <f t="shared" si="535"/>
        <v>614568.74336000008</v>
      </c>
      <c r="O832" s="808">
        <f t="shared" si="536"/>
        <v>1579050.1649600002</v>
      </c>
      <c r="P832" s="638">
        <f t="shared" si="537"/>
        <v>0.42160000011790544</v>
      </c>
      <c r="Q832" s="512">
        <f t="shared" si="538"/>
        <v>3.3600000897422433E-3</v>
      </c>
      <c r="R832" s="637">
        <f t="shared" si="539"/>
        <v>0.42160000011790544</v>
      </c>
      <c r="S832" s="638">
        <v>1</v>
      </c>
      <c r="T832" s="525">
        <v>964481</v>
      </c>
      <c r="U832" s="525">
        <f t="shared" si="540"/>
        <v>964481</v>
      </c>
      <c r="V832" s="525">
        <v>614568.74</v>
      </c>
      <c r="W832" s="525">
        <f t="shared" si="541"/>
        <v>614568.74</v>
      </c>
      <c r="X832" s="668">
        <f t="shared" si="542"/>
        <v>1579049.74</v>
      </c>
      <c r="Y832" s="638"/>
      <c r="Z832" s="525">
        <v>964481</v>
      </c>
      <c r="AA832" s="525">
        <f t="shared" si="543"/>
        <v>0</v>
      </c>
      <c r="AB832" s="525">
        <v>614568.74</v>
      </c>
      <c r="AC832" s="525">
        <f t="shared" si="544"/>
        <v>0</v>
      </c>
      <c r="AD832" s="668">
        <f t="shared" si="545"/>
        <v>0</v>
      </c>
      <c r="AE832" s="740">
        <f t="shared" si="488"/>
        <v>0</v>
      </c>
      <c r="AF832" s="762">
        <v>964481</v>
      </c>
      <c r="AG832" s="762">
        <f t="shared" si="546"/>
        <v>0</v>
      </c>
      <c r="AH832" s="762">
        <v>614568.74</v>
      </c>
      <c r="AI832" s="762">
        <f t="shared" si="547"/>
        <v>0</v>
      </c>
      <c r="AJ832" s="744">
        <f t="shared" si="548"/>
        <v>0</v>
      </c>
    </row>
    <row r="833" spans="1:36" s="494" customFormat="1" ht="17.45" hidden="1" customHeight="1" x14ac:dyDescent="0.25">
      <c r="A833" s="964" t="s">
        <v>846</v>
      </c>
      <c r="B833" s="431" t="s">
        <v>390</v>
      </c>
      <c r="C833" s="574" t="s">
        <v>33</v>
      </c>
      <c r="D833" s="597">
        <v>0.33700000000000002</v>
      </c>
      <c r="E833" s="483">
        <v>189131.25</v>
      </c>
      <c r="F833" s="483">
        <f t="shared" si="531"/>
        <v>63737.231250000004</v>
      </c>
      <c r="G833" s="483">
        <v>397529.97032640944</v>
      </c>
      <c r="H833" s="483">
        <f t="shared" si="532"/>
        <v>133967.59999999998</v>
      </c>
      <c r="I833" s="587">
        <f t="shared" si="533"/>
        <v>197704.83124999999</v>
      </c>
      <c r="J833" s="797"/>
      <c r="K833" s="833">
        <v>189131.25</v>
      </c>
      <c r="L833" s="834">
        <f t="shared" si="534"/>
        <v>0</v>
      </c>
      <c r="M833" s="833">
        <v>397529.97032640944</v>
      </c>
      <c r="N833" s="834">
        <f t="shared" si="535"/>
        <v>0</v>
      </c>
      <c r="O833" s="808">
        <f t="shared" si="536"/>
        <v>0</v>
      </c>
      <c r="P833" s="638">
        <f t="shared" si="537"/>
        <v>0</v>
      </c>
      <c r="Q833" s="512">
        <f t="shared" si="538"/>
        <v>0</v>
      </c>
      <c r="R833" s="637">
        <f t="shared" si="539"/>
        <v>0</v>
      </c>
      <c r="S833" s="638"/>
      <c r="T833" s="526">
        <v>189131.25</v>
      </c>
      <c r="U833" s="526">
        <f t="shared" si="540"/>
        <v>0</v>
      </c>
      <c r="V833" s="526">
        <v>397529.97032640944</v>
      </c>
      <c r="W833" s="526">
        <f t="shared" si="541"/>
        <v>0</v>
      </c>
      <c r="X833" s="670">
        <f t="shared" si="542"/>
        <v>0</v>
      </c>
      <c r="Y833" s="638"/>
      <c r="Z833" s="525">
        <v>189131.25</v>
      </c>
      <c r="AA833" s="525">
        <f t="shared" si="543"/>
        <v>0</v>
      </c>
      <c r="AB833" s="525">
        <v>397529.97032640944</v>
      </c>
      <c r="AC833" s="525">
        <f t="shared" si="544"/>
        <v>0</v>
      </c>
      <c r="AD833" s="668">
        <f t="shared" si="545"/>
        <v>0</v>
      </c>
      <c r="AE833" s="740">
        <f t="shared" si="488"/>
        <v>0.33700000000000002</v>
      </c>
      <c r="AF833" s="763">
        <v>189131.25</v>
      </c>
      <c r="AG833" s="763">
        <f t="shared" si="546"/>
        <v>63737.231250000004</v>
      </c>
      <c r="AH833" s="763">
        <v>397529.97032640944</v>
      </c>
      <c r="AI833" s="763">
        <f t="shared" si="547"/>
        <v>133967.59999999998</v>
      </c>
      <c r="AJ833" s="748">
        <f t="shared" si="548"/>
        <v>197704.83124999999</v>
      </c>
    </row>
    <row r="834" spans="1:36" s="404" customFormat="1" ht="17.45" hidden="1" customHeight="1" x14ac:dyDescent="0.25">
      <c r="A834" s="966" t="s">
        <v>391</v>
      </c>
      <c r="B834" s="695" t="s">
        <v>392</v>
      </c>
      <c r="C834" s="696"/>
      <c r="D834" s="700"/>
      <c r="E834" s="421"/>
      <c r="F834" s="421">
        <f>SUM(F835:F846)</f>
        <v>1005899.4</v>
      </c>
      <c r="G834" s="421"/>
      <c r="H834" s="421">
        <f>SUM(H835:H846)</f>
        <v>1844928.9000000001</v>
      </c>
      <c r="I834" s="584">
        <f>SUM(I835:I846)</f>
        <v>2850828.3000000003</v>
      </c>
      <c r="J834" s="829"/>
      <c r="K834" s="798"/>
      <c r="L834" s="807">
        <f>SUM(L835:L846)</f>
        <v>0</v>
      </c>
      <c r="M834" s="798"/>
      <c r="N834" s="807">
        <f>SUM(N835:N846)</f>
        <v>0</v>
      </c>
      <c r="O834" s="800">
        <f>SUM(O835:O846)</f>
        <v>0</v>
      </c>
      <c r="P834" s="638">
        <f t="shared" si="537"/>
        <v>0</v>
      </c>
      <c r="Q834" s="512">
        <f t="shared" si="538"/>
        <v>0</v>
      </c>
      <c r="R834" s="637">
        <f t="shared" si="539"/>
        <v>0</v>
      </c>
      <c r="S834" s="633"/>
      <c r="T834" s="518"/>
      <c r="U834" s="518">
        <f>SUM(U835:U846)</f>
        <v>0</v>
      </c>
      <c r="V834" s="518"/>
      <c r="W834" s="518">
        <f>SUM(W835:W846)</f>
        <v>0</v>
      </c>
      <c r="X834" s="669">
        <f>SUM(X835:X846)</f>
        <v>0</v>
      </c>
      <c r="Y834" s="633"/>
      <c r="Z834" s="513"/>
      <c r="AA834" s="513">
        <f>SUM(AA835:AA846)</f>
        <v>0</v>
      </c>
      <c r="AB834" s="513"/>
      <c r="AC834" s="513">
        <f>SUM(AC835:AC846)</f>
        <v>0</v>
      </c>
      <c r="AD834" s="667">
        <f>SUM(AD835:AD846)</f>
        <v>0</v>
      </c>
      <c r="AE834" s="740">
        <f t="shared" si="488"/>
        <v>0</v>
      </c>
      <c r="AF834" s="745"/>
      <c r="AG834" s="745">
        <f>SUM(AG835:AG846)</f>
        <v>1005899.4</v>
      </c>
      <c r="AH834" s="745"/>
      <c r="AI834" s="745">
        <f>SUM(AI835:AI846)</f>
        <v>1844928.9000000001</v>
      </c>
      <c r="AJ834" s="746">
        <f>SUM(AJ835:AJ846)</f>
        <v>2850828.3000000003</v>
      </c>
    </row>
    <row r="835" spans="1:36" s="403" customFormat="1" ht="15.6" hidden="1" customHeight="1" x14ac:dyDescent="0.25">
      <c r="A835" s="967" t="s">
        <v>847</v>
      </c>
      <c r="B835" s="438" t="s">
        <v>393</v>
      </c>
      <c r="C835" s="571" t="s">
        <v>31</v>
      </c>
      <c r="D835" s="596">
        <v>1</v>
      </c>
      <c r="E835" s="466">
        <v>6550</v>
      </c>
      <c r="F835" s="466">
        <f t="shared" ref="F835:F846" si="549">E835*D835</f>
        <v>6550</v>
      </c>
      <c r="G835" s="466">
        <v>55450.200000000004</v>
      </c>
      <c r="H835" s="466">
        <f t="shared" ref="H835:H845" si="550">G835*D835</f>
        <v>55450.200000000004</v>
      </c>
      <c r="I835" s="587">
        <f t="shared" ref="I835:I846" si="551">H835+F835</f>
        <v>62000.200000000004</v>
      </c>
      <c r="J835" s="832"/>
      <c r="K835" s="803">
        <v>6550</v>
      </c>
      <c r="L835" s="804">
        <f t="shared" ref="L835:L846" si="552">K835*J835</f>
        <v>0</v>
      </c>
      <c r="M835" s="803">
        <v>55450.200000000004</v>
      </c>
      <c r="N835" s="804">
        <f t="shared" ref="N835:N845" si="553">M835*J835</f>
        <v>0</v>
      </c>
      <c r="O835" s="808">
        <f t="shared" ref="O835:O846" si="554">N835+L835</f>
        <v>0</v>
      </c>
      <c r="P835" s="638">
        <f t="shared" si="537"/>
        <v>0</v>
      </c>
      <c r="Q835" s="512">
        <f t="shared" si="538"/>
        <v>0</v>
      </c>
      <c r="R835" s="637">
        <f t="shared" si="539"/>
        <v>0</v>
      </c>
      <c r="S835" s="649"/>
      <c r="T835" s="519">
        <v>6550</v>
      </c>
      <c r="U835" s="519">
        <f t="shared" ref="U835:U846" si="555">T835*S835</f>
        <v>0</v>
      </c>
      <c r="V835" s="519">
        <v>55450.200000000004</v>
      </c>
      <c r="W835" s="519">
        <f t="shared" ref="W835:W845" si="556">V835*S835</f>
        <v>0</v>
      </c>
      <c r="X835" s="670">
        <f t="shared" ref="X835:X846" si="557">W835+U835</f>
        <v>0</v>
      </c>
      <c r="Y835" s="649"/>
      <c r="Z835" s="512">
        <v>6550</v>
      </c>
      <c r="AA835" s="512">
        <f t="shared" ref="AA835:AA846" si="558">Z835*Y835</f>
        <v>0</v>
      </c>
      <c r="AB835" s="512">
        <v>55450.200000000004</v>
      </c>
      <c r="AC835" s="512">
        <f t="shared" ref="AC835:AC845" si="559">AB835*Y835</f>
        <v>0</v>
      </c>
      <c r="AD835" s="668">
        <f t="shared" ref="AD835:AD846" si="560">AC835+AA835</f>
        <v>0</v>
      </c>
      <c r="AE835" s="740">
        <f t="shared" si="488"/>
        <v>1</v>
      </c>
      <c r="AF835" s="747">
        <v>6550</v>
      </c>
      <c r="AG835" s="747">
        <f t="shared" ref="AG835:AG846" si="561">AF835*AE835</f>
        <v>6550</v>
      </c>
      <c r="AH835" s="747">
        <v>55450.200000000004</v>
      </c>
      <c r="AI835" s="747">
        <f t="shared" ref="AI835:AI845" si="562">AH835*AE835</f>
        <v>55450.200000000004</v>
      </c>
      <c r="AJ835" s="748">
        <f t="shared" ref="AJ835:AJ846" si="563">AI835+AG835</f>
        <v>62000.200000000004</v>
      </c>
    </row>
    <row r="836" spans="1:36" s="403" customFormat="1" ht="15.6" hidden="1" customHeight="1" x14ac:dyDescent="0.25">
      <c r="A836" s="967" t="s">
        <v>848</v>
      </c>
      <c r="B836" s="438" t="s">
        <v>394</v>
      </c>
      <c r="C836" s="571" t="s">
        <v>31</v>
      </c>
      <c r="D836" s="596">
        <v>1</v>
      </c>
      <c r="E836" s="466">
        <v>6550</v>
      </c>
      <c r="F836" s="466">
        <f t="shared" si="549"/>
        <v>6550</v>
      </c>
      <c r="G836" s="466">
        <v>36189.4</v>
      </c>
      <c r="H836" s="466">
        <f t="shared" si="550"/>
        <v>36189.4</v>
      </c>
      <c r="I836" s="587">
        <f t="shared" si="551"/>
        <v>42739.4</v>
      </c>
      <c r="J836" s="832"/>
      <c r="K836" s="803">
        <v>6550</v>
      </c>
      <c r="L836" s="804">
        <f t="shared" si="552"/>
        <v>0</v>
      </c>
      <c r="M836" s="803">
        <v>36189.4</v>
      </c>
      <c r="N836" s="804">
        <f t="shared" si="553"/>
        <v>0</v>
      </c>
      <c r="O836" s="808">
        <f t="shared" si="554"/>
        <v>0</v>
      </c>
      <c r="P836" s="638">
        <f t="shared" si="537"/>
        <v>0</v>
      </c>
      <c r="Q836" s="512">
        <f t="shared" si="538"/>
        <v>0</v>
      </c>
      <c r="R836" s="637">
        <f t="shared" si="539"/>
        <v>0</v>
      </c>
      <c r="S836" s="649"/>
      <c r="T836" s="519">
        <v>6550</v>
      </c>
      <c r="U836" s="519">
        <f t="shared" si="555"/>
        <v>0</v>
      </c>
      <c r="V836" s="519">
        <v>36189.4</v>
      </c>
      <c r="W836" s="519">
        <f t="shared" si="556"/>
        <v>0</v>
      </c>
      <c r="X836" s="670">
        <f t="shared" si="557"/>
        <v>0</v>
      </c>
      <c r="Y836" s="649"/>
      <c r="Z836" s="512">
        <v>6550</v>
      </c>
      <c r="AA836" s="512">
        <f t="shared" si="558"/>
        <v>0</v>
      </c>
      <c r="AB836" s="512">
        <v>36189.4</v>
      </c>
      <c r="AC836" s="512">
        <f t="shared" si="559"/>
        <v>0</v>
      </c>
      <c r="AD836" s="668">
        <f t="shared" si="560"/>
        <v>0</v>
      </c>
      <c r="AE836" s="740">
        <f t="shared" si="488"/>
        <v>1</v>
      </c>
      <c r="AF836" s="747">
        <v>6550</v>
      </c>
      <c r="AG836" s="747">
        <f t="shared" si="561"/>
        <v>6550</v>
      </c>
      <c r="AH836" s="747">
        <v>36189.4</v>
      </c>
      <c r="AI836" s="747">
        <f t="shared" si="562"/>
        <v>36189.4</v>
      </c>
      <c r="AJ836" s="748">
        <f t="shared" si="563"/>
        <v>42739.4</v>
      </c>
    </row>
    <row r="837" spans="1:36" s="403" customFormat="1" ht="15.6" hidden="1" customHeight="1" x14ac:dyDescent="0.25">
      <c r="A837" s="967" t="s">
        <v>849</v>
      </c>
      <c r="B837" s="438" t="s">
        <v>377</v>
      </c>
      <c r="C837" s="571" t="s">
        <v>378</v>
      </c>
      <c r="D837" s="596">
        <v>30</v>
      </c>
      <c r="E837" s="466">
        <v>232</v>
      </c>
      <c r="F837" s="466">
        <f t="shared" si="549"/>
        <v>6960</v>
      </c>
      <c r="G837" s="466">
        <v>611</v>
      </c>
      <c r="H837" s="466">
        <f t="shared" si="550"/>
        <v>18330</v>
      </c>
      <c r="I837" s="587">
        <f t="shared" si="551"/>
        <v>25290</v>
      </c>
      <c r="J837" s="832"/>
      <c r="K837" s="803">
        <v>232</v>
      </c>
      <c r="L837" s="804">
        <f t="shared" si="552"/>
        <v>0</v>
      </c>
      <c r="M837" s="803">
        <v>611</v>
      </c>
      <c r="N837" s="804">
        <f t="shared" si="553"/>
        <v>0</v>
      </c>
      <c r="O837" s="808">
        <f t="shared" si="554"/>
        <v>0</v>
      </c>
      <c r="P837" s="638">
        <f t="shared" si="537"/>
        <v>0</v>
      </c>
      <c r="Q837" s="512">
        <f t="shared" si="538"/>
        <v>0</v>
      </c>
      <c r="R837" s="637">
        <f t="shared" si="539"/>
        <v>0</v>
      </c>
      <c r="S837" s="649"/>
      <c r="T837" s="519">
        <v>232</v>
      </c>
      <c r="U837" s="519">
        <f t="shared" si="555"/>
        <v>0</v>
      </c>
      <c r="V837" s="519">
        <v>611</v>
      </c>
      <c r="W837" s="519">
        <f t="shared" si="556"/>
        <v>0</v>
      </c>
      <c r="X837" s="670">
        <f t="shared" si="557"/>
        <v>0</v>
      </c>
      <c r="Y837" s="649"/>
      <c r="Z837" s="512">
        <v>232</v>
      </c>
      <c r="AA837" s="512">
        <f t="shared" si="558"/>
        <v>0</v>
      </c>
      <c r="AB837" s="512">
        <v>611</v>
      </c>
      <c r="AC837" s="512">
        <f t="shared" si="559"/>
        <v>0</v>
      </c>
      <c r="AD837" s="668">
        <f t="shared" si="560"/>
        <v>0</v>
      </c>
      <c r="AE837" s="740">
        <f t="shared" si="488"/>
        <v>30</v>
      </c>
      <c r="AF837" s="747">
        <v>232</v>
      </c>
      <c r="AG837" s="747">
        <f t="shared" si="561"/>
        <v>6960</v>
      </c>
      <c r="AH837" s="747">
        <v>611</v>
      </c>
      <c r="AI837" s="747">
        <f t="shared" si="562"/>
        <v>18330</v>
      </c>
      <c r="AJ837" s="748">
        <f t="shared" si="563"/>
        <v>25290</v>
      </c>
    </row>
    <row r="838" spans="1:36" s="403" customFormat="1" ht="15.6" hidden="1" customHeight="1" x14ac:dyDescent="0.25">
      <c r="A838" s="967" t="s">
        <v>850</v>
      </c>
      <c r="B838" s="438" t="s">
        <v>379</v>
      </c>
      <c r="C838" s="571" t="s">
        <v>378</v>
      </c>
      <c r="D838" s="596">
        <v>800</v>
      </c>
      <c r="E838" s="466">
        <v>182</v>
      </c>
      <c r="F838" s="466">
        <f t="shared" si="549"/>
        <v>145600</v>
      </c>
      <c r="G838" s="466">
        <v>184.6</v>
      </c>
      <c r="H838" s="466">
        <f t="shared" si="550"/>
        <v>147680</v>
      </c>
      <c r="I838" s="587">
        <f t="shared" si="551"/>
        <v>293280</v>
      </c>
      <c r="J838" s="832"/>
      <c r="K838" s="803">
        <v>182</v>
      </c>
      <c r="L838" s="804">
        <f t="shared" si="552"/>
        <v>0</v>
      </c>
      <c r="M838" s="803">
        <v>184.6</v>
      </c>
      <c r="N838" s="804">
        <f t="shared" si="553"/>
        <v>0</v>
      </c>
      <c r="O838" s="808">
        <f t="shared" si="554"/>
        <v>0</v>
      </c>
      <c r="P838" s="638">
        <f t="shared" si="537"/>
        <v>0</v>
      </c>
      <c r="Q838" s="512">
        <f t="shared" si="538"/>
        <v>0</v>
      </c>
      <c r="R838" s="637">
        <f t="shared" si="539"/>
        <v>0</v>
      </c>
      <c r="S838" s="649"/>
      <c r="T838" s="519">
        <v>182</v>
      </c>
      <c r="U838" s="519">
        <f t="shared" si="555"/>
        <v>0</v>
      </c>
      <c r="V838" s="519">
        <v>184.6</v>
      </c>
      <c r="W838" s="519">
        <f t="shared" si="556"/>
        <v>0</v>
      </c>
      <c r="X838" s="670">
        <f t="shared" si="557"/>
        <v>0</v>
      </c>
      <c r="Y838" s="649"/>
      <c r="Z838" s="512">
        <v>182</v>
      </c>
      <c r="AA838" s="512">
        <f t="shared" si="558"/>
        <v>0</v>
      </c>
      <c r="AB838" s="512">
        <v>184.6</v>
      </c>
      <c r="AC838" s="512">
        <f t="shared" si="559"/>
        <v>0</v>
      </c>
      <c r="AD838" s="668">
        <f t="shared" si="560"/>
        <v>0</v>
      </c>
      <c r="AE838" s="740">
        <f t="shared" si="488"/>
        <v>800</v>
      </c>
      <c r="AF838" s="747">
        <v>182</v>
      </c>
      <c r="AG838" s="747">
        <f t="shared" si="561"/>
        <v>145600</v>
      </c>
      <c r="AH838" s="747">
        <v>184.6</v>
      </c>
      <c r="AI838" s="747">
        <f t="shared" si="562"/>
        <v>147680</v>
      </c>
      <c r="AJ838" s="748">
        <f t="shared" si="563"/>
        <v>293280</v>
      </c>
    </row>
    <row r="839" spans="1:36" s="403" customFormat="1" ht="26.45" hidden="1" customHeight="1" x14ac:dyDescent="0.25">
      <c r="A839" s="967" t="s">
        <v>851</v>
      </c>
      <c r="B839" s="438" t="s">
        <v>395</v>
      </c>
      <c r="C839" s="571" t="s">
        <v>378</v>
      </c>
      <c r="D839" s="596">
        <v>260</v>
      </c>
      <c r="E839" s="466">
        <v>182</v>
      </c>
      <c r="F839" s="466">
        <f t="shared" si="549"/>
        <v>47320</v>
      </c>
      <c r="G839" s="466">
        <v>239.20000000000002</v>
      </c>
      <c r="H839" s="466">
        <f t="shared" si="550"/>
        <v>62192.000000000007</v>
      </c>
      <c r="I839" s="587">
        <f t="shared" si="551"/>
        <v>109512</v>
      </c>
      <c r="J839" s="832"/>
      <c r="K839" s="803">
        <v>182</v>
      </c>
      <c r="L839" s="804">
        <f t="shared" si="552"/>
        <v>0</v>
      </c>
      <c r="M839" s="803">
        <v>239.20000000000002</v>
      </c>
      <c r="N839" s="804">
        <f t="shared" si="553"/>
        <v>0</v>
      </c>
      <c r="O839" s="808">
        <f t="shared" si="554"/>
        <v>0</v>
      </c>
      <c r="P839" s="638">
        <f t="shared" si="537"/>
        <v>0</v>
      </c>
      <c r="Q839" s="512">
        <f t="shared" si="538"/>
        <v>0</v>
      </c>
      <c r="R839" s="637">
        <f t="shared" si="539"/>
        <v>0</v>
      </c>
      <c r="S839" s="649"/>
      <c r="T839" s="519">
        <v>182</v>
      </c>
      <c r="U839" s="519">
        <f t="shared" si="555"/>
        <v>0</v>
      </c>
      <c r="V839" s="519">
        <v>239.20000000000002</v>
      </c>
      <c r="W839" s="519">
        <f t="shared" si="556"/>
        <v>0</v>
      </c>
      <c r="X839" s="670">
        <f t="shared" si="557"/>
        <v>0</v>
      </c>
      <c r="Y839" s="649"/>
      <c r="Z839" s="512">
        <v>182</v>
      </c>
      <c r="AA839" s="512">
        <f t="shared" si="558"/>
        <v>0</v>
      </c>
      <c r="AB839" s="512">
        <v>239.20000000000002</v>
      </c>
      <c r="AC839" s="512">
        <f t="shared" si="559"/>
        <v>0</v>
      </c>
      <c r="AD839" s="668">
        <f t="shared" si="560"/>
        <v>0</v>
      </c>
      <c r="AE839" s="740">
        <f t="shared" si="488"/>
        <v>260</v>
      </c>
      <c r="AF839" s="747">
        <v>182</v>
      </c>
      <c r="AG839" s="747">
        <f t="shared" si="561"/>
        <v>47320</v>
      </c>
      <c r="AH839" s="747">
        <v>239.20000000000002</v>
      </c>
      <c r="AI839" s="747">
        <f t="shared" si="562"/>
        <v>62192.000000000007</v>
      </c>
      <c r="AJ839" s="748">
        <f t="shared" si="563"/>
        <v>109512</v>
      </c>
    </row>
    <row r="840" spans="1:36" s="403" customFormat="1" ht="26.45" hidden="1" customHeight="1" x14ac:dyDescent="0.25">
      <c r="A840" s="967" t="s">
        <v>852</v>
      </c>
      <c r="B840" s="438" t="s">
        <v>396</v>
      </c>
      <c r="C840" s="571" t="s">
        <v>31</v>
      </c>
      <c r="D840" s="596">
        <v>78</v>
      </c>
      <c r="E840" s="466">
        <v>1865</v>
      </c>
      <c r="F840" s="466">
        <f t="shared" si="549"/>
        <v>145470</v>
      </c>
      <c r="G840" s="466">
        <v>6208.4</v>
      </c>
      <c r="H840" s="466">
        <f t="shared" si="550"/>
        <v>484255.19999999995</v>
      </c>
      <c r="I840" s="587">
        <f t="shared" si="551"/>
        <v>629725.19999999995</v>
      </c>
      <c r="J840" s="832"/>
      <c r="K840" s="803">
        <v>1865</v>
      </c>
      <c r="L840" s="804">
        <f t="shared" si="552"/>
        <v>0</v>
      </c>
      <c r="M840" s="803">
        <v>6208.4</v>
      </c>
      <c r="N840" s="804">
        <f t="shared" si="553"/>
        <v>0</v>
      </c>
      <c r="O840" s="808">
        <f t="shared" si="554"/>
        <v>0</v>
      </c>
      <c r="P840" s="638">
        <f t="shared" si="537"/>
        <v>0</v>
      </c>
      <c r="Q840" s="512">
        <f t="shared" si="538"/>
        <v>0</v>
      </c>
      <c r="R840" s="637">
        <f t="shared" si="539"/>
        <v>0</v>
      </c>
      <c r="S840" s="649"/>
      <c r="T840" s="519">
        <v>1865</v>
      </c>
      <c r="U840" s="519">
        <f t="shared" si="555"/>
        <v>0</v>
      </c>
      <c r="V840" s="519">
        <v>6208.4</v>
      </c>
      <c r="W840" s="519">
        <f t="shared" si="556"/>
        <v>0</v>
      </c>
      <c r="X840" s="670">
        <f t="shared" si="557"/>
        <v>0</v>
      </c>
      <c r="Y840" s="649"/>
      <c r="Z840" s="512">
        <v>1865</v>
      </c>
      <c r="AA840" s="512">
        <f t="shared" si="558"/>
        <v>0</v>
      </c>
      <c r="AB840" s="512">
        <v>6208.4</v>
      </c>
      <c r="AC840" s="512">
        <f t="shared" si="559"/>
        <v>0</v>
      </c>
      <c r="AD840" s="668">
        <f t="shared" si="560"/>
        <v>0</v>
      </c>
      <c r="AE840" s="740">
        <f t="shared" si="488"/>
        <v>78</v>
      </c>
      <c r="AF840" s="747">
        <v>1865</v>
      </c>
      <c r="AG840" s="747">
        <f t="shared" si="561"/>
        <v>145470</v>
      </c>
      <c r="AH840" s="747">
        <v>6208.4</v>
      </c>
      <c r="AI840" s="747">
        <f t="shared" si="562"/>
        <v>484255.19999999995</v>
      </c>
      <c r="AJ840" s="748">
        <f t="shared" si="563"/>
        <v>629725.19999999995</v>
      </c>
    </row>
    <row r="841" spans="1:36" s="403" customFormat="1" ht="15.6" hidden="1" customHeight="1" x14ac:dyDescent="0.25">
      <c r="A841" s="967" t="s">
        <v>853</v>
      </c>
      <c r="B841" s="438" t="s">
        <v>397</v>
      </c>
      <c r="C841" s="571" t="s">
        <v>31</v>
      </c>
      <c r="D841" s="596">
        <v>15</v>
      </c>
      <c r="E841" s="466">
        <v>1865</v>
      </c>
      <c r="F841" s="466">
        <f t="shared" si="549"/>
        <v>27975</v>
      </c>
      <c r="G841" s="466">
        <v>18060.8</v>
      </c>
      <c r="H841" s="466">
        <f t="shared" si="550"/>
        <v>270912</v>
      </c>
      <c r="I841" s="587">
        <f t="shared" si="551"/>
        <v>298887</v>
      </c>
      <c r="J841" s="832"/>
      <c r="K841" s="803">
        <v>1865</v>
      </c>
      <c r="L841" s="804">
        <f t="shared" si="552"/>
        <v>0</v>
      </c>
      <c r="M841" s="803">
        <v>18060.8</v>
      </c>
      <c r="N841" s="804">
        <f t="shared" si="553"/>
        <v>0</v>
      </c>
      <c r="O841" s="808">
        <f t="shared" si="554"/>
        <v>0</v>
      </c>
      <c r="P841" s="638">
        <f t="shared" si="537"/>
        <v>0</v>
      </c>
      <c r="Q841" s="512">
        <f t="shared" si="538"/>
        <v>0</v>
      </c>
      <c r="R841" s="637">
        <f t="shared" si="539"/>
        <v>0</v>
      </c>
      <c r="S841" s="649"/>
      <c r="T841" s="519">
        <v>1865</v>
      </c>
      <c r="U841" s="519">
        <f t="shared" si="555"/>
        <v>0</v>
      </c>
      <c r="V841" s="519">
        <v>18060.8</v>
      </c>
      <c r="W841" s="519">
        <f t="shared" si="556"/>
        <v>0</v>
      </c>
      <c r="X841" s="670">
        <f t="shared" si="557"/>
        <v>0</v>
      </c>
      <c r="Y841" s="649"/>
      <c r="Z841" s="512">
        <v>1865</v>
      </c>
      <c r="AA841" s="512">
        <f t="shared" si="558"/>
        <v>0</v>
      </c>
      <c r="AB841" s="512">
        <v>18060.8</v>
      </c>
      <c r="AC841" s="512">
        <f t="shared" si="559"/>
        <v>0</v>
      </c>
      <c r="AD841" s="668">
        <f t="shared" si="560"/>
        <v>0</v>
      </c>
      <c r="AE841" s="740">
        <f t="shared" si="488"/>
        <v>15</v>
      </c>
      <c r="AF841" s="747">
        <v>1865</v>
      </c>
      <c r="AG841" s="747">
        <f t="shared" si="561"/>
        <v>27975</v>
      </c>
      <c r="AH841" s="747">
        <v>18060.8</v>
      </c>
      <c r="AI841" s="747">
        <f t="shared" si="562"/>
        <v>270912</v>
      </c>
      <c r="AJ841" s="748">
        <f t="shared" si="563"/>
        <v>298887</v>
      </c>
    </row>
    <row r="842" spans="1:36" s="403" customFormat="1" ht="26.45" hidden="1" customHeight="1" x14ac:dyDescent="0.25">
      <c r="A842" s="967" t="s">
        <v>854</v>
      </c>
      <c r="B842" s="438" t="s">
        <v>398</v>
      </c>
      <c r="C842" s="571" t="s">
        <v>31</v>
      </c>
      <c r="D842" s="596">
        <v>41</v>
      </c>
      <c r="E842" s="466">
        <v>1865</v>
      </c>
      <c r="F842" s="466">
        <f t="shared" si="549"/>
        <v>76465</v>
      </c>
      <c r="G842" s="466">
        <v>8098.8</v>
      </c>
      <c r="H842" s="466">
        <f t="shared" si="550"/>
        <v>332050.8</v>
      </c>
      <c r="I842" s="587">
        <f t="shared" si="551"/>
        <v>408515.8</v>
      </c>
      <c r="J842" s="832"/>
      <c r="K842" s="803">
        <v>1865</v>
      </c>
      <c r="L842" s="804">
        <f t="shared" si="552"/>
        <v>0</v>
      </c>
      <c r="M842" s="803">
        <v>8098.8</v>
      </c>
      <c r="N842" s="804">
        <f t="shared" si="553"/>
        <v>0</v>
      </c>
      <c r="O842" s="808">
        <f t="shared" si="554"/>
        <v>0</v>
      </c>
      <c r="P842" s="638">
        <f t="shared" si="537"/>
        <v>0</v>
      </c>
      <c r="Q842" s="512">
        <f t="shared" si="538"/>
        <v>0</v>
      </c>
      <c r="R842" s="637">
        <f t="shared" si="539"/>
        <v>0</v>
      </c>
      <c r="S842" s="649"/>
      <c r="T842" s="519">
        <v>1865</v>
      </c>
      <c r="U842" s="519">
        <f t="shared" si="555"/>
        <v>0</v>
      </c>
      <c r="V842" s="519">
        <v>8098.8</v>
      </c>
      <c r="W842" s="519">
        <f t="shared" si="556"/>
        <v>0</v>
      </c>
      <c r="X842" s="670">
        <f t="shared" si="557"/>
        <v>0</v>
      </c>
      <c r="Y842" s="649"/>
      <c r="Z842" s="512">
        <v>1865</v>
      </c>
      <c r="AA842" s="512">
        <f t="shared" si="558"/>
        <v>0</v>
      </c>
      <c r="AB842" s="512">
        <v>8098.8</v>
      </c>
      <c r="AC842" s="512">
        <f t="shared" si="559"/>
        <v>0</v>
      </c>
      <c r="AD842" s="668">
        <f t="shared" si="560"/>
        <v>0</v>
      </c>
      <c r="AE842" s="740">
        <f t="shared" si="488"/>
        <v>41</v>
      </c>
      <c r="AF842" s="747">
        <v>1865</v>
      </c>
      <c r="AG842" s="747">
        <f t="shared" si="561"/>
        <v>76465</v>
      </c>
      <c r="AH842" s="747">
        <v>8098.8</v>
      </c>
      <c r="AI842" s="747">
        <f t="shared" si="562"/>
        <v>332050.8</v>
      </c>
      <c r="AJ842" s="748">
        <f t="shared" si="563"/>
        <v>408515.8</v>
      </c>
    </row>
    <row r="843" spans="1:36" s="403" customFormat="1" ht="26.45" hidden="1" customHeight="1" x14ac:dyDescent="0.25">
      <c r="A843" s="967" t="s">
        <v>855</v>
      </c>
      <c r="B843" s="438" t="s">
        <v>399</v>
      </c>
      <c r="C843" s="571" t="s">
        <v>31</v>
      </c>
      <c r="D843" s="596">
        <v>3</v>
      </c>
      <c r="E843" s="466">
        <v>1865</v>
      </c>
      <c r="F843" s="466">
        <f t="shared" si="549"/>
        <v>5595</v>
      </c>
      <c r="G843" s="466">
        <v>1424.6</v>
      </c>
      <c r="H843" s="466">
        <f t="shared" si="550"/>
        <v>4273.7999999999993</v>
      </c>
      <c r="I843" s="587">
        <f t="shared" si="551"/>
        <v>9868.7999999999993</v>
      </c>
      <c r="J843" s="832"/>
      <c r="K843" s="803">
        <v>1865</v>
      </c>
      <c r="L843" s="804">
        <f t="shared" si="552"/>
        <v>0</v>
      </c>
      <c r="M843" s="803">
        <v>1424.6</v>
      </c>
      <c r="N843" s="804">
        <f t="shared" si="553"/>
        <v>0</v>
      </c>
      <c r="O843" s="808">
        <f t="shared" si="554"/>
        <v>0</v>
      </c>
      <c r="P843" s="638">
        <f t="shared" si="537"/>
        <v>0</v>
      </c>
      <c r="Q843" s="512">
        <f t="shared" si="538"/>
        <v>0</v>
      </c>
      <c r="R843" s="637">
        <f t="shared" si="539"/>
        <v>0</v>
      </c>
      <c r="S843" s="649"/>
      <c r="T843" s="519">
        <v>1865</v>
      </c>
      <c r="U843" s="519">
        <f t="shared" si="555"/>
        <v>0</v>
      </c>
      <c r="V843" s="519">
        <v>1424.6</v>
      </c>
      <c r="W843" s="519">
        <f t="shared" si="556"/>
        <v>0</v>
      </c>
      <c r="X843" s="670">
        <f t="shared" si="557"/>
        <v>0</v>
      </c>
      <c r="Y843" s="649"/>
      <c r="Z843" s="512">
        <v>1865</v>
      </c>
      <c r="AA843" s="512">
        <f t="shared" si="558"/>
        <v>0</v>
      </c>
      <c r="AB843" s="512">
        <v>1424.6</v>
      </c>
      <c r="AC843" s="512">
        <f t="shared" si="559"/>
        <v>0</v>
      </c>
      <c r="AD843" s="668">
        <f t="shared" si="560"/>
        <v>0</v>
      </c>
      <c r="AE843" s="740">
        <f t="shared" ref="AE843:AE906" si="564">D843-S843-Y843</f>
        <v>3</v>
      </c>
      <c r="AF843" s="747">
        <v>1865</v>
      </c>
      <c r="AG843" s="747">
        <f t="shared" si="561"/>
        <v>5595</v>
      </c>
      <c r="AH843" s="747">
        <v>1424.6</v>
      </c>
      <c r="AI843" s="747">
        <f t="shared" si="562"/>
        <v>4273.7999999999993</v>
      </c>
      <c r="AJ843" s="748">
        <f t="shared" si="563"/>
        <v>9868.7999999999993</v>
      </c>
    </row>
    <row r="844" spans="1:36" s="403" customFormat="1" ht="15.6" hidden="1" customHeight="1" x14ac:dyDescent="0.25">
      <c r="A844" s="967" t="s">
        <v>856</v>
      </c>
      <c r="B844" s="438" t="s">
        <v>400</v>
      </c>
      <c r="C844" s="571" t="s">
        <v>378</v>
      </c>
      <c r="D844" s="596">
        <v>351</v>
      </c>
      <c r="E844" s="466">
        <v>838.40000000000009</v>
      </c>
      <c r="F844" s="466">
        <f t="shared" si="549"/>
        <v>294278.40000000002</v>
      </c>
      <c r="G844" s="466">
        <v>699.4</v>
      </c>
      <c r="H844" s="466">
        <f t="shared" si="550"/>
        <v>245489.4</v>
      </c>
      <c r="I844" s="587">
        <f t="shared" si="551"/>
        <v>539767.80000000005</v>
      </c>
      <c r="J844" s="832"/>
      <c r="K844" s="803">
        <v>838.40000000000009</v>
      </c>
      <c r="L844" s="804">
        <f t="shared" si="552"/>
        <v>0</v>
      </c>
      <c r="M844" s="803">
        <v>699.4</v>
      </c>
      <c r="N844" s="804">
        <f t="shared" si="553"/>
        <v>0</v>
      </c>
      <c r="O844" s="808">
        <f t="shared" si="554"/>
        <v>0</v>
      </c>
      <c r="P844" s="638">
        <f t="shared" si="537"/>
        <v>0</v>
      </c>
      <c r="Q844" s="512">
        <f t="shared" si="538"/>
        <v>0</v>
      </c>
      <c r="R844" s="637">
        <f t="shared" si="539"/>
        <v>0</v>
      </c>
      <c r="S844" s="649"/>
      <c r="T844" s="519">
        <v>838.40000000000009</v>
      </c>
      <c r="U844" s="519">
        <f t="shared" si="555"/>
        <v>0</v>
      </c>
      <c r="V844" s="519">
        <v>699.4</v>
      </c>
      <c r="W844" s="519">
        <f t="shared" si="556"/>
        <v>0</v>
      </c>
      <c r="X844" s="670">
        <f t="shared" si="557"/>
        <v>0</v>
      </c>
      <c r="Y844" s="649"/>
      <c r="Z844" s="512">
        <v>838.40000000000009</v>
      </c>
      <c r="AA844" s="512">
        <f t="shared" si="558"/>
        <v>0</v>
      </c>
      <c r="AB844" s="512">
        <v>699.4</v>
      </c>
      <c r="AC844" s="512">
        <f t="shared" si="559"/>
        <v>0</v>
      </c>
      <c r="AD844" s="668">
        <f t="shared" si="560"/>
        <v>0</v>
      </c>
      <c r="AE844" s="740">
        <f t="shared" si="564"/>
        <v>351</v>
      </c>
      <c r="AF844" s="747">
        <v>838.40000000000009</v>
      </c>
      <c r="AG844" s="747">
        <f t="shared" si="561"/>
        <v>294278.40000000002</v>
      </c>
      <c r="AH844" s="747">
        <v>699.4</v>
      </c>
      <c r="AI844" s="747">
        <f t="shared" si="562"/>
        <v>245489.4</v>
      </c>
      <c r="AJ844" s="748">
        <f t="shared" si="563"/>
        <v>539767.80000000005</v>
      </c>
    </row>
    <row r="845" spans="1:36" s="403" customFormat="1" ht="15.6" hidden="1" customHeight="1" x14ac:dyDescent="0.25">
      <c r="A845" s="967" t="s">
        <v>857</v>
      </c>
      <c r="B845" s="438" t="s">
        <v>401</v>
      </c>
      <c r="C845" s="571" t="s">
        <v>224</v>
      </c>
      <c r="D845" s="596">
        <v>1</v>
      </c>
      <c r="E845" s="466">
        <v>192832</v>
      </c>
      <c r="F845" s="466">
        <f t="shared" si="549"/>
        <v>192832</v>
      </c>
      <c r="G845" s="466">
        <v>188106.1</v>
      </c>
      <c r="H845" s="466">
        <f t="shared" si="550"/>
        <v>188106.1</v>
      </c>
      <c r="I845" s="587">
        <f t="shared" si="551"/>
        <v>380938.1</v>
      </c>
      <c r="J845" s="832"/>
      <c r="K845" s="803">
        <v>192832</v>
      </c>
      <c r="L845" s="804">
        <f t="shared" si="552"/>
        <v>0</v>
      </c>
      <c r="M845" s="803">
        <v>188106.1</v>
      </c>
      <c r="N845" s="804">
        <f t="shared" si="553"/>
        <v>0</v>
      </c>
      <c r="O845" s="808">
        <f t="shared" si="554"/>
        <v>0</v>
      </c>
      <c r="P845" s="638">
        <f t="shared" si="537"/>
        <v>0</v>
      </c>
      <c r="Q845" s="512">
        <f t="shared" si="538"/>
        <v>0</v>
      </c>
      <c r="R845" s="637">
        <f t="shared" si="539"/>
        <v>0</v>
      </c>
      <c r="S845" s="649"/>
      <c r="T845" s="519">
        <v>192832</v>
      </c>
      <c r="U845" s="519">
        <f t="shared" si="555"/>
        <v>0</v>
      </c>
      <c r="V845" s="519">
        <v>188106.1</v>
      </c>
      <c r="W845" s="519">
        <f t="shared" si="556"/>
        <v>0</v>
      </c>
      <c r="X845" s="670">
        <f t="shared" si="557"/>
        <v>0</v>
      </c>
      <c r="Y845" s="649"/>
      <c r="Z845" s="512">
        <v>192832</v>
      </c>
      <c r="AA845" s="512">
        <f t="shared" si="558"/>
        <v>0</v>
      </c>
      <c r="AB845" s="512">
        <v>188106.1</v>
      </c>
      <c r="AC845" s="512">
        <f t="shared" si="559"/>
        <v>0</v>
      </c>
      <c r="AD845" s="668">
        <f t="shared" si="560"/>
        <v>0</v>
      </c>
      <c r="AE845" s="740">
        <f t="shared" si="564"/>
        <v>1</v>
      </c>
      <c r="AF845" s="747">
        <v>192832</v>
      </c>
      <c r="AG845" s="747">
        <f t="shared" si="561"/>
        <v>192832</v>
      </c>
      <c r="AH845" s="747">
        <v>188106.1</v>
      </c>
      <c r="AI845" s="747">
        <f t="shared" si="562"/>
        <v>188106.1</v>
      </c>
      <c r="AJ845" s="748">
        <f t="shared" si="563"/>
        <v>380938.1</v>
      </c>
    </row>
    <row r="846" spans="1:36" s="403" customFormat="1" ht="15.6" hidden="1" customHeight="1" x14ac:dyDescent="0.25">
      <c r="A846" s="967" t="s">
        <v>858</v>
      </c>
      <c r="B846" s="438" t="s">
        <v>358</v>
      </c>
      <c r="C846" s="571" t="s">
        <v>224</v>
      </c>
      <c r="D846" s="596">
        <v>1</v>
      </c>
      <c r="E846" s="466">
        <v>50304</v>
      </c>
      <c r="F846" s="466">
        <f t="shared" si="549"/>
        <v>50304</v>
      </c>
      <c r="G846" s="466"/>
      <c r="H846" s="466"/>
      <c r="I846" s="587">
        <f t="shared" si="551"/>
        <v>50304</v>
      </c>
      <c r="J846" s="832"/>
      <c r="K846" s="803">
        <v>50304</v>
      </c>
      <c r="L846" s="804">
        <f t="shared" si="552"/>
        <v>0</v>
      </c>
      <c r="M846" s="803"/>
      <c r="N846" s="804"/>
      <c r="O846" s="808">
        <f t="shared" si="554"/>
        <v>0</v>
      </c>
      <c r="P846" s="638">
        <f t="shared" si="537"/>
        <v>0</v>
      </c>
      <c r="Q846" s="512">
        <f t="shared" si="538"/>
        <v>0</v>
      </c>
      <c r="R846" s="637">
        <f t="shared" si="539"/>
        <v>0</v>
      </c>
      <c r="S846" s="649"/>
      <c r="T846" s="519">
        <v>50304</v>
      </c>
      <c r="U846" s="519">
        <f t="shared" si="555"/>
        <v>0</v>
      </c>
      <c r="V846" s="519"/>
      <c r="W846" s="519"/>
      <c r="X846" s="670">
        <f t="shared" si="557"/>
        <v>0</v>
      </c>
      <c r="Y846" s="649"/>
      <c r="Z846" s="512">
        <v>50304</v>
      </c>
      <c r="AA846" s="512">
        <f t="shared" si="558"/>
        <v>0</v>
      </c>
      <c r="AB846" s="512"/>
      <c r="AC846" s="512"/>
      <c r="AD846" s="668">
        <f t="shared" si="560"/>
        <v>0</v>
      </c>
      <c r="AE846" s="740">
        <f t="shared" si="564"/>
        <v>1</v>
      </c>
      <c r="AF846" s="747">
        <v>50304</v>
      </c>
      <c r="AG846" s="747">
        <f t="shared" si="561"/>
        <v>50304</v>
      </c>
      <c r="AH846" s="747"/>
      <c r="AI846" s="747"/>
      <c r="AJ846" s="748">
        <f t="shared" si="563"/>
        <v>50304</v>
      </c>
    </row>
    <row r="847" spans="1:36" s="242" customFormat="1" ht="21" customHeight="1" x14ac:dyDescent="0.25">
      <c r="A847" s="966" t="s">
        <v>402</v>
      </c>
      <c r="B847" s="695" t="s">
        <v>403</v>
      </c>
      <c r="C847" s="696"/>
      <c r="D847" s="639"/>
      <c r="E847" s="455"/>
      <c r="F847" s="455">
        <f>F851+F857+F863+F866+F873+F880+F885+F896+F903+F907+F910+F848</f>
        <v>78289634.071999997</v>
      </c>
      <c r="G847" s="455"/>
      <c r="H847" s="455">
        <f>H851+H857+H863+H866+H873+H880+H885+H896+H903+H907+H910+H848</f>
        <v>52690771.949999996</v>
      </c>
      <c r="I847" s="607">
        <f>I851+I857+I863+I866+I873+I880+I885+I896+I903+I907+I910+I848</f>
        <v>130980406.022</v>
      </c>
      <c r="J847" s="829"/>
      <c r="K847" s="798"/>
      <c r="L847" s="807">
        <f>L851+L857+L863+L866+L873+L880+L885+L896+L903+L907+L910+L848</f>
        <v>36341785.093246996</v>
      </c>
      <c r="M847" s="798"/>
      <c r="N847" s="807">
        <f>N851+N857+N863+N866+N873+N880+N885+N896+N903+N907+N910+N848</f>
        <v>4985261.1265899995</v>
      </c>
      <c r="O847" s="800">
        <f>O851+O857+O863+O866+O873+O880+O885+O896+O903+O907+O910+O848</f>
        <v>41327046.219836995</v>
      </c>
      <c r="P847" s="639"/>
      <c r="Q847" s="455"/>
      <c r="R847" s="607"/>
      <c r="S847" s="633"/>
      <c r="T847" s="513"/>
      <c r="U847" s="513">
        <f>U851+U857+U863+U866+U873+U880+U885+U896+U903+U907+U910+U848</f>
        <v>36336629.420000002</v>
      </c>
      <c r="V847" s="513"/>
      <c r="W847" s="513">
        <f>W851+W857+W863+W866+W873+W880+W885+W896+W903+W907+W910+W848</f>
        <v>4982748.8999999994</v>
      </c>
      <c r="X847" s="667">
        <f>X851+X857+X863+X866+X873+X880+X885+X896+X903+X907+X910+X848</f>
        <v>41319378.319999993</v>
      </c>
      <c r="Y847" s="633"/>
      <c r="Z847" s="513"/>
      <c r="AA847" s="513">
        <f>AA851+AA857+AA863+AA866+AA873+AA880+AA885+AA896+AA903+AA907+AA910+AA848</f>
        <v>2997459.69</v>
      </c>
      <c r="AB847" s="513"/>
      <c r="AC847" s="513">
        <f>AC851+AC857+AC863+AC866+AC873+AC880+AC885+AC896+AC903+AC907+AC910+AC848</f>
        <v>6932955.8399999999</v>
      </c>
      <c r="AD847" s="667">
        <f>AD851+AD857+AD863+AD866+AD873+AD880+AD885+AD896+AD903+AD907+AD910+AD848</f>
        <v>9930415.5299999993</v>
      </c>
      <c r="AE847" s="740">
        <f t="shared" si="564"/>
        <v>0</v>
      </c>
      <c r="AF847" s="741"/>
      <c r="AG847" s="741">
        <f>AG851+AG857+AG863+AG866+AG873+AG880+AG885+AG896+AG903+AG907+AG910+AG848</f>
        <v>38954962.019999996</v>
      </c>
      <c r="AH847" s="741"/>
      <c r="AI847" s="741">
        <f>AI851+AI857+AI863+AI866+AI873+AI880+AI885+AI896+AI903+AI907+AI910+AI848</f>
        <v>40775056.069999993</v>
      </c>
      <c r="AJ847" s="742">
        <f>AJ851+AJ857+AJ863+AJ866+AJ873+AJ880+AJ885+AJ896+AJ903+AJ907+AJ910+AJ848</f>
        <v>79730018.090000004</v>
      </c>
    </row>
    <row r="848" spans="1:36" s="403" customFormat="1" ht="21.75" customHeight="1" x14ac:dyDescent="0.25">
      <c r="A848" s="969" t="s">
        <v>859</v>
      </c>
      <c r="B848" s="433" t="s">
        <v>404</v>
      </c>
      <c r="C848" s="567"/>
      <c r="D848" s="594"/>
      <c r="E848" s="422"/>
      <c r="F848" s="422">
        <f>SUM(F849:F850)</f>
        <v>653914.01</v>
      </c>
      <c r="G848" s="422"/>
      <c r="H848" s="422">
        <f>SUM(H849:H850)</f>
        <v>4997424.9000000004</v>
      </c>
      <c r="I848" s="595">
        <f>SUM(I849:I850)</f>
        <v>5651338.9100000001</v>
      </c>
      <c r="J848" s="819"/>
      <c r="K848" s="812"/>
      <c r="L848" s="830">
        <f>SUM(L849:L850)</f>
        <v>0</v>
      </c>
      <c r="M848" s="812"/>
      <c r="N848" s="830">
        <f>SUM(N849:N850)</f>
        <v>0</v>
      </c>
      <c r="O848" s="831">
        <f>SUM(O849:O850)</f>
        <v>0</v>
      </c>
      <c r="P848" s="638">
        <f t="shared" ref="P848:P911" si="565">K848-T848</f>
        <v>0</v>
      </c>
      <c r="Q848" s="512">
        <f t="shared" ref="Q848:Q911" si="566">M848-V848</f>
        <v>0</v>
      </c>
      <c r="R848" s="637">
        <f t="shared" ref="R848:R911" si="567">(D848*K848)-(D848*T848)</f>
        <v>0</v>
      </c>
      <c r="S848" s="647"/>
      <c r="T848" s="521"/>
      <c r="U848" s="521">
        <f>SUM(U849:U850)</f>
        <v>0</v>
      </c>
      <c r="V848" s="521"/>
      <c r="W848" s="521">
        <f>SUM(W849:W850)</f>
        <v>0</v>
      </c>
      <c r="X848" s="671">
        <f>SUM(X849:X850)</f>
        <v>0</v>
      </c>
      <c r="Y848" s="647"/>
      <c r="Z848" s="520"/>
      <c r="AA848" s="520">
        <f>SUM(AA849:AA850)</f>
        <v>653913.68999999994</v>
      </c>
      <c r="AB848" s="520"/>
      <c r="AC848" s="520">
        <f>SUM(AC849:AC850)</f>
        <v>4997424.9000000004</v>
      </c>
      <c r="AD848" s="673">
        <f>SUM(AD849:AD850)</f>
        <v>5651338.5899999999</v>
      </c>
      <c r="AE848" s="740">
        <f t="shared" si="564"/>
        <v>0</v>
      </c>
      <c r="AF848" s="749"/>
      <c r="AG848" s="749">
        <f>SUM(AG849:AG850)</f>
        <v>0</v>
      </c>
      <c r="AH848" s="749"/>
      <c r="AI848" s="749">
        <f>SUM(AI849:AI850)</f>
        <v>0</v>
      </c>
      <c r="AJ848" s="750">
        <f>SUM(AJ849:AJ850)</f>
        <v>0</v>
      </c>
    </row>
    <row r="849" spans="1:56" s="494" customFormat="1" ht="21.75" customHeight="1" x14ac:dyDescent="0.25">
      <c r="A849" s="964" t="s">
        <v>860</v>
      </c>
      <c r="B849" s="444" t="s">
        <v>405</v>
      </c>
      <c r="C849" s="569" t="s">
        <v>31</v>
      </c>
      <c r="D849" s="585">
        <v>1</v>
      </c>
      <c r="E849" s="466">
        <v>239562.32</v>
      </c>
      <c r="F849" s="466">
        <f>E849*D849</f>
        <v>239562.32</v>
      </c>
      <c r="G849" s="466">
        <v>1951576.9000000001</v>
      </c>
      <c r="H849" s="466">
        <f>G849*D849</f>
        <v>1951576.9000000001</v>
      </c>
      <c r="I849" s="587">
        <f>H849+F849</f>
        <v>2191139.2200000002</v>
      </c>
      <c r="J849" s="802"/>
      <c r="K849" s="803">
        <v>239562.32</v>
      </c>
      <c r="L849" s="804">
        <f>K849*J849</f>
        <v>0</v>
      </c>
      <c r="M849" s="803">
        <v>1951576.9000000001</v>
      </c>
      <c r="N849" s="804">
        <f>M849*J849</f>
        <v>0</v>
      </c>
      <c r="O849" s="808">
        <f>N849+L849</f>
        <v>0</v>
      </c>
      <c r="P849" s="638">
        <f t="shared" si="565"/>
        <v>0</v>
      </c>
      <c r="Q849" s="512">
        <f t="shared" si="566"/>
        <v>0</v>
      </c>
      <c r="R849" s="637">
        <f t="shared" si="567"/>
        <v>0</v>
      </c>
      <c r="S849" s="638"/>
      <c r="T849" s="519">
        <v>239562.32</v>
      </c>
      <c r="U849" s="519">
        <f>T849*S849</f>
        <v>0</v>
      </c>
      <c r="V849" s="519">
        <v>1951576.9000000001</v>
      </c>
      <c r="W849" s="519">
        <f>V849*S849</f>
        <v>0</v>
      </c>
      <c r="X849" s="670">
        <f>W849+U849</f>
        <v>0</v>
      </c>
      <c r="Y849" s="638">
        <v>1</v>
      </c>
      <c r="Z849" s="512">
        <v>239562</v>
      </c>
      <c r="AA849" s="512">
        <f>Z849*Y849</f>
        <v>239562</v>
      </c>
      <c r="AB849" s="512">
        <v>1951576.9</v>
      </c>
      <c r="AC849" s="512">
        <f>AB849*Y849</f>
        <v>1951576.9</v>
      </c>
      <c r="AD849" s="668">
        <f>AC849+AA849</f>
        <v>2191138.9</v>
      </c>
      <c r="AE849" s="740">
        <f t="shared" si="564"/>
        <v>0</v>
      </c>
      <c r="AF849" s="747">
        <v>239562.32</v>
      </c>
      <c r="AG849" s="747">
        <f>AF849*AE849</f>
        <v>0</v>
      </c>
      <c r="AH849" s="747">
        <v>1951576.9000000001</v>
      </c>
      <c r="AI849" s="747">
        <f>AH849*AE849</f>
        <v>0</v>
      </c>
      <c r="AJ849" s="748">
        <f>AI849+AG849</f>
        <v>0</v>
      </c>
    </row>
    <row r="850" spans="1:56" s="494" customFormat="1" ht="21.75" customHeight="1" x14ac:dyDescent="0.25">
      <c r="A850" s="964" t="s">
        <v>861</v>
      </c>
      <c r="B850" s="444" t="s">
        <v>406</v>
      </c>
      <c r="C850" s="569" t="s">
        <v>31</v>
      </c>
      <c r="D850" s="585">
        <v>1</v>
      </c>
      <c r="E850" s="466">
        <v>414351.69</v>
      </c>
      <c r="F850" s="466">
        <f>E850*D850</f>
        <v>414351.69</v>
      </c>
      <c r="G850" s="466">
        <v>3045848</v>
      </c>
      <c r="H850" s="466">
        <f>G850*D850</f>
        <v>3045848</v>
      </c>
      <c r="I850" s="587">
        <f>H850+F850</f>
        <v>3460199.69</v>
      </c>
      <c r="J850" s="802"/>
      <c r="K850" s="803">
        <v>414351.69</v>
      </c>
      <c r="L850" s="804">
        <f>K850*J850</f>
        <v>0</v>
      </c>
      <c r="M850" s="803">
        <v>3045848</v>
      </c>
      <c r="N850" s="804">
        <f>M850*J850</f>
        <v>0</v>
      </c>
      <c r="O850" s="808">
        <f>N850+L850</f>
        <v>0</v>
      </c>
      <c r="P850" s="638">
        <f t="shared" si="565"/>
        <v>0</v>
      </c>
      <c r="Q850" s="512">
        <f t="shared" si="566"/>
        <v>0</v>
      </c>
      <c r="R850" s="637">
        <f t="shared" si="567"/>
        <v>0</v>
      </c>
      <c r="S850" s="638"/>
      <c r="T850" s="519">
        <v>414351.69</v>
      </c>
      <c r="U850" s="519">
        <f>T850*S850</f>
        <v>0</v>
      </c>
      <c r="V850" s="519">
        <v>3045848</v>
      </c>
      <c r="W850" s="519">
        <f>V850*S850</f>
        <v>0</v>
      </c>
      <c r="X850" s="670">
        <f>W850+U850</f>
        <v>0</v>
      </c>
      <c r="Y850" s="638">
        <v>1</v>
      </c>
      <c r="Z850" s="512">
        <v>414351.69</v>
      </c>
      <c r="AA850" s="512">
        <f>Z850*Y850</f>
        <v>414351.69</v>
      </c>
      <c r="AB850" s="512">
        <v>3045848</v>
      </c>
      <c r="AC850" s="512">
        <f>AB850*Y850</f>
        <v>3045848</v>
      </c>
      <c r="AD850" s="668">
        <f>AC850+AA850</f>
        <v>3460199.69</v>
      </c>
      <c r="AE850" s="740">
        <f t="shared" si="564"/>
        <v>0</v>
      </c>
      <c r="AF850" s="747">
        <v>414351.69</v>
      </c>
      <c r="AG850" s="747">
        <f>AF850*AE850</f>
        <v>0</v>
      </c>
      <c r="AH850" s="747">
        <v>3045848</v>
      </c>
      <c r="AI850" s="747">
        <f>AH850*AE850</f>
        <v>0</v>
      </c>
      <c r="AJ850" s="748">
        <f>AI850+AG850</f>
        <v>0</v>
      </c>
    </row>
    <row r="851" spans="1:56" ht="21.75" customHeight="1" x14ac:dyDescent="0.25">
      <c r="A851" s="969" t="s">
        <v>862</v>
      </c>
      <c r="B851" s="433" t="s">
        <v>407</v>
      </c>
      <c r="C851" s="567"/>
      <c r="D851" s="591"/>
      <c r="E851" s="469"/>
      <c r="F851" s="469">
        <f>SUM(F852:F856)</f>
        <v>940253</v>
      </c>
      <c r="G851" s="469"/>
      <c r="H851" s="469">
        <f>SUM(H852:H856)</f>
        <v>4679140.0500000007</v>
      </c>
      <c r="I851" s="590">
        <f>SUM(I852:I856)</f>
        <v>5619393.0500000007</v>
      </c>
      <c r="J851" s="819"/>
      <c r="K851" s="820"/>
      <c r="L851" s="821">
        <f>SUM(L852:L856)</f>
        <v>0</v>
      </c>
      <c r="M851" s="820"/>
      <c r="N851" s="821">
        <f>SUM(N852:N856)</f>
        <v>0</v>
      </c>
      <c r="O851" s="814">
        <f>SUM(O852:O856)</f>
        <v>0</v>
      </c>
      <c r="P851" s="638">
        <f t="shared" si="565"/>
        <v>0</v>
      </c>
      <c r="Q851" s="512">
        <f t="shared" si="566"/>
        <v>0</v>
      </c>
      <c r="R851" s="637">
        <f t="shared" si="567"/>
        <v>0</v>
      </c>
      <c r="S851" s="647"/>
      <c r="T851" s="522"/>
      <c r="U851" s="522">
        <f>SUM(U852:U856)</f>
        <v>0</v>
      </c>
      <c r="V851" s="522"/>
      <c r="W851" s="522">
        <f>SUM(W852:W856)</f>
        <v>0</v>
      </c>
      <c r="X851" s="671">
        <f>SUM(X852:X856)</f>
        <v>0</v>
      </c>
      <c r="Y851" s="647"/>
      <c r="Z851" s="523"/>
      <c r="AA851" s="523">
        <f>SUM(AA852:AA856)</f>
        <v>337980</v>
      </c>
      <c r="AB851" s="523"/>
      <c r="AC851" s="523">
        <f>SUM(AC852:AC856)</f>
        <v>1736492.94</v>
      </c>
      <c r="AD851" s="673">
        <f>SUM(AD852:AD856)</f>
        <v>2074472.94</v>
      </c>
      <c r="AE851" s="740">
        <f t="shared" si="564"/>
        <v>0</v>
      </c>
      <c r="AF851" s="753"/>
      <c r="AG851" s="753">
        <f>SUM(AG852:AG856)</f>
        <v>602273</v>
      </c>
      <c r="AH851" s="753"/>
      <c r="AI851" s="753">
        <f>SUM(AI852:AI856)</f>
        <v>2942647.11</v>
      </c>
      <c r="AJ851" s="750">
        <f>SUM(AJ852:AJ856)</f>
        <v>3544920.11</v>
      </c>
      <c r="AK851" s="196"/>
    </row>
    <row r="852" spans="1:56" s="403" customFormat="1" ht="26.45" hidden="1" customHeight="1" x14ac:dyDescent="0.25">
      <c r="A852" s="970" t="s">
        <v>863</v>
      </c>
      <c r="B852" s="435" t="s">
        <v>408</v>
      </c>
      <c r="C852" s="569" t="s">
        <v>31</v>
      </c>
      <c r="D852" s="585">
        <v>3</v>
      </c>
      <c r="E852" s="466">
        <v>34934</v>
      </c>
      <c r="F852" s="466">
        <f>E852*D852</f>
        <v>104802</v>
      </c>
      <c r="G852" s="466">
        <v>78869.7</v>
      </c>
      <c r="H852" s="466">
        <f>G852*D852</f>
        <v>236609.09999999998</v>
      </c>
      <c r="I852" s="587">
        <f>H852+F852</f>
        <v>341411.1</v>
      </c>
      <c r="J852" s="802"/>
      <c r="K852" s="803">
        <v>34934</v>
      </c>
      <c r="L852" s="804">
        <f>K852*J852</f>
        <v>0</v>
      </c>
      <c r="M852" s="803">
        <v>78869.7</v>
      </c>
      <c r="N852" s="804">
        <f>M852*J852</f>
        <v>0</v>
      </c>
      <c r="O852" s="808">
        <f>N852+L852</f>
        <v>0</v>
      </c>
      <c r="P852" s="638">
        <f t="shared" si="565"/>
        <v>0</v>
      </c>
      <c r="Q852" s="512">
        <f t="shared" si="566"/>
        <v>0</v>
      </c>
      <c r="R852" s="637">
        <f t="shared" si="567"/>
        <v>0</v>
      </c>
      <c r="S852" s="638"/>
      <c r="T852" s="519">
        <v>34934</v>
      </c>
      <c r="U852" s="519">
        <f>T852*S852</f>
        <v>0</v>
      </c>
      <c r="V852" s="519">
        <v>78869.7</v>
      </c>
      <c r="W852" s="519">
        <f>V852*S852</f>
        <v>0</v>
      </c>
      <c r="X852" s="670">
        <f>W852+U852</f>
        <v>0</v>
      </c>
      <c r="Y852" s="638"/>
      <c r="Z852" s="512">
        <v>34934</v>
      </c>
      <c r="AA852" s="512">
        <f>Z852*Y852</f>
        <v>0</v>
      </c>
      <c r="AB852" s="512">
        <v>78869.7</v>
      </c>
      <c r="AC852" s="512">
        <f>AB852*Y852</f>
        <v>0</v>
      </c>
      <c r="AD852" s="668">
        <f>AC852+AA852</f>
        <v>0</v>
      </c>
      <c r="AE852" s="740">
        <f t="shared" si="564"/>
        <v>3</v>
      </c>
      <c r="AF852" s="747">
        <v>34934</v>
      </c>
      <c r="AG852" s="747">
        <f>AF852*AE852</f>
        <v>104802</v>
      </c>
      <c r="AH852" s="747">
        <v>78869.7</v>
      </c>
      <c r="AI852" s="747">
        <f>AH852*AE852</f>
        <v>236609.09999999998</v>
      </c>
      <c r="AJ852" s="748">
        <f>AI852+AG852</f>
        <v>341411.1</v>
      </c>
    </row>
    <row r="853" spans="1:56" s="403" customFormat="1" ht="26.45" hidden="1" customHeight="1" x14ac:dyDescent="0.25">
      <c r="A853" s="970" t="s">
        <v>864</v>
      </c>
      <c r="B853" s="435" t="s">
        <v>409</v>
      </c>
      <c r="C853" s="569" t="s">
        <v>31</v>
      </c>
      <c r="D853" s="585">
        <v>1</v>
      </c>
      <c r="E853" s="466">
        <v>29801</v>
      </c>
      <c r="F853" s="466">
        <f>E853*D853</f>
        <v>29801</v>
      </c>
      <c r="G853" s="466">
        <v>63095.759999999995</v>
      </c>
      <c r="H853" s="466">
        <f>G853*D853</f>
        <v>63095.759999999995</v>
      </c>
      <c r="I853" s="587">
        <f>H853+F853</f>
        <v>92896.76</v>
      </c>
      <c r="J853" s="802"/>
      <c r="K853" s="803">
        <v>29801</v>
      </c>
      <c r="L853" s="804">
        <f>K853*J853</f>
        <v>0</v>
      </c>
      <c r="M853" s="803">
        <v>63095.759999999995</v>
      </c>
      <c r="N853" s="804">
        <f>M853*J853</f>
        <v>0</v>
      </c>
      <c r="O853" s="808">
        <f>N853+L853</f>
        <v>0</v>
      </c>
      <c r="P853" s="638">
        <f t="shared" si="565"/>
        <v>0</v>
      </c>
      <c r="Q853" s="512">
        <f t="shared" si="566"/>
        <v>0</v>
      </c>
      <c r="R853" s="637">
        <f t="shared" si="567"/>
        <v>0</v>
      </c>
      <c r="S853" s="638"/>
      <c r="T853" s="519">
        <v>29801</v>
      </c>
      <c r="U853" s="519">
        <f>T853*S853</f>
        <v>0</v>
      </c>
      <c r="V853" s="519">
        <v>63095.759999999995</v>
      </c>
      <c r="W853" s="519">
        <f>V853*S853</f>
        <v>0</v>
      </c>
      <c r="X853" s="670">
        <f>W853+U853</f>
        <v>0</v>
      </c>
      <c r="Y853" s="638"/>
      <c r="Z853" s="512">
        <v>29801</v>
      </c>
      <c r="AA853" s="512">
        <f>Z853*Y853</f>
        <v>0</v>
      </c>
      <c r="AB853" s="512">
        <v>63095.759999999995</v>
      </c>
      <c r="AC853" s="512">
        <f>AB853*Y853</f>
        <v>0</v>
      </c>
      <c r="AD853" s="668">
        <f>AC853+AA853</f>
        <v>0</v>
      </c>
      <c r="AE853" s="740">
        <f t="shared" si="564"/>
        <v>1</v>
      </c>
      <c r="AF853" s="747">
        <v>29801</v>
      </c>
      <c r="AG853" s="747">
        <f>AF853*AE853</f>
        <v>29801</v>
      </c>
      <c r="AH853" s="747">
        <v>63095.759999999995</v>
      </c>
      <c r="AI853" s="747">
        <f>AH853*AE853</f>
        <v>63095.759999999995</v>
      </c>
      <c r="AJ853" s="748">
        <f>AI853+AG853</f>
        <v>92896.76</v>
      </c>
    </row>
    <row r="854" spans="1:56" s="403" customFormat="1" ht="21.75" customHeight="1" x14ac:dyDescent="0.25">
      <c r="A854" s="970" t="s">
        <v>865</v>
      </c>
      <c r="B854" s="435" t="s">
        <v>410</v>
      </c>
      <c r="C854" s="569" t="s">
        <v>31</v>
      </c>
      <c r="D854" s="585">
        <v>1</v>
      </c>
      <c r="E854" s="466">
        <v>337980</v>
      </c>
      <c r="F854" s="466">
        <f>E854*D854</f>
        <v>337980</v>
      </c>
      <c r="G854" s="466">
        <v>1736492.9400000002</v>
      </c>
      <c r="H854" s="466">
        <f>G854*D854</f>
        <v>1736492.9400000002</v>
      </c>
      <c r="I854" s="587">
        <f>H854+F854</f>
        <v>2074472.9400000002</v>
      </c>
      <c r="J854" s="802"/>
      <c r="K854" s="803">
        <v>337980</v>
      </c>
      <c r="L854" s="804">
        <f>K854*J854</f>
        <v>0</v>
      </c>
      <c r="M854" s="803">
        <v>1736492.9400000002</v>
      </c>
      <c r="N854" s="804">
        <f>M854*J854</f>
        <v>0</v>
      </c>
      <c r="O854" s="808">
        <f>N854+L854</f>
        <v>0</v>
      </c>
      <c r="P854" s="638">
        <f t="shared" si="565"/>
        <v>0</v>
      </c>
      <c r="Q854" s="512">
        <f t="shared" si="566"/>
        <v>0</v>
      </c>
      <c r="R854" s="637">
        <f t="shared" si="567"/>
        <v>0</v>
      </c>
      <c r="S854" s="638"/>
      <c r="T854" s="519">
        <v>337980</v>
      </c>
      <c r="U854" s="519">
        <f>T854*S854</f>
        <v>0</v>
      </c>
      <c r="V854" s="519">
        <v>1736492.9400000002</v>
      </c>
      <c r="W854" s="519">
        <f>V854*S854</f>
        <v>0</v>
      </c>
      <c r="X854" s="670">
        <f>W854+U854</f>
        <v>0</v>
      </c>
      <c r="Y854" s="638">
        <v>1</v>
      </c>
      <c r="Z854" s="512">
        <v>337980</v>
      </c>
      <c r="AA854" s="512">
        <f>Z854*Y854</f>
        <v>337980</v>
      </c>
      <c r="AB854" s="512">
        <v>1736492.94</v>
      </c>
      <c r="AC854" s="512">
        <f>AB854*Y854</f>
        <v>1736492.94</v>
      </c>
      <c r="AD854" s="668">
        <f>AC854+AA854</f>
        <v>2074472.94</v>
      </c>
      <c r="AE854" s="740">
        <f t="shared" si="564"/>
        <v>0</v>
      </c>
      <c r="AF854" s="747">
        <v>337980</v>
      </c>
      <c r="AG854" s="747">
        <f>AF854*AE854</f>
        <v>0</v>
      </c>
      <c r="AH854" s="747">
        <v>1736492.9400000002</v>
      </c>
      <c r="AI854" s="747">
        <f>AH854*AE854</f>
        <v>0</v>
      </c>
      <c r="AJ854" s="748">
        <f>AI854+AG854</f>
        <v>0</v>
      </c>
    </row>
    <row r="855" spans="1:56" s="403" customFormat="1" ht="15.6" hidden="1" customHeight="1" x14ac:dyDescent="0.25">
      <c r="A855" s="970" t="s">
        <v>866</v>
      </c>
      <c r="B855" s="435" t="s">
        <v>411</v>
      </c>
      <c r="C855" s="569" t="s">
        <v>31</v>
      </c>
      <c r="D855" s="585">
        <v>2</v>
      </c>
      <c r="E855" s="466">
        <v>66810</v>
      </c>
      <c r="F855" s="466">
        <f>E855*D855</f>
        <v>133620</v>
      </c>
      <c r="G855" s="466">
        <v>304200</v>
      </c>
      <c r="H855" s="466">
        <f>G855*D855</f>
        <v>608400</v>
      </c>
      <c r="I855" s="587">
        <f>H855+F855</f>
        <v>742020</v>
      </c>
      <c r="J855" s="802"/>
      <c r="K855" s="803">
        <v>66810</v>
      </c>
      <c r="L855" s="804">
        <f>K855*J855</f>
        <v>0</v>
      </c>
      <c r="M855" s="803">
        <v>304200</v>
      </c>
      <c r="N855" s="804">
        <f>M855*J855</f>
        <v>0</v>
      </c>
      <c r="O855" s="808">
        <f>N855+L855</f>
        <v>0</v>
      </c>
      <c r="P855" s="638">
        <f t="shared" si="565"/>
        <v>0</v>
      </c>
      <c r="Q855" s="512">
        <f t="shared" si="566"/>
        <v>0</v>
      </c>
      <c r="R855" s="637">
        <f t="shared" si="567"/>
        <v>0</v>
      </c>
      <c r="S855" s="638"/>
      <c r="T855" s="519">
        <v>66810</v>
      </c>
      <c r="U855" s="519">
        <f>T855*S855</f>
        <v>0</v>
      </c>
      <c r="V855" s="519">
        <v>304200</v>
      </c>
      <c r="W855" s="519">
        <f>V855*S855</f>
        <v>0</v>
      </c>
      <c r="X855" s="670">
        <f>W855+U855</f>
        <v>0</v>
      </c>
      <c r="Y855" s="638"/>
      <c r="Z855" s="512">
        <v>66810</v>
      </c>
      <c r="AA855" s="512">
        <f>Z855*Y855</f>
        <v>0</v>
      </c>
      <c r="AB855" s="512">
        <v>304200</v>
      </c>
      <c r="AC855" s="512">
        <f>AB855*Y855</f>
        <v>0</v>
      </c>
      <c r="AD855" s="668">
        <f>AC855+AA855</f>
        <v>0</v>
      </c>
      <c r="AE855" s="740">
        <f t="shared" si="564"/>
        <v>2</v>
      </c>
      <c r="AF855" s="747">
        <v>66810</v>
      </c>
      <c r="AG855" s="747">
        <f>AF855*AE855</f>
        <v>133620</v>
      </c>
      <c r="AH855" s="747">
        <v>304200</v>
      </c>
      <c r="AI855" s="747">
        <f>AH855*AE855</f>
        <v>608400</v>
      </c>
      <c r="AJ855" s="748">
        <f>AI855+AG855</f>
        <v>742020</v>
      </c>
    </row>
    <row r="856" spans="1:56" s="405" customFormat="1" ht="15.6" hidden="1" customHeight="1" x14ac:dyDescent="0.25">
      <c r="A856" s="970" t="s">
        <v>867</v>
      </c>
      <c r="B856" s="435" t="s">
        <v>412</v>
      </c>
      <c r="C856" s="569" t="s">
        <v>31</v>
      </c>
      <c r="D856" s="585">
        <v>5</v>
      </c>
      <c r="E856" s="466">
        <v>66810</v>
      </c>
      <c r="F856" s="466">
        <f>E856*D856</f>
        <v>334050</v>
      </c>
      <c r="G856" s="466">
        <v>406908.45</v>
      </c>
      <c r="H856" s="466">
        <f>G856*D856</f>
        <v>2034542.25</v>
      </c>
      <c r="I856" s="587">
        <f>H856+F856</f>
        <v>2368592.25</v>
      </c>
      <c r="J856" s="802"/>
      <c r="K856" s="803">
        <v>66810</v>
      </c>
      <c r="L856" s="804">
        <f>K856*J856</f>
        <v>0</v>
      </c>
      <c r="M856" s="803">
        <v>406908.45</v>
      </c>
      <c r="N856" s="804">
        <f>M856*J856</f>
        <v>0</v>
      </c>
      <c r="O856" s="808">
        <f>N856+L856</f>
        <v>0</v>
      </c>
      <c r="P856" s="638">
        <f t="shared" si="565"/>
        <v>0</v>
      </c>
      <c r="Q856" s="512">
        <f t="shared" si="566"/>
        <v>0</v>
      </c>
      <c r="R856" s="637">
        <f t="shared" si="567"/>
        <v>0</v>
      </c>
      <c r="S856" s="638"/>
      <c r="T856" s="512">
        <v>66810</v>
      </c>
      <c r="U856" s="512">
        <f>T856*S856</f>
        <v>0</v>
      </c>
      <c r="V856" s="512">
        <v>406908.45</v>
      </c>
      <c r="W856" s="512">
        <f>V856*S856</f>
        <v>0</v>
      </c>
      <c r="X856" s="668">
        <f>W856+U856</f>
        <v>0</v>
      </c>
      <c r="Y856" s="638"/>
      <c r="Z856" s="512">
        <v>66810</v>
      </c>
      <c r="AA856" s="512">
        <f>Z856*Y856</f>
        <v>0</v>
      </c>
      <c r="AB856" s="512">
        <v>406908.45</v>
      </c>
      <c r="AC856" s="512">
        <f>AB856*Y856</f>
        <v>0</v>
      </c>
      <c r="AD856" s="668">
        <f>AC856+AA856</f>
        <v>0</v>
      </c>
      <c r="AE856" s="740">
        <f t="shared" si="564"/>
        <v>5</v>
      </c>
      <c r="AF856" s="743">
        <v>66810</v>
      </c>
      <c r="AG856" s="743">
        <f>AF856*AE856</f>
        <v>334050</v>
      </c>
      <c r="AH856" s="743">
        <v>406908.45</v>
      </c>
      <c r="AI856" s="743">
        <f>AH856*AE856</f>
        <v>2034542.25</v>
      </c>
      <c r="AJ856" s="744">
        <f>AI856+AG856</f>
        <v>2368592.25</v>
      </c>
      <c r="AK856" s="403"/>
      <c r="AL856" s="403"/>
      <c r="AM856" s="403"/>
      <c r="AN856" s="403"/>
      <c r="AO856" s="403"/>
      <c r="AP856" s="403"/>
      <c r="AQ856" s="403"/>
      <c r="AR856" s="403"/>
      <c r="AS856" s="403"/>
      <c r="AT856" s="403"/>
      <c r="AU856" s="403"/>
      <c r="AV856" s="403"/>
      <c r="AW856" s="403"/>
      <c r="AX856" s="403"/>
      <c r="AY856" s="403"/>
      <c r="AZ856" s="403"/>
      <c r="BA856" s="403"/>
      <c r="BB856" s="403"/>
      <c r="BC856" s="403"/>
      <c r="BD856" s="403"/>
    </row>
    <row r="857" spans="1:56" s="403" customFormat="1" ht="17.45" hidden="1" customHeight="1" x14ac:dyDescent="0.25">
      <c r="A857" s="969" t="s">
        <v>868</v>
      </c>
      <c r="B857" s="433" t="s">
        <v>413</v>
      </c>
      <c r="C857" s="567"/>
      <c r="D857" s="594"/>
      <c r="E857" s="422"/>
      <c r="F857" s="422">
        <f>SUM(F858:F862)</f>
        <v>491643</v>
      </c>
      <c r="G857" s="422"/>
      <c r="H857" s="422">
        <f>SUM(H858:H862)</f>
        <v>693238</v>
      </c>
      <c r="I857" s="595">
        <f>SUM(I858:I862)</f>
        <v>1184881</v>
      </c>
      <c r="J857" s="819"/>
      <c r="K857" s="812"/>
      <c r="L857" s="830">
        <f>SUM(L858:L862)</f>
        <v>0</v>
      </c>
      <c r="M857" s="812"/>
      <c r="N857" s="830">
        <f>SUM(N858:N862)</f>
        <v>0</v>
      </c>
      <c r="O857" s="831">
        <f>SUM(O858:O862)</f>
        <v>0</v>
      </c>
      <c r="P857" s="638">
        <f t="shared" si="565"/>
        <v>0</v>
      </c>
      <c r="Q857" s="512">
        <f t="shared" si="566"/>
        <v>0</v>
      </c>
      <c r="R857" s="637">
        <f t="shared" si="567"/>
        <v>0</v>
      </c>
      <c r="S857" s="647"/>
      <c r="T857" s="521"/>
      <c r="U857" s="521">
        <f>SUM(U858:U862)</f>
        <v>0</v>
      </c>
      <c r="V857" s="521"/>
      <c r="W857" s="521">
        <f>SUM(W858:W862)</f>
        <v>0</v>
      </c>
      <c r="X857" s="671">
        <f>SUM(X858:X862)</f>
        <v>0</v>
      </c>
      <c r="Y857" s="647"/>
      <c r="Z857" s="520"/>
      <c r="AA857" s="520">
        <f>SUM(AA858:AA862)</f>
        <v>0</v>
      </c>
      <c r="AB857" s="520"/>
      <c r="AC857" s="520">
        <f>SUM(AC858:AC862)</f>
        <v>0</v>
      </c>
      <c r="AD857" s="673">
        <f>SUM(AD858:AD862)</f>
        <v>0</v>
      </c>
      <c r="AE857" s="740">
        <f t="shared" si="564"/>
        <v>0</v>
      </c>
      <c r="AF857" s="749"/>
      <c r="AG857" s="749">
        <f>SUM(AG858:AG862)</f>
        <v>491643</v>
      </c>
      <c r="AH857" s="749"/>
      <c r="AI857" s="749">
        <f>SUM(AI858:AI862)</f>
        <v>693238</v>
      </c>
      <c r="AJ857" s="750">
        <f>SUM(AJ858:AJ862)</f>
        <v>1184881</v>
      </c>
    </row>
    <row r="858" spans="1:56" s="403" customFormat="1" ht="26.45" hidden="1" customHeight="1" x14ac:dyDescent="0.25">
      <c r="A858" s="970" t="s">
        <v>869</v>
      </c>
      <c r="B858" s="435" t="s">
        <v>414</v>
      </c>
      <c r="C858" s="569" t="s">
        <v>31</v>
      </c>
      <c r="D858" s="585">
        <v>7</v>
      </c>
      <c r="E858" s="419">
        <v>8646</v>
      </c>
      <c r="F858" s="419">
        <f>E858*D858</f>
        <v>60522</v>
      </c>
      <c r="G858" s="419">
        <v>22464</v>
      </c>
      <c r="H858" s="419">
        <f>G858*D858</f>
        <v>157248</v>
      </c>
      <c r="I858" s="586">
        <f>H858+F858</f>
        <v>217770</v>
      </c>
      <c r="J858" s="802"/>
      <c r="K858" s="803">
        <v>8646</v>
      </c>
      <c r="L858" s="810">
        <f>K858*J858</f>
        <v>0</v>
      </c>
      <c r="M858" s="803">
        <v>22464</v>
      </c>
      <c r="N858" s="810">
        <f>M858*J858</f>
        <v>0</v>
      </c>
      <c r="O858" s="805">
        <f>N858+L858</f>
        <v>0</v>
      </c>
      <c r="P858" s="638">
        <f t="shared" si="565"/>
        <v>0</v>
      </c>
      <c r="Q858" s="512">
        <f t="shared" si="566"/>
        <v>0</v>
      </c>
      <c r="R858" s="637">
        <f t="shared" si="567"/>
        <v>0</v>
      </c>
      <c r="S858" s="638"/>
      <c r="T858" s="519">
        <v>8646</v>
      </c>
      <c r="U858" s="519">
        <f>T858*S858</f>
        <v>0</v>
      </c>
      <c r="V858" s="519">
        <v>22464</v>
      </c>
      <c r="W858" s="519">
        <f>V858*S858</f>
        <v>0</v>
      </c>
      <c r="X858" s="670">
        <f>W858+U858</f>
        <v>0</v>
      </c>
      <c r="Y858" s="638"/>
      <c r="Z858" s="512">
        <v>8646</v>
      </c>
      <c r="AA858" s="512">
        <f>Z858*Y858</f>
        <v>0</v>
      </c>
      <c r="AB858" s="512">
        <v>22464</v>
      </c>
      <c r="AC858" s="512">
        <f>AB858*Y858</f>
        <v>0</v>
      </c>
      <c r="AD858" s="668">
        <f>AC858+AA858</f>
        <v>0</v>
      </c>
      <c r="AE858" s="740">
        <f t="shared" si="564"/>
        <v>7</v>
      </c>
      <c r="AF858" s="747">
        <v>8646</v>
      </c>
      <c r="AG858" s="747">
        <f>AF858*AE858</f>
        <v>60522</v>
      </c>
      <c r="AH858" s="747">
        <v>22464</v>
      </c>
      <c r="AI858" s="747">
        <f>AH858*AE858</f>
        <v>157248</v>
      </c>
      <c r="AJ858" s="748">
        <f>AI858+AG858</f>
        <v>217770</v>
      </c>
    </row>
    <row r="859" spans="1:56" s="403" customFormat="1" ht="15.6" hidden="1" customHeight="1" x14ac:dyDescent="0.25">
      <c r="A859" s="970" t="s">
        <v>870</v>
      </c>
      <c r="B859" s="435" t="s">
        <v>415</v>
      </c>
      <c r="C859" s="569" t="s">
        <v>33</v>
      </c>
      <c r="D859" s="585">
        <v>0.5</v>
      </c>
      <c r="E859" s="419">
        <v>39300</v>
      </c>
      <c r="F859" s="419">
        <f>E859*D859</f>
        <v>19650</v>
      </c>
      <c r="G859" s="419">
        <v>87100</v>
      </c>
      <c r="H859" s="419">
        <f>G859*D859</f>
        <v>43550</v>
      </c>
      <c r="I859" s="586">
        <f>H859+F859</f>
        <v>63200</v>
      </c>
      <c r="J859" s="802"/>
      <c r="K859" s="803">
        <v>39300</v>
      </c>
      <c r="L859" s="810">
        <f>K859*J859</f>
        <v>0</v>
      </c>
      <c r="M859" s="803">
        <v>87100</v>
      </c>
      <c r="N859" s="810">
        <f>M859*J859</f>
        <v>0</v>
      </c>
      <c r="O859" s="805">
        <f>N859+L859</f>
        <v>0</v>
      </c>
      <c r="P859" s="638">
        <f t="shared" si="565"/>
        <v>0</v>
      </c>
      <c r="Q859" s="512">
        <f t="shared" si="566"/>
        <v>0</v>
      </c>
      <c r="R859" s="637">
        <f t="shared" si="567"/>
        <v>0</v>
      </c>
      <c r="S859" s="638"/>
      <c r="T859" s="519">
        <v>39300</v>
      </c>
      <c r="U859" s="519">
        <f>T859*S859</f>
        <v>0</v>
      </c>
      <c r="V859" s="519">
        <v>87100</v>
      </c>
      <c r="W859" s="519">
        <f>V859*S859</f>
        <v>0</v>
      </c>
      <c r="X859" s="670">
        <f>W859+U859</f>
        <v>0</v>
      </c>
      <c r="Y859" s="638"/>
      <c r="Z859" s="512">
        <v>39300</v>
      </c>
      <c r="AA859" s="512">
        <f>Z859*Y859</f>
        <v>0</v>
      </c>
      <c r="AB859" s="512">
        <v>87100</v>
      </c>
      <c r="AC859" s="512">
        <f>AB859*Y859</f>
        <v>0</v>
      </c>
      <c r="AD859" s="668">
        <f>AC859+AA859</f>
        <v>0</v>
      </c>
      <c r="AE859" s="740">
        <f t="shared" si="564"/>
        <v>0.5</v>
      </c>
      <c r="AF859" s="747">
        <v>39300</v>
      </c>
      <c r="AG859" s="747">
        <f>AF859*AE859</f>
        <v>19650</v>
      </c>
      <c r="AH859" s="747">
        <v>87100</v>
      </c>
      <c r="AI859" s="747">
        <f>AH859*AE859</f>
        <v>43550</v>
      </c>
      <c r="AJ859" s="748">
        <f>AI859+AG859</f>
        <v>63200</v>
      </c>
    </row>
    <row r="860" spans="1:56" s="403" customFormat="1" ht="15.6" hidden="1" customHeight="1" x14ac:dyDescent="0.25">
      <c r="A860" s="970" t="s">
        <v>871</v>
      </c>
      <c r="B860" s="435" t="s">
        <v>416</v>
      </c>
      <c r="C860" s="569" t="s">
        <v>33</v>
      </c>
      <c r="D860" s="585">
        <v>0.2</v>
      </c>
      <c r="E860" s="419">
        <v>39300</v>
      </c>
      <c r="F860" s="419">
        <f>E860*D860</f>
        <v>7860</v>
      </c>
      <c r="G860" s="419">
        <v>87100</v>
      </c>
      <c r="H860" s="419">
        <f>G860*D860</f>
        <v>17420</v>
      </c>
      <c r="I860" s="586">
        <f>H860+F860</f>
        <v>25280</v>
      </c>
      <c r="J860" s="802"/>
      <c r="K860" s="803">
        <v>39300</v>
      </c>
      <c r="L860" s="810">
        <f>K860*J860</f>
        <v>0</v>
      </c>
      <c r="M860" s="803">
        <v>87100</v>
      </c>
      <c r="N860" s="810">
        <f>M860*J860</f>
        <v>0</v>
      </c>
      <c r="O860" s="805">
        <f>N860+L860</f>
        <v>0</v>
      </c>
      <c r="P860" s="638">
        <f t="shared" si="565"/>
        <v>0</v>
      </c>
      <c r="Q860" s="512">
        <f t="shared" si="566"/>
        <v>0</v>
      </c>
      <c r="R860" s="637">
        <f t="shared" si="567"/>
        <v>0</v>
      </c>
      <c r="S860" s="638"/>
      <c r="T860" s="519">
        <v>39300</v>
      </c>
      <c r="U860" s="519">
        <f>T860*S860</f>
        <v>0</v>
      </c>
      <c r="V860" s="519">
        <v>87100</v>
      </c>
      <c r="W860" s="519">
        <f>V860*S860</f>
        <v>0</v>
      </c>
      <c r="X860" s="670">
        <f>W860+U860</f>
        <v>0</v>
      </c>
      <c r="Y860" s="638"/>
      <c r="Z860" s="512">
        <v>39300</v>
      </c>
      <c r="AA860" s="512">
        <f>Z860*Y860</f>
        <v>0</v>
      </c>
      <c r="AB860" s="512">
        <v>87100</v>
      </c>
      <c r="AC860" s="512">
        <f>AB860*Y860</f>
        <v>0</v>
      </c>
      <c r="AD860" s="668">
        <f>AC860+AA860</f>
        <v>0</v>
      </c>
      <c r="AE860" s="740">
        <f t="shared" si="564"/>
        <v>0.2</v>
      </c>
      <c r="AF860" s="747">
        <v>39300</v>
      </c>
      <c r="AG860" s="747">
        <f>AF860*AE860</f>
        <v>7860</v>
      </c>
      <c r="AH860" s="747">
        <v>87100</v>
      </c>
      <c r="AI860" s="747">
        <f>AH860*AE860</f>
        <v>17420</v>
      </c>
      <c r="AJ860" s="748">
        <f>AI860+AG860</f>
        <v>25280</v>
      </c>
    </row>
    <row r="861" spans="1:56" s="403" customFormat="1" ht="26.45" hidden="1" customHeight="1" x14ac:dyDescent="0.25">
      <c r="A861" s="970" t="s">
        <v>872</v>
      </c>
      <c r="B861" s="435" t="s">
        <v>417</v>
      </c>
      <c r="C861" s="569" t="s">
        <v>171</v>
      </c>
      <c r="D861" s="585">
        <v>22</v>
      </c>
      <c r="E861" s="419">
        <v>10218</v>
      </c>
      <c r="F861" s="419">
        <f>E861*D861</f>
        <v>224796</v>
      </c>
      <c r="G861" s="419">
        <v>5460</v>
      </c>
      <c r="H861" s="419">
        <f>G861*D861</f>
        <v>120120</v>
      </c>
      <c r="I861" s="586">
        <f>H861+F861</f>
        <v>344916</v>
      </c>
      <c r="J861" s="802"/>
      <c r="K861" s="803">
        <v>10218</v>
      </c>
      <c r="L861" s="810">
        <f>K861*J861</f>
        <v>0</v>
      </c>
      <c r="M861" s="803">
        <v>5460</v>
      </c>
      <c r="N861" s="810">
        <f>M861*J861</f>
        <v>0</v>
      </c>
      <c r="O861" s="805">
        <f>N861+L861</f>
        <v>0</v>
      </c>
      <c r="P861" s="638">
        <f t="shared" si="565"/>
        <v>0</v>
      </c>
      <c r="Q861" s="512">
        <f t="shared" si="566"/>
        <v>0</v>
      </c>
      <c r="R861" s="637">
        <f t="shared" si="567"/>
        <v>0</v>
      </c>
      <c r="S861" s="638"/>
      <c r="T861" s="519">
        <v>10218</v>
      </c>
      <c r="U861" s="519">
        <f>T861*S861</f>
        <v>0</v>
      </c>
      <c r="V861" s="519">
        <v>5460</v>
      </c>
      <c r="W861" s="519">
        <f>V861*S861</f>
        <v>0</v>
      </c>
      <c r="X861" s="670">
        <f>W861+U861</f>
        <v>0</v>
      </c>
      <c r="Y861" s="638"/>
      <c r="Z861" s="512">
        <v>10218</v>
      </c>
      <c r="AA861" s="512">
        <f>Z861*Y861</f>
        <v>0</v>
      </c>
      <c r="AB861" s="512">
        <v>5460</v>
      </c>
      <c r="AC861" s="512">
        <f>AB861*Y861</f>
        <v>0</v>
      </c>
      <c r="AD861" s="668">
        <f>AC861+AA861</f>
        <v>0</v>
      </c>
      <c r="AE861" s="740">
        <f t="shared" si="564"/>
        <v>22</v>
      </c>
      <c r="AF861" s="747">
        <v>10218</v>
      </c>
      <c r="AG861" s="747">
        <f>AF861*AE861</f>
        <v>224796</v>
      </c>
      <c r="AH861" s="747">
        <v>5460</v>
      </c>
      <c r="AI861" s="747">
        <f>AH861*AE861</f>
        <v>120120</v>
      </c>
      <c r="AJ861" s="748">
        <f>AI861+AG861</f>
        <v>344916</v>
      </c>
    </row>
    <row r="862" spans="1:56" s="403" customFormat="1" ht="15.6" hidden="1" customHeight="1" x14ac:dyDescent="0.25">
      <c r="A862" s="970" t="s">
        <v>873</v>
      </c>
      <c r="B862" s="435" t="s">
        <v>418</v>
      </c>
      <c r="C862" s="569" t="s">
        <v>153</v>
      </c>
      <c r="D862" s="585">
        <v>91</v>
      </c>
      <c r="E862" s="419">
        <v>1965</v>
      </c>
      <c r="F862" s="419">
        <f>E862*D862</f>
        <v>178815</v>
      </c>
      <c r="G862" s="419">
        <v>3900</v>
      </c>
      <c r="H862" s="419">
        <f>G862*D862</f>
        <v>354900</v>
      </c>
      <c r="I862" s="586">
        <f>H862+F862</f>
        <v>533715</v>
      </c>
      <c r="J862" s="802"/>
      <c r="K862" s="803">
        <v>1965</v>
      </c>
      <c r="L862" s="810">
        <f>K862*J862</f>
        <v>0</v>
      </c>
      <c r="M862" s="803">
        <v>3900</v>
      </c>
      <c r="N862" s="810">
        <f>M862*J862</f>
        <v>0</v>
      </c>
      <c r="O862" s="805">
        <f>N862+L862</f>
        <v>0</v>
      </c>
      <c r="P862" s="638">
        <f t="shared" si="565"/>
        <v>0</v>
      </c>
      <c r="Q862" s="512">
        <f t="shared" si="566"/>
        <v>0</v>
      </c>
      <c r="R862" s="637">
        <f t="shared" si="567"/>
        <v>0</v>
      </c>
      <c r="S862" s="638"/>
      <c r="T862" s="519">
        <v>1965</v>
      </c>
      <c r="U862" s="519">
        <f>T862*S862</f>
        <v>0</v>
      </c>
      <c r="V862" s="519">
        <v>3900</v>
      </c>
      <c r="W862" s="519">
        <f>V862*S862</f>
        <v>0</v>
      </c>
      <c r="X862" s="670">
        <f>W862+U862</f>
        <v>0</v>
      </c>
      <c r="Y862" s="638"/>
      <c r="Z862" s="512">
        <v>1965</v>
      </c>
      <c r="AA862" s="512">
        <f>Z862*Y862</f>
        <v>0</v>
      </c>
      <c r="AB862" s="512">
        <v>3900</v>
      </c>
      <c r="AC862" s="512">
        <f>AB862*Y862</f>
        <v>0</v>
      </c>
      <c r="AD862" s="668">
        <f>AC862+AA862</f>
        <v>0</v>
      </c>
      <c r="AE862" s="740">
        <f t="shared" si="564"/>
        <v>91</v>
      </c>
      <c r="AF862" s="747">
        <v>1965</v>
      </c>
      <c r="AG862" s="747">
        <f>AF862*AE862</f>
        <v>178815</v>
      </c>
      <c r="AH862" s="747">
        <v>3900</v>
      </c>
      <c r="AI862" s="747">
        <f>AH862*AE862</f>
        <v>354900</v>
      </c>
      <c r="AJ862" s="748">
        <f>AI862+AG862</f>
        <v>533715</v>
      </c>
    </row>
    <row r="863" spans="1:56" s="403" customFormat="1" ht="17.45" hidden="1" customHeight="1" x14ac:dyDescent="0.25">
      <c r="A863" s="969" t="s">
        <v>874</v>
      </c>
      <c r="B863" s="433" t="s">
        <v>419</v>
      </c>
      <c r="C863" s="567"/>
      <c r="D863" s="594"/>
      <c r="E863" s="422"/>
      <c r="F863" s="422">
        <f>SUM(F864:F865)</f>
        <v>3910222.4</v>
      </c>
      <c r="G863" s="422"/>
      <c r="H863" s="422">
        <f>SUM(H864:H865)</f>
        <v>4803859.4000000004</v>
      </c>
      <c r="I863" s="595">
        <f>SUM(I864:I865)</f>
        <v>8714081.8000000007</v>
      </c>
      <c r="J863" s="819"/>
      <c r="K863" s="812"/>
      <c r="L863" s="830">
        <f>SUM(L864:L865)</f>
        <v>1220800</v>
      </c>
      <c r="M863" s="812"/>
      <c r="N863" s="830">
        <f>SUM(N864:N865)</f>
        <v>1499800</v>
      </c>
      <c r="O863" s="831">
        <f>SUM(O864:O865)</f>
        <v>2720600</v>
      </c>
      <c r="P863" s="638">
        <f t="shared" si="565"/>
        <v>0</v>
      </c>
      <c r="Q863" s="512">
        <f t="shared" si="566"/>
        <v>0</v>
      </c>
      <c r="R863" s="637">
        <f t="shared" si="567"/>
        <v>0</v>
      </c>
      <c r="S863" s="647"/>
      <c r="T863" s="520"/>
      <c r="U863" s="520">
        <f>SUM(U864:U865)</f>
        <v>1220800</v>
      </c>
      <c r="V863" s="520"/>
      <c r="W863" s="520">
        <f>SUM(W864:W865)</f>
        <v>1499800</v>
      </c>
      <c r="X863" s="673">
        <f>SUM(X864:X865)</f>
        <v>2720600</v>
      </c>
      <c r="Y863" s="647"/>
      <c r="Z863" s="520"/>
      <c r="AA863" s="520">
        <f>SUM(AA864:AA865)</f>
        <v>0</v>
      </c>
      <c r="AB863" s="520"/>
      <c r="AC863" s="520">
        <f>SUM(AC864:AC865)</f>
        <v>0</v>
      </c>
      <c r="AD863" s="673">
        <f>SUM(AD864:AD865)</f>
        <v>0</v>
      </c>
      <c r="AE863" s="740">
        <f t="shared" si="564"/>
        <v>0</v>
      </c>
      <c r="AF863" s="766"/>
      <c r="AG863" s="766">
        <f>SUM(AG864:AG865)</f>
        <v>2689422.4</v>
      </c>
      <c r="AH863" s="766"/>
      <c r="AI863" s="766">
        <f>SUM(AI864:AI865)</f>
        <v>3304059.4000000004</v>
      </c>
      <c r="AJ863" s="756">
        <f>SUM(AJ864:AJ865)</f>
        <v>5993481.8000000007</v>
      </c>
    </row>
    <row r="864" spans="1:56" s="403" customFormat="1" ht="25.5" hidden="1" x14ac:dyDescent="0.25">
      <c r="A864" s="970" t="s">
        <v>875</v>
      </c>
      <c r="B864" s="435" t="s">
        <v>420</v>
      </c>
      <c r="C864" s="569" t="s">
        <v>171</v>
      </c>
      <c r="D864" s="585">
        <v>320.3</v>
      </c>
      <c r="E864" s="419">
        <v>12208</v>
      </c>
      <c r="F864" s="419">
        <f>E864*D864</f>
        <v>3910222.4</v>
      </c>
      <c r="G864" s="419">
        <v>14998</v>
      </c>
      <c r="H864" s="419">
        <f>G864*D864</f>
        <v>4803859.4000000004</v>
      </c>
      <c r="I864" s="586">
        <f>H864+F864</f>
        <v>8714081.8000000007</v>
      </c>
      <c r="J864" s="802">
        <v>100</v>
      </c>
      <c r="K864" s="803">
        <v>12208</v>
      </c>
      <c r="L864" s="810">
        <f>K864*J864</f>
        <v>1220800</v>
      </c>
      <c r="M864" s="803">
        <v>14998</v>
      </c>
      <c r="N864" s="810">
        <f>M864*J864</f>
        <v>1499800</v>
      </c>
      <c r="O864" s="805">
        <f>N864+L864</f>
        <v>2720600</v>
      </c>
      <c r="P864" s="638">
        <f t="shared" si="565"/>
        <v>0</v>
      </c>
      <c r="Q864" s="512">
        <f t="shared" si="566"/>
        <v>0</v>
      </c>
      <c r="R864" s="637">
        <f t="shared" si="567"/>
        <v>0</v>
      </c>
      <c r="S864" s="638">
        <v>100</v>
      </c>
      <c r="T864" s="512">
        <v>12208</v>
      </c>
      <c r="U864" s="512">
        <f>T864*S864</f>
        <v>1220800</v>
      </c>
      <c r="V864" s="512">
        <v>14998</v>
      </c>
      <c r="W864" s="512">
        <f>V864*S864</f>
        <v>1499800</v>
      </c>
      <c r="X864" s="668">
        <f>W864+U864</f>
        <v>2720600</v>
      </c>
      <c r="Y864" s="638"/>
      <c r="Z864" s="512">
        <v>12208</v>
      </c>
      <c r="AA864" s="512">
        <f>Z864*Y864</f>
        <v>0</v>
      </c>
      <c r="AB864" s="512">
        <v>14998</v>
      </c>
      <c r="AC864" s="512">
        <f>AB864*Y864</f>
        <v>0</v>
      </c>
      <c r="AD864" s="668">
        <f>AC864+AA864</f>
        <v>0</v>
      </c>
      <c r="AE864" s="740">
        <f t="shared" si="564"/>
        <v>220.3</v>
      </c>
      <c r="AF864" s="743">
        <v>12208</v>
      </c>
      <c r="AG864" s="743">
        <f>AF864*AE864</f>
        <v>2689422.4</v>
      </c>
      <c r="AH864" s="743">
        <v>14998</v>
      </c>
      <c r="AI864" s="743">
        <f>AH864*AE864</f>
        <v>3304059.4000000004</v>
      </c>
      <c r="AJ864" s="744">
        <f>AI864+AG864</f>
        <v>5993481.8000000007</v>
      </c>
    </row>
    <row r="865" spans="1:36" s="403" customFormat="1" ht="17.45" hidden="1" customHeight="1" x14ac:dyDescent="0.25">
      <c r="A865" s="970" t="s">
        <v>876</v>
      </c>
      <c r="B865" s="435" t="s">
        <v>421</v>
      </c>
      <c r="C865" s="569" t="s">
        <v>33</v>
      </c>
      <c r="D865" s="585">
        <v>5.8</v>
      </c>
      <c r="E865" s="419"/>
      <c r="F865" s="419"/>
      <c r="G865" s="419"/>
      <c r="H865" s="419"/>
      <c r="I865" s="586"/>
      <c r="J865" s="802"/>
      <c r="K865" s="803"/>
      <c r="L865" s="810"/>
      <c r="M865" s="803"/>
      <c r="N865" s="810"/>
      <c r="O865" s="805"/>
      <c r="P865" s="638">
        <f t="shared" si="565"/>
        <v>0</v>
      </c>
      <c r="Q865" s="512">
        <f t="shared" si="566"/>
        <v>0</v>
      </c>
      <c r="R865" s="637">
        <f t="shared" si="567"/>
        <v>0</v>
      </c>
      <c r="S865" s="638"/>
      <c r="T865" s="519"/>
      <c r="U865" s="519"/>
      <c r="V865" s="519"/>
      <c r="W865" s="519"/>
      <c r="X865" s="670"/>
      <c r="Y865" s="638"/>
      <c r="Z865" s="512"/>
      <c r="AA865" s="512"/>
      <c r="AB865" s="512"/>
      <c r="AC865" s="512"/>
      <c r="AD865" s="668"/>
      <c r="AE865" s="740">
        <f t="shared" si="564"/>
        <v>5.8</v>
      </c>
      <c r="AF865" s="747"/>
      <c r="AG865" s="747"/>
      <c r="AH865" s="747"/>
      <c r="AI865" s="747"/>
      <c r="AJ865" s="748"/>
    </row>
    <row r="866" spans="1:36" s="403" customFormat="1" ht="17.45" hidden="1" customHeight="1" x14ac:dyDescent="0.25">
      <c r="A866" s="969" t="s">
        <v>877</v>
      </c>
      <c r="B866" s="433" t="s">
        <v>422</v>
      </c>
      <c r="C866" s="567" t="s">
        <v>153</v>
      </c>
      <c r="D866" s="594">
        <f>3545</f>
        <v>3545</v>
      </c>
      <c r="E866" s="469"/>
      <c r="F866" s="469">
        <f>SUM(F867:F872)</f>
        <v>12011678</v>
      </c>
      <c r="G866" s="469"/>
      <c r="H866" s="469">
        <f>SUM(H867:H872)</f>
        <v>10058072.9</v>
      </c>
      <c r="I866" s="590">
        <f>SUM(I867:I872)</f>
        <v>22069750.899999999</v>
      </c>
      <c r="J866" s="819"/>
      <c r="K866" s="820"/>
      <c r="L866" s="821">
        <f>SUM(L867:L872)</f>
        <v>0</v>
      </c>
      <c r="M866" s="820"/>
      <c r="N866" s="821">
        <f>SUM(N867:N872)</f>
        <v>0</v>
      </c>
      <c r="O866" s="814">
        <f>SUM(O867:O872)</f>
        <v>0</v>
      </c>
      <c r="P866" s="638">
        <f t="shared" si="565"/>
        <v>0</v>
      </c>
      <c r="Q866" s="512">
        <f t="shared" si="566"/>
        <v>0</v>
      </c>
      <c r="R866" s="637">
        <f t="shared" si="567"/>
        <v>0</v>
      </c>
      <c r="S866" s="647"/>
      <c r="T866" s="522"/>
      <c r="U866" s="522">
        <f>SUM(U867:U872)</f>
        <v>0</v>
      </c>
      <c r="V866" s="522"/>
      <c r="W866" s="522">
        <f>SUM(W867:W872)</f>
        <v>0</v>
      </c>
      <c r="X866" s="671">
        <f>SUM(X867:X872)</f>
        <v>0</v>
      </c>
      <c r="Y866" s="647"/>
      <c r="Z866" s="523"/>
      <c r="AA866" s="523">
        <f>SUM(AA867:AA872)</f>
        <v>0</v>
      </c>
      <c r="AB866" s="523"/>
      <c r="AC866" s="523">
        <f>SUM(AC867:AC872)</f>
        <v>0</v>
      </c>
      <c r="AD866" s="673">
        <f>SUM(AD867:AD872)</f>
        <v>0</v>
      </c>
      <c r="AE866" s="740">
        <f t="shared" si="564"/>
        <v>3545</v>
      </c>
      <c r="AF866" s="753"/>
      <c r="AG866" s="753">
        <f>SUM(AG867:AG872)</f>
        <v>12011678</v>
      </c>
      <c r="AH866" s="753"/>
      <c r="AI866" s="753">
        <f>SUM(AI867:AI872)</f>
        <v>10058072.9</v>
      </c>
      <c r="AJ866" s="750">
        <f>SUM(AJ867:AJ872)</f>
        <v>22069750.899999999</v>
      </c>
    </row>
    <row r="867" spans="1:36" s="403" customFormat="1" ht="15.6" hidden="1" customHeight="1" x14ac:dyDescent="0.25">
      <c r="A867" s="970" t="s">
        <v>878</v>
      </c>
      <c r="B867" s="435" t="s">
        <v>423</v>
      </c>
      <c r="C867" s="569" t="s">
        <v>153</v>
      </c>
      <c r="D867" s="585">
        <v>3545</v>
      </c>
      <c r="E867" s="466">
        <v>393</v>
      </c>
      <c r="F867" s="466">
        <f t="shared" ref="F867:F872" si="568">E867*D867</f>
        <v>1393185</v>
      </c>
      <c r="G867" s="466">
        <v>78</v>
      </c>
      <c r="H867" s="466">
        <f t="shared" ref="H867:H872" si="569">G867*D867</f>
        <v>276510</v>
      </c>
      <c r="I867" s="587">
        <f t="shared" ref="I867:I872" si="570">H867+F867</f>
        <v>1669695</v>
      </c>
      <c r="J867" s="802"/>
      <c r="K867" s="803">
        <v>393</v>
      </c>
      <c r="L867" s="804">
        <f t="shared" ref="L867:L872" si="571">K867*J867</f>
        <v>0</v>
      </c>
      <c r="M867" s="803">
        <v>78</v>
      </c>
      <c r="N867" s="804">
        <f t="shared" ref="N867:N872" si="572">M867*J867</f>
        <v>0</v>
      </c>
      <c r="O867" s="808">
        <f t="shared" ref="O867:O872" si="573">N867+L867</f>
        <v>0</v>
      </c>
      <c r="P867" s="638">
        <f t="shared" si="565"/>
        <v>0</v>
      </c>
      <c r="Q867" s="512">
        <f t="shared" si="566"/>
        <v>0</v>
      </c>
      <c r="R867" s="637">
        <f t="shared" si="567"/>
        <v>0</v>
      </c>
      <c r="S867" s="638"/>
      <c r="T867" s="519">
        <v>393</v>
      </c>
      <c r="U867" s="519">
        <f t="shared" ref="U867:U872" si="574">T867*S867</f>
        <v>0</v>
      </c>
      <c r="V867" s="519">
        <v>78</v>
      </c>
      <c r="W867" s="519">
        <f t="shared" ref="W867:W872" si="575">V867*S867</f>
        <v>0</v>
      </c>
      <c r="X867" s="670">
        <f t="shared" ref="X867:X872" si="576">W867+U867</f>
        <v>0</v>
      </c>
      <c r="Y867" s="638"/>
      <c r="Z867" s="512">
        <v>393</v>
      </c>
      <c r="AA867" s="512">
        <f t="shared" ref="AA867:AA872" si="577">Z867*Y867</f>
        <v>0</v>
      </c>
      <c r="AB867" s="512">
        <v>78</v>
      </c>
      <c r="AC867" s="512">
        <f t="shared" ref="AC867:AC872" si="578">AB867*Y867</f>
        <v>0</v>
      </c>
      <c r="AD867" s="668">
        <f t="shared" ref="AD867:AD872" si="579">AC867+AA867</f>
        <v>0</v>
      </c>
      <c r="AE867" s="740">
        <f t="shared" si="564"/>
        <v>3545</v>
      </c>
      <c r="AF867" s="747">
        <v>393</v>
      </c>
      <c r="AG867" s="747">
        <f t="shared" ref="AG867:AG872" si="580">AF867*AE867</f>
        <v>1393185</v>
      </c>
      <c r="AH867" s="747">
        <v>78</v>
      </c>
      <c r="AI867" s="747">
        <f t="shared" ref="AI867:AI872" si="581">AH867*AE867</f>
        <v>276510</v>
      </c>
      <c r="AJ867" s="748">
        <f t="shared" ref="AJ867:AJ872" si="582">AI867+AG867</f>
        <v>1669695</v>
      </c>
    </row>
    <row r="868" spans="1:36" s="403" customFormat="1" ht="15.6" hidden="1" customHeight="1" x14ac:dyDescent="0.25">
      <c r="A868" s="970" t="s">
        <v>879</v>
      </c>
      <c r="B868" s="435" t="s">
        <v>424</v>
      </c>
      <c r="C868" s="569" t="s">
        <v>153</v>
      </c>
      <c r="D868" s="585">
        <v>3545</v>
      </c>
      <c r="E868" s="466">
        <v>235.8</v>
      </c>
      <c r="F868" s="466">
        <f t="shared" si="568"/>
        <v>835911</v>
      </c>
      <c r="G868" s="466">
        <v>202.02</v>
      </c>
      <c r="H868" s="466">
        <f t="shared" si="569"/>
        <v>716160.9</v>
      </c>
      <c r="I868" s="587">
        <f t="shared" si="570"/>
        <v>1552071.9</v>
      </c>
      <c r="J868" s="802"/>
      <c r="K868" s="803">
        <v>235.8</v>
      </c>
      <c r="L868" s="804">
        <f t="shared" si="571"/>
        <v>0</v>
      </c>
      <c r="M868" s="803">
        <v>202.02</v>
      </c>
      <c r="N868" s="804">
        <f t="shared" si="572"/>
        <v>0</v>
      </c>
      <c r="O868" s="808">
        <f t="shared" si="573"/>
        <v>0</v>
      </c>
      <c r="P868" s="638">
        <f t="shared" si="565"/>
        <v>0</v>
      </c>
      <c r="Q868" s="512">
        <f t="shared" si="566"/>
        <v>0</v>
      </c>
      <c r="R868" s="637">
        <f t="shared" si="567"/>
        <v>0</v>
      </c>
      <c r="S868" s="638"/>
      <c r="T868" s="519">
        <v>235.8</v>
      </c>
      <c r="U868" s="519">
        <f t="shared" si="574"/>
        <v>0</v>
      </c>
      <c r="V868" s="519">
        <v>202.02</v>
      </c>
      <c r="W868" s="519">
        <f t="shared" si="575"/>
        <v>0</v>
      </c>
      <c r="X868" s="670">
        <f t="shared" si="576"/>
        <v>0</v>
      </c>
      <c r="Y868" s="638"/>
      <c r="Z868" s="512">
        <v>235.8</v>
      </c>
      <c r="AA868" s="512">
        <f t="shared" si="577"/>
        <v>0</v>
      </c>
      <c r="AB868" s="512">
        <v>202.02</v>
      </c>
      <c r="AC868" s="512">
        <f t="shared" si="578"/>
        <v>0</v>
      </c>
      <c r="AD868" s="668">
        <f t="shared" si="579"/>
        <v>0</v>
      </c>
      <c r="AE868" s="740">
        <f t="shared" si="564"/>
        <v>3545</v>
      </c>
      <c r="AF868" s="747">
        <v>235.8</v>
      </c>
      <c r="AG868" s="747">
        <f t="shared" si="580"/>
        <v>835911</v>
      </c>
      <c r="AH868" s="747">
        <v>202.02</v>
      </c>
      <c r="AI868" s="747">
        <f t="shared" si="581"/>
        <v>716160.9</v>
      </c>
      <c r="AJ868" s="748">
        <f t="shared" si="582"/>
        <v>1552071.9</v>
      </c>
    </row>
    <row r="869" spans="1:36" s="403" customFormat="1" ht="15.6" hidden="1" customHeight="1" x14ac:dyDescent="0.25">
      <c r="A869" s="970" t="s">
        <v>880</v>
      </c>
      <c r="B869" s="435" t="s">
        <v>425</v>
      </c>
      <c r="C869" s="569" t="s">
        <v>153</v>
      </c>
      <c r="D869" s="585">
        <v>3545</v>
      </c>
      <c r="E869" s="466">
        <v>1021.8000000000001</v>
      </c>
      <c r="F869" s="466">
        <f t="shared" si="568"/>
        <v>3622281.0000000005</v>
      </c>
      <c r="G869" s="466">
        <v>624</v>
      </c>
      <c r="H869" s="466">
        <f t="shared" si="569"/>
        <v>2212080</v>
      </c>
      <c r="I869" s="587">
        <f t="shared" si="570"/>
        <v>5834361</v>
      </c>
      <c r="J869" s="802"/>
      <c r="K869" s="803">
        <v>1021.8000000000001</v>
      </c>
      <c r="L869" s="804">
        <f t="shared" si="571"/>
        <v>0</v>
      </c>
      <c r="M869" s="803">
        <v>624</v>
      </c>
      <c r="N869" s="804">
        <f t="shared" si="572"/>
        <v>0</v>
      </c>
      <c r="O869" s="808">
        <f t="shared" si="573"/>
        <v>0</v>
      </c>
      <c r="P869" s="638">
        <f t="shared" si="565"/>
        <v>0</v>
      </c>
      <c r="Q869" s="512">
        <f t="shared" si="566"/>
        <v>0</v>
      </c>
      <c r="R869" s="637">
        <f t="shared" si="567"/>
        <v>0</v>
      </c>
      <c r="S869" s="638"/>
      <c r="T869" s="519">
        <v>1021.8000000000001</v>
      </c>
      <c r="U869" s="519">
        <f t="shared" si="574"/>
        <v>0</v>
      </c>
      <c r="V869" s="519">
        <v>624</v>
      </c>
      <c r="W869" s="519">
        <f t="shared" si="575"/>
        <v>0</v>
      </c>
      <c r="X869" s="670">
        <f t="shared" si="576"/>
        <v>0</v>
      </c>
      <c r="Y869" s="638"/>
      <c r="Z869" s="512">
        <v>1021.8000000000001</v>
      </c>
      <c r="AA869" s="512">
        <f t="shared" si="577"/>
        <v>0</v>
      </c>
      <c r="AB869" s="512">
        <v>624</v>
      </c>
      <c r="AC869" s="512">
        <f t="shared" si="578"/>
        <v>0</v>
      </c>
      <c r="AD869" s="668">
        <f t="shared" si="579"/>
        <v>0</v>
      </c>
      <c r="AE869" s="740">
        <f t="shared" si="564"/>
        <v>3545</v>
      </c>
      <c r="AF869" s="747">
        <v>1021.8000000000001</v>
      </c>
      <c r="AG869" s="747">
        <f t="shared" si="580"/>
        <v>3622281.0000000005</v>
      </c>
      <c r="AH869" s="747">
        <v>624</v>
      </c>
      <c r="AI869" s="747">
        <f t="shared" si="581"/>
        <v>2212080</v>
      </c>
      <c r="AJ869" s="748">
        <f t="shared" si="582"/>
        <v>5834361</v>
      </c>
    </row>
    <row r="870" spans="1:36" s="403" customFormat="1" ht="26.45" hidden="1" customHeight="1" x14ac:dyDescent="0.25">
      <c r="A870" s="970" t="s">
        <v>881</v>
      </c>
      <c r="B870" s="435" t="s">
        <v>426</v>
      </c>
      <c r="C870" s="569" t="s">
        <v>171</v>
      </c>
      <c r="D870" s="585">
        <v>284</v>
      </c>
      <c r="E870" s="466">
        <v>12208</v>
      </c>
      <c r="F870" s="466">
        <f t="shared" si="568"/>
        <v>3467072</v>
      </c>
      <c r="G870" s="466">
        <v>14998</v>
      </c>
      <c r="H870" s="466">
        <f t="shared" si="569"/>
        <v>4259432</v>
      </c>
      <c r="I870" s="587">
        <f t="shared" si="570"/>
        <v>7726504</v>
      </c>
      <c r="J870" s="802"/>
      <c r="K870" s="803">
        <v>12208</v>
      </c>
      <c r="L870" s="804">
        <f t="shared" si="571"/>
        <v>0</v>
      </c>
      <c r="M870" s="803">
        <v>14998</v>
      </c>
      <c r="N870" s="804">
        <f t="shared" si="572"/>
        <v>0</v>
      </c>
      <c r="O870" s="808">
        <f t="shared" si="573"/>
        <v>0</v>
      </c>
      <c r="P870" s="638">
        <f t="shared" si="565"/>
        <v>0</v>
      </c>
      <c r="Q870" s="512">
        <f t="shared" si="566"/>
        <v>0</v>
      </c>
      <c r="R870" s="637">
        <f t="shared" si="567"/>
        <v>0</v>
      </c>
      <c r="S870" s="638"/>
      <c r="T870" s="519">
        <v>12208</v>
      </c>
      <c r="U870" s="519">
        <f t="shared" si="574"/>
        <v>0</v>
      </c>
      <c r="V870" s="519">
        <v>14998</v>
      </c>
      <c r="W870" s="519">
        <f t="shared" si="575"/>
        <v>0</v>
      </c>
      <c r="X870" s="670">
        <f t="shared" si="576"/>
        <v>0</v>
      </c>
      <c r="Y870" s="638"/>
      <c r="Z870" s="512">
        <v>12208</v>
      </c>
      <c r="AA870" s="512">
        <f t="shared" si="577"/>
        <v>0</v>
      </c>
      <c r="AB870" s="512">
        <v>14998</v>
      </c>
      <c r="AC870" s="512">
        <f t="shared" si="578"/>
        <v>0</v>
      </c>
      <c r="AD870" s="668">
        <f t="shared" si="579"/>
        <v>0</v>
      </c>
      <c r="AE870" s="740">
        <f t="shared" si="564"/>
        <v>284</v>
      </c>
      <c r="AF870" s="747">
        <v>12208</v>
      </c>
      <c r="AG870" s="747">
        <f t="shared" si="580"/>
        <v>3467072</v>
      </c>
      <c r="AH870" s="747">
        <v>14998</v>
      </c>
      <c r="AI870" s="747">
        <f t="shared" si="581"/>
        <v>4259432</v>
      </c>
      <c r="AJ870" s="748">
        <f t="shared" si="582"/>
        <v>7726504</v>
      </c>
    </row>
    <row r="871" spans="1:36" s="403" customFormat="1" ht="26.45" hidden="1" customHeight="1" x14ac:dyDescent="0.25">
      <c r="A871" s="970" t="s">
        <v>882</v>
      </c>
      <c r="B871" s="435" t="s">
        <v>427</v>
      </c>
      <c r="C871" s="569" t="s">
        <v>153</v>
      </c>
      <c r="D871" s="585">
        <v>3545</v>
      </c>
      <c r="E871" s="466">
        <v>550.20000000000005</v>
      </c>
      <c r="F871" s="466">
        <f t="shared" si="568"/>
        <v>1950459.0000000002</v>
      </c>
      <c r="G871" s="466">
        <v>702</v>
      </c>
      <c r="H871" s="466">
        <f t="shared" si="569"/>
        <v>2488590</v>
      </c>
      <c r="I871" s="587">
        <f t="shared" si="570"/>
        <v>4439049</v>
      </c>
      <c r="J871" s="802"/>
      <c r="K871" s="803">
        <v>550.20000000000005</v>
      </c>
      <c r="L871" s="804">
        <f t="shared" si="571"/>
        <v>0</v>
      </c>
      <c r="M871" s="803">
        <v>702</v>
      </c>
      <c r="N871" s="804">
        <f t="shared" si="572"/>
        <v>0</v>
      </c>
      <c r="O871" s="808">
        <f t="shared" si="573"/>
        <v>0</v>
      </c>
      <c r="P871" s="638">
        <f t="shared" si="565"/>
        <v>0</v>
      </c>
      <c r="Q871" s="512">
        <f t="shared" si="566"/>
        <v>0</v>
      </c>
      <c r="R871" s="637">
        <f t="shared" si="567"/>
        <v>0</v>
      </c>
      <c r="S871" s="638"/>
      <c r="T871" s="519">
        <v>550.20000000000005</v>
      </c>
      <c r="U871" s="519">
        <f t="shared" si="574"/>
        <v>0</v>
      </c>
      <c r="V871" s="519">
        <v>702</v>
      </c>
      <c r="W871" s="519">
        <f t="shared" si="575"/>
        <v>0</v>
      </c>
      <c r="X871" s="670">
        <f t="shared" si="576"/>
        <v>0</v>
      </c>
      <c r="Y871" s="638"/>
      <c r="Z871" s="512">
        <v>550.20000000000005</v>
      </c>
      <c r="AA871" s="512">
        <f t="shared" si="577"/>
        <v>0</v>
      </c>
      <c r="AB871" s="512">
        <v>702</v>
      </c>
      <c r="AC871" s="512">
        <f t="shared" si="578"/>
        <v>0</v>
      </c>
      <c r="AD871" s="668">
        <f t="shared" si="579"/>
        <v>0</v>
      </c>
      <c r="AE871" s="740">
        <f t="shared" si="564"/>
        <v>3545</v>
      </c>
      <c r="AF871" s="747">
        <v>550.20000000000005</v>
      </c>
      <c r="AG871" s="747">
        <f t="shared" si="580"/>
        <v>1950459.0000000002</v>
      </c>
      <c r="AH871" s="747">
        <v>702</v>
      </c>
      <c r="AI871" s="747">
        <f t="shared" si="581"/>
        <v>2488590</v>
      </c>
      <c r="AJ871" s="748">
        <f t="shared" si="582"/>
        <v>4439049</v>
      </c>
    </row>
    <row r="872" spans="1:36" s="403" customFormat="1" ht="15.6" hidden="1" customHeight="1" x14ac:dyDescent="0.25">
      <c r="A872" s="970" t="s">
        <v>883</v>
      </c>
      <c r="B872" s="435" t="s">
        <v>428</v>
      </c>
      <c r="C872" s="569" t="s">
        <v>213</v>
      </c>
      <c r="D872" s="585">
        <v>1350</v>
      </c>
      <c r="E872" s="466">
        <v>550.20000000000005</v>
      </c>
      <c r="F872" s="466">
        <f t="shared" si="568"/>
        <v>742770.00000000012</v>
      </c>
      <c r="G872" s="466">
        <v>78</v>
      </c>
      <c r="H872" s="466">
        <f t="shared" si="569"/>
        <v>105300</v>
      </c>
      <c r="I872" s="587">
        <f t="shared" si="570"/>
        <v>848070.00000000012</v>
      </c>
      <c r="J872" s="802"/>
      <c r="K872" s="803">
        <v>550.20000000000005</v>
      </c>
      <c r="L872" s="804">
        <f t="shared" si="571"/>
        <v>0</v>
      </c>
      <c r="M872" s="803">
        <v>78</v>
      </c>
      <c r="N872" s="804">
        <f t="shared" si="572"/>
        <v>0</v>
      </c>
      <c r="O872" s="808">
        <f t="shared" si="573"/>
        <v>0</v>
      </c>
      <c r="P872" s="638">
        <f t="shared" si="565"/>
        <v>0</v>
      </c>
      <c r="Q872" s="512">
        <f t="shared" si="566"/>
        <v>0</v>
      </c>
      <c r="R872" s="637">
        <f t="shared" si="567"/>
        <v>0</v>
      </c>
      <c r="S872" s="638"/>
      <c r="T872" s="519">
        <v>550.20000000000005</v>
      </c>
      <c r="U872" s="519">
        <f t="shared" si="574"/>
        <v>0</v>
      </c>
      <c r="V872" s="519">
        <v>78</v>
      </c>
      <c r="W872" s="519">
        <f t="shared" si="575"/>
        <v>0</v>
      </c>
      <c r="X872" s="670">
        <f t="shared" si="576"/>
        <v>0</v>
      </c>
      <c r="Y872" s="638"/>
      <c r="Z872" s="512">
        <v>550.20000000000005</v>
      </c>
      <c r="AA872" s="512">
        <f t="shared" si="577"/>
        <v>0</v>
      </c>
      <c r="AB872" s="512">
        <v>78</v>
      </c>
      <c r="AC872" s="512">
        <f t="shared" si="578"/>
        <v>0</v>
      </c>
      <c r="AD872" s="668">
        <f t="shared" si="579"/>
        <v>0</v>
      </c>
      <c r="AE872" s="740">
        <f t="shared" si="564"/>
        <v>1350</v>
      </c>
      <c r="AF872" s="747">
        <v>550.20000000000005</v>
      </c>
      <c r="AG872" s="747">
        <f t="shared" si="580"/>
        <v>742770.00000000012</v>
      </c>
      <c r="AH872" s="747">
        <v>78</v>
      </c>
      <c r="AI872" s="747">
        <f t="shared" si="581"/>
        <v>105300</v>
      </c>
      <c r="AJ872" s="748">
        <f t="shared" si="582"/>
        <v>848070.00000000012</v>
      </c>
    </row>
    <row r="873" spans="1:36" s="403" customFormat="1" ht="17.45" hidden="1" customHeight="1" x14ac:dyDescent="0.25">
      <c r="A873" s="969" t="s">
        <v>884</v>
      </c>
      <c r="B873" s="433" t="s">
        <v>429</v>
      </c>
      <c r="C873" s="567" t="s">
        <v>153</v>
      </c>
      <c r="D873" s="594">
        <v>4580</v>
      </c>
      <c r="E873" s="469"/>
      <c r="F873" s="469">
        <f>SUM(F874:F879)</f>
        <v>15313774</v>
      </c>
      <c r="G873" s="469"/>
      <c r="H873" s="469">
        <f>SUM(H874:H879)</f>
        <v>13847497.6</v>
      </c>
      <c r="I873" s="590">
        <f>SUM(I874:I879)</f>
        <v>29161271.600000001</v>
      </c>
      <c r="J873" s="819"/>
      <c r="K873" s="820"/>
      <c r="L873" s="821">
        <f>SUM(L874:L879)</f>
        <v>0</v>
      </c>
      <c r="M873" s="820"/>
      <c r="N873" s="821">
        <f>SUM(N874:N879)</f>
        <v>0</v>
      </c>
      <c r="O873" s="814">
        <f>SUM(O874:O879)</f>
        <v>0</v>
      </c>
      <c r="P873" s="638">
        <f t="shared" si="565"/>
        <v>0</v>
      </c>
      <c r="Q873" s="512">
        <f t="shared" si="566"/>
        <v>0</v>
      </c>
      <c r="R873" s="637">
        <f t="shared" si="567"/>
        <v>0</v>
      </c>
      <c r="S873" s="647"/>
      <c r="T873" s="522"/>
      <c r="U873" s="522">
        <f>SUM(U874:U879)</f>
        <v>0</v>
      </c>
      <c r="V873" s="522"/>
      <c r="W873" s="522">
        <f>SUM(W874:W879)</f>
        <v>0</v>
      </c>
      <c r="X873" s="671">
        <f>SUM(X874:X879)</f>
        <v>0</v>
      </c>
      <c r="Y873" s="647"/>
      <c r="Z873" s="523"/>
      <c r="AA873" s="523">
        <f>SUM(AA874:AA879)</f>
        <v>0</v>
      </c>
      <c r="AB873" s="523"/>
      <c r="AC873" s="523">
        <f>SUM(AC874:AC879)</f>
        <v>0</v>
      </c>
      <c r="AD873" s="673">
        <f>SUM(AD874:AD879)</f>
        <v>0</v>
      </c>
      <c r="AE873" s="740">
        <f t="shared" si="564"/>
        <v>4580</v>
      </c>
      <c r="AF873" s="753"/>
      <c r="AG873" s="753">
        <f>SUM(AG874:AG879)</f>
        <v>15313774</v>
      </c>
      <c r="AH873" s="753"/>
      <c r="AI873" s="753">
        <f>SUM(AI874:AI879)</f>
        <v>13847497.6</v>
      </c>
      <c r="AJ873" s="750">
        <f>SUM(AJ874:AJ879)</f>
        <v>29161271.600000001</v>
      </c>
    </row>
    <row r="874" spans="1:36" s="403" customFormat="1" ht="15.6" hidden="1" customHeight="1" x14ac:dyDescent="0.25">
      <c r="A874" s="970" t="s">
        <v>885</v>
      </c>
      <c r="B874" s="435" t="s">
        <v>423</v>
      </c>
      <c r="C874" s="569" t="s">
        <v>153</v>
      </c>
      <c r="D874" s="585">
        <v>4580</v>
      </c>
      <c r="E874" s="466">
        <v>393</v>
      </c>
      <c r="F874" s="466">
        <f t="shared" ref="F874:F879" si="583">E874*D874</f>
        <v>1799940</v>
      </c>
      <c r="G874" s="466">
        <v>78</v>
      </c>
      <c r="H874" s="466">
        <f t="shared" ref="H874:H879" si="584">G874*D874</f>
        <v>357240</v>
      </c>
      <c r="I874" s="587">
        <f t="shared" ref="I874:I879" si="585">H874+F874</f>
        <v>2157180</v>
      </c>
      <c r="J874" s="802"/>
      <c r="K874" s="803">
        <v>393</v>
      </c>
      <c r="L874" s="804">
        <f t="shared" ref="L874:L879" si="586">K874*J874</f>
        <v>0</v>
      </c>
      <c r="M874" s="803">
        <v>78</v>
      </c>
      <c r="N874" s="804">
        <f t="shared" ref="N874:N879" si="587">M874*J874</f>
        <v>0</v>
      </c>
      <c r="O874" s="808">
        <f t="shared" ref="O874:O879" si="588">N874+L874</f>
        <v>0</v>
      </c>
      <c r="P874" s="638">
        <f t="shared" si="565"/>
        <v>0</v>
      </c>
      <c r="Q874" s="512">
        <f t="shared" si="566"/>
        <v>0</v>
      </c>
      <c r="R874" s="637">
        <f t="shared" si="567"/>
        <v>0</v>
      </c>
      <c r="S874" s="638"/>
      <c r="T874" s="519">
        <v>393</v>
      </c>
      <c r="U874" s="519">
        <f t="shared" ref="U874:U879" si="589">T874*S874</f>
        <v>0</v>
      </c>
      <c r="V874" s="519">
        <v>78</v>
      </c>
      <c r="W874" s="519">
        <f t="shared" ref="W874:W879" si="590">V874*S874</f>
        <v>0</v>
      </c>
      <c r="X874" s="670">
        <f t="shared" ref="X874:X879" si="591">W874+U874</f>
        <v>0</v>
      </c>
      <c r="Y874" s="638"/>
      <c r="Z874" s="512">
        <v>393</v>
      </c>
      <c r="AA874" s="512">
        <f t="shared" ref="AA874:AA879" si="592">Z874*Y874</f>
        <v>0</v>
      </c>
      <c r="AB874" s="512">
        <v>78</v>
      </c>
      <c r="AC874" s="512">
        <f t="shared" ref="AC874:AC879" si="593">AB874*Y874</f>
        <v>0</v>
      </c>
      <c r="AD874" s="668">
        <f t="shared" ref="AD874:AD879" si="594">AC874+AA874</f>
        <v>0</v>
      </c>
      <c r="AE874" s="740">
        <f t="shared" si="564"/>
        <v>4580</v>
      </c>
      <c r="AF874" s="747">
        <v>393</v>
      </c>
      <c r="AG874" s="747">
        <f t="shared" ref="AG874:AG879" si="595">AF874*AE874</f>
        <v>1799940</v>
      </c>
      <c r="AH874" s="747">
        <v>78</v>
      </c>
      <c r="AI874" s="747">
        <f t="shared" ref="AI874:AI879" si="596">AH874*AE874</f>
        <v>357240</v>
      </c>
      <c r="AJ874" s="748">
        <f t="shared" ref="AJ874:AJ879" si="597">AI874+AG874</f>
        <v>2157180</v>
      </c>
    </row>
    <row r="875" spans="1:36" s="403" customFormat="1" ht="15.6" hidden="1" customHeight="1" x14ac:dyDescent="0.25">
      <c r="A875" s="970" t="s">
        <v>886</v>
      </c>
      <c r="B875" s="435" t="s">
        <v>424</v>
      </c>
      <c r="C875" s="569" t="s">
        <v>153</v>
      </c>
      <c r="D875" s="585">
        <v>4580</v>
      </c>
      <c r="E875" s="466">
        <v>235.8</v>
      </c>
      <c r="F875" s="466">
        <f t="shared" si="583"/>
        <v>1079964</v>
      </c>
      <c r="G875" s="466">
        <v>202.02</v>
      </c>
      <c r="H875" s="466">
        <f t="shared" si="584"/>
        <v>925251.60000000009</v>
      </c>
      <c r="I875" s="587">
        <f t="shared" si="585"/>
        <v>2005215.6</v>
      </c>
      <c r="J875" s="802"/>
      <c r="K875" s="803">
        <v>235.8</v>
      </c>
      <c r="L875" s="804">
        <f t="shared" si="586"/>
        <v>0</v>
      </c>
      <c r="M875" s="803">
        <v>202.02</v>
      </c>
      <c r="N875" s="804">
        <f t="shared" si="587"/>
        <v>0</v>
      </c>
      <c r="O875" s="808">
        <f t="shared" si="588"/>
        <v>0</v>
      </c>
      <c r="P875" s="638">
        <f t="shared" si="565"/>
        <v>0</v>
      </c>
      <c r="Q875" s="512">
        <f t="shared" si="566"/>
        <v>0</v>
      </c>
      <c r="R875" s="637">
        <f t="shared" si="567"/>
        <v>0</v>
      </c>
      <c r="S875" s="638"/>
      <c r="T875" s="519">
        <v>235.8</v>
      </c>
      <c r="U875" s="519">
        <f t="shared" si="589"/>
        <v>0</v>
      </c>
      <c r="V875" s="519">
        <v>202.02</v>
      </c>
      <c r="W875" s="519">
        <f t="shared" si="590"/>
        <v>0</v>
      </c>
      <c r="X875" s="670">
        <f t="shared" si="591"/>
        <v>0</v>
      </c>
      <c r="Y875" s="638"/>
      <c r="Z875" s="512">
        <v>235.8</v>
      </c>
      <c r="AA875" s="512">
        <f t="shared" si="592"/>
        <v>0</v>
      </c>
      <c r="AB875" s="512">
        <v>202.02</v>
      </c>
      <c r="AC875" s="512">
        <f t="shared" si="593"/>
        <v>0</v>
      </c>
      <c r="AD875" s="668">
        <f t="shared" si="594"/>
        <v>0</v>
      </c>
      <c r="AE875" s="740">
        <f t="shared" si="564"/>
        <v>4580</v>
      </c>
      <c r="AF875" s="747">
        <v>235.8</v>
      </c>
      <c r="AG875" s="747">
        <f t="shared" si="595"/>
        <v>1079964</v>
      </c>
      <c r="AH875" s="747">
        <v>202.02</v>
      </c>
      <c r="AI875" s="747">
        <f t="shared" si="596"/>
        <v>925251.60000000009</v>
      </c>
      <c r="AJ875" s="748">
        <f t="shared" si="597"/>
        <v>2005215.6</v>
      </c>
    </row>
    <row r="876" spans="1:36" s="403" customFormat="1" ht="15.6" hidden="1" customHeight="1" x14ac:dyDescent="0.25">
      <c r="A876" s="970" t="s">
        <v>887</v>
      </c>
      <c r="B876" s="435" t="s">
        <v>425</v>
      </c>
      <c r="C876" s="569" t="s">
        <v>171</v>
      </c>
      <c r="D876" s="585">
        <v>4580</v>
      </c>
      <c r="E876" s="466">
        <v>1021.8000000000001</v>
      </c>
      <c r="F876" s="466">
        <f t="shared" si="583"/>
        <v>4679844</v>
      </c>
      <c r="G876" s="466">
        <v>624</v>
      </c>
      <c r="H876" s="466">
        <f t="shared" si="584"/>
        <v>2857920</v>
      </c>
      <c r="I876" s="587">
        <f t="shared" si="585"/>
        <v>7537764</v>
      </c>
      <c r="J876" s="802"/>
      <c r="K876" s="803">
        <v>1021.8000000000001</v>
      </c>
      <c r="L876" s="804">
        <f t="shared" si="586"/>
        <v>0</v>
      </c>
      <c r="M876" s="803">
        <v>624</v>
      </c>
      <c r="N876" s="804">
        <f t="shared" si="587"/>
        <v>0</v>
      </c>
      <c r="O876" s="808">
        <f t="shared" si="588"/>
        <v>0</v>
      </c>
      <c r="P876" s="638">
        <f t="shared" si="565"/>
        <v>0</v>
      </c>
      <c r="Q876" s="512">
        <f t="shared" si="566"/>
        <v>0</v>
      </c>
      <c r="R876" s="637">
        <f t="shared" si="567"/>
        <v>0</v>
      </c>
      <c r="S876" s="638"/>
      <c r="T876" s="519">
        <v>1021.8000000000001</v>
      </c>
      <c r="U876" s="519">
        <f t="shared" si="589"/>
        <v>0</v>
      </c>
      <c r="V876" s="519">
        <v>624</v>
      </c>
      <c r="W876" s="519">
        <f t="shared" si="590"/>
        <v>0</v>
      </c>
      <c r="X876" s="670">
        <f t="shared" si="591"/>
        <v>0</v>
      </c>
      <c r="Y876" s="638"/>
      <c r="Z876" s="512">
        <v>1021.8000000000001</v>
      </c>
      <c r="AA876" s="512">
        <f t="shared" si="592"/>
        <v>0</v>
      </c>
      <c r="AB876" s="512">
        <v>624</v>
      </c>
      <c r="AC876" s="512">
        <f t="shared" si="593"/>
        <v>0</v>
      </c>
      <c r="AD876" s="668">
        <f t="shared" si="594"/>
        <v>0</v>
      </c>
      <c r="AE876" s="740">
        <f t="shared" si="564"/>
        <v>4580</v>
      </c>
      <c r="AF876" s="747">
        <v>1021.8000000000001</v>
      </c>
      <c r="AG876" s="747">
        <f t="shared" si="595"/>
        <v>4679844</v>
      </c>
      <c r="AH876" s="747">
        <v>624</v>
      </c>
      <c r="AI876" s="747">
        <f t="shared" si="596"/>
        <v>2857920</v>
      </c>
      <c r="AJ876" s="748">
        <f t="shared" si="597"/>
        <v>7537764</v>
      </c>
    </row>
    <row r="877" spans="1:36" s="406" customFormat="1" ht="39.6" hidden="1" customHeight="1" x14ac:dyDescent="0.25">
      <c r="A877" s="970" t="s">
        <v>888</v>
      </c>
      <c r="B877" s="435" t="s">
        <v>430</v>
      </c>
      <c r="C877" s="569" t="s">
        <v>171</v>
      </c>
      <c r="D877" s="585">
        <v>367</v>
      </c>
      <c r="E877" s="466">
        <v>12208</v>
      </c>
      <c r="F877" s="466">
        <f t="shared" si="583"/>
        <v>4480336</v>
      </c>
      <c r="G877" s="466">
        <v>17398</v>
      </c>
      <c r="H877" s="466">
        <f t="shared" si="584"/>
        <v>6385066</v>
      </c>
      <c r="I877" s="587">
        <f t="shared" si="585"/>
        <v>10865402</v>
      </c>
      <c r="J877" s="802"/>
      <c r="K877" s="803">
        <v>12208</v>
      </c>
      <c r="L877" s="804">
        <f t="shared" si="586"/>
        <v>0</v>
      </c>
      <c r="M877" s="803">
        <v>17398</v>
      </c>
      <c r="N877" s="804">
        <f t="shared" si="587"/>
        <v>0</v>
      </c>
      <c r="O877" s="808">
        <f t="shared" si="588"/>
        <v>0</v>
      </c>
      <c r="P877" s="638">
        <f t="shared" si="565"/>
        <v>0</v>
      </c>
      <c r="Q877" s="512">
        <f t="shared" si="566"/>
        <v>0</v>
      </c>
      <c r="R877" s="637">
        <f t="shared" si="567"/>
        <v>0</v>
      </c>
      <c r="S877" s="638"/>
      <c r="T877" s="519">
        <v>12208</v>
      </c>
      <c r="U877" s="519">
        <f t="shared" si="589"/>
        <v>0</v>
      </c>
      <c r="V877" s="519">
        <v>17398</v>
      </c>
      <c r="W877" s="519">
        <f t="shared" si="590"/>
        <v>0</v>
      </c>
      <c r="X877" s="670">
        <f t="shared" si="591"/>
        <v>0</v>
      </c>
      <c r="Y877" s="638"/>
      <c r="Z877" s="512">
        <v>12208</v>
      </c>
      <c r="AA877" s="512">
        <f t="shared" si="592"/>
        <v>0</v>
      </c>
      <c r="AB877" s="512">
        <v>17398</v>
      </c>
      <c r="AC877" s="512">
        <f t="shared" si="593"/>
        <v>0</v>
      </c>
      <c r="AD877" s="668">
        <f t="shared" si="594"/>
        <v>0</v>
      </c>
      <c r="AE877" s="740">
        <f t="shared" si="564"/>
        <v>367</v>
      </c>
      <c r="AF877" s="747">
        <v>12208</v>
      </c>
      <c r="AG877" s="747">
        <f t="shared" si="595"/>
        <v>4480336</v>
      </c>
      <c r="AH877" s="747">
        <v>17398</v>
      </c>
      <c r="AI877" s="747">
        <f t="shared" si="596"/>
        <v>6385066</v>
      </c>
      <c r="AJ877" s="748">
        <f t="shared" si="597"/>
        <v>10865402</v>
      </c>
    </row>
    <row r="878" spans="1:36" s="403" customFormat="1" ht="26.45" hidden="1" customHeight="1" x14ac:dyDescent="0.25">
      <c r="A878" s="970" t="s">
        <v>889</v>
      </c>
      <c r="B878" s="435" t="s">
        <v>427</v>
      </c>
      <c r="C878" s="569" t="s">
        <v>153</v>
      </c>
      <c r="D878" s="585">
        <v>4580</v>
      </c>
      <c r="E878" s="466">
        <v>550.20000000000005</v>
      </c>
      <c r="F878" s="466">
        <f t="shared" si="583"/>
        <v>2519916</v>
      </c>
      <c r="G878" s="466">
        <v>702</v>
      </c>
      <c r="H878" s="466">
        <f t="shared" si="584"/>
        <v>3215160</v>
      </c>
      <c r="I878" s="587">
        <f t="shared" si="585"/>
        <v>5735076</v>
      </c>
      <c r="J878" s="802"/>
      <c r="K878" s="803">
        <v>550.20000000000005</v>
      </c>
      <c r="L878" s="804">
        <f t="shared" si="586"/>
        <v>0</v>
      </c>
      <c r="M878" s="803">
        <v>702</v>
      </c>
      <c r="N878" s="804">
        <f t="shared" si="587"/>
        <v>0</v>
      </c>
      <c r="O878" s="808">
        <f t="shared" si="588"/>
        <v>0</v>
      </c>
      <c r="P878" s="638">
        <f t="shared" si="565"/>
        <v>0</v>
      </c>
      <c r="Q878" s="512">
        <f t="shared" si="566"/>
        <v>0</v>
      </c>
      <c r="R878" s="637">
        <f t="shared" si="567"/>
        <v>0</v>
      </c>
      <c r="S878" s="638"/>
      <c r="T878" s="519">
        <v>550.20000000000005</v>
      </c>
      <c r="U878" s="519">
        <f t="shared" si="589"/>
        <v>0</v>
      </c>
      <c r="V878" s="519">
        <v>702</v>
      </c>
      <c r="W878" s="519">
        <f t="shared" si="590"/>
        <v>0</v>
      </c>
      <c r="X878" s="670">
        <f t="shared" si="591"/>
        <v>0</v>
      </c>
      <c r="Y878" s="638"/>
      <c r="Z878" s="512">
        <v>550.20000000000005</v>
      </c>
      <c r="AA878" s="512">
        <f t="shared" si="592"/>
        <v>0</v>
      </c>
      <c r="AB878" s="512">
        <v>702</v>
      </c>
      <c r="AC878" s="512">
        <f t="shared" si="593"/>
        <v>0</v>
      </c>
      <c r="AD878" s="668">
        <f t="shared" si="594"/>
        <v>0</v>
      </c>
      <c r="AE878" s="740">
        <f t="shared" si="564"/>
        <v>4580</v>
      </c>
      <c r="AF878" s="747">
        <v>550.20000000000005</v>
      </c>
      <c r="AG878" s="747">
        <f t="shared" si="595"/>
        <v>2519916</v>
      </c>
      <c r="AH878" s="747">
        <v>702</v>
      </c>
      <c r="AI878" s="747">
        <f t="shared" si="596"/>
        <v>3215160</v>
      </c>
      <c r="AJ878" s="748">
        <f t="shared" si="597"/>
        <v>5735076</v>
      </c>
    </row>
    <row r="879" spans="1:36" s="403" customFormat="1" ht="15.6" hidden="1" customHeight="1" x14ac:dyDescent="0.25">
      <c r="A879" s="970" t="s">
        <v>890</v>
      </c>
      <c r="B879" s="435" t="s">
        <v>428</v>
      </c>
      <c r="C879" s="569" t="s">
        <v>213</v>
      </c>
      <c r="D879" s="585">
        <v>1370</v>
      </c>
      <c r="E879" s="466">
        <v>550.20000000000005</v>
      </c>
      <c r="F879" s="466">
        <f t="shared" si="583"/>
        <v>753774.00000000012</v>
      </c>
      <c r="G879" s="466">
        <v>78</v>
      </c>
      <c r="H879" s="466">
        <f t="shared" si="584"/>
        <v>106860</v>
      </c>
      <c r="I879" s="587">
        <f t="shared" si="585"/>
        <v>860634.00000000012</v>
      </c>
      <c r="J879" s="802"/>
      <c r="K879" s="803">
        <v>550.20000000000005</v>
      </c>
      <c r="L879" s="804">
        <f t="shared" si="586"/>
        <v>0</v>
      </c>
      <c r="M879" s="803">
        <v>78</v>
      </c>
      <c r="N879" s="804">
        <f t="shared" si="587"/>
        <v>0</v>
      </c>
      <c r="O879" s="808">
        <f t="shared" si="588"/>
        <v>0</v>
      </c>
      <c r="P879" s="638">
        <f t="shared" si="565"/>
        <v>0</v>
      </c>
      <c r="Q879" s="512">
        <f t="shared" si="566"/>
        <v>0</v>
      </c>
      <c r="R879" s="637">
        <f t="shared" si="567"/>
        <v>0</v>
      </c>
      <c r="S879" s="638"/>
      <c r="T879" s="519">
        <v>550.20000000000005</v>
      </c>
      <c r="U879" s="519">
        <f t="shared" si="589"/>
        <v>0</v>
      </c>
      <c r="V879" s="519">
        <v>78</v>
      </c>
      <c r="W879" s="519">
        <f t="shared" si="590"/>
        <v>0</v>
      </c>
      <c r="X879" s="670">
        <f t="shared" si="591"/>
        <v>0</v>
      </c>
      <c r="Y879" s="638"/>
      <c r="Z879" s="512">
        <v>550.20000000000005</v>
      </c>
      <c r="AA879" s="512">
        <f t="shared" si="592"/>
        <v>0</v>
      </c>
      <c r="AB879" s="512">
        <v>78</v>
      </c>
      <c r="AC879" s="512">
        <f t="shared" si="593"/>
        <v>0</v>
      </c>
      <c r="AD879" s="668">
        <f t="shared" si="594"/>
        <v>0</v>
      </c>
      <c r="AE879" s="740">
        <f t="shared" si="564"/>
        <v>1370</v>
      </c>
      <c r="AF879" s="747">
        <v>550.20000000000005</v>
      </c>
      <c r="AG879" s="747">
        <f t="shared" si="595"/>
        <v>753774.00000000012</v>
      </c>
      <c r="AH879" s="747">
        <v>78</v>
      </c>
      <c r="AI879" s="747">
        <f t="shared" si="596"/>
        <v>106860</v>
      </c>
      <c r="AJ879" s="748">
        <f t="shared" si="597"/>
        <v>860634.00000000012</v>
      </c>
    </row>
    <row r="880" spans="1:36" s="403" customFormat="1" ht="17.45" hidden="1" customHeight="1" x14ac:dyDescent="0.25">
      <c r="A880" s="969" t="s">
        <v>891</v>
      </c>
      <c r="B880" s="433" t="s">
        <v>431</v>
      </c>
      <c r="C880" s="567"/>
      <c r="D880" s="594"/>
      <c r="E880" s="469"/>
      <c r="F880" s="469">
        <f>SUM(F881:F884)</f>
        <v>2452320</v>
      </c>
      <c r="G880" s="469"/>
      <c r="H880" s="469">
        <f>SUM(H881:H884)</f>
        <v>1341522</v>
      </c>
      <c r="I880" s="590">
        <f>SUM(I881:I884)</f>
        <v>3793842</v>
      </c>
      <c r="J880" s="819"/>
      <c r="K880" s="820"/>
      <c r="L880" s="821">
        <f>SUM(L881:L884)</f>
        <v>0</v>
      </c>
      <c r="M880" s="820"/>
      <c r="N880" s="821">
        <f>SUM(N881:N884)</f>
        <v>0</v>
      </c>
      <c r="O880" s="814">
        <f>SUM(O881:O884)</f>
        <v>0</v>
      </c>
      <c r="P880" s="638">
        <f t="shared" si="565"/>
        <v>0</v>
      </c>
      <c r="Q880" s="512">
        <f t="shared" si="566"/>
        <v>0</v>
      </c>
      <c r="R880" s="637">
        <f t="shared" si="567"/>
        <v>0</v>
      </c>
      <c r="S880" s="647"/>
      <c r="T880" s="522"/>
      <c r="U880" s="522">
        <f>SUM(U881:U884)</f>
        <v>0</v>
      </c>
      <c r="V880" s="522"/>
      <c r="W880" s="522">
        <f>SUM(W881:W884)</f>
        <v>0</v>
      </c>
      <c r="X880" s="671">
        <f>SUM(X881:X884)</f>
        <v>0</v>
      </c>
      <c r="Y880" s="647"/>
      <c r="Z880" s="523"/>
      <c r="AA880" s="523">
        <f>SUM(AA881:AA884)</f>
        <v>0</v>
      </c>
      <c r="AB880" s="523"/>
      <c r="AC880" s="523">
        <f>SUM(AC881:AC884)</f>
        <v>0</v>
      </c>
      <c r="AD880" s="673">
        <f>SUM(AD881:AD884)</f>
        <v>0</v>
      </c>
      <c r="AE880" s="740">
        <f t="shared" si="564"/>
        <v>0</v>
      </c>
      <c r="AF880" s="753"/>
      <c r="AG880" s="753">
        <f>SUM(AG881:AG884)</f>
        <v>2452320</v>
      </c>
      <c r="AH880" s="753"/>
      <c r="AI880" s="753">
        <f>SUM(AI881:AI884)</f>
        <v>1341522</v>
      </c>
      <c r="AJ880" s="750">
        <f>SUM(AJ881:AJ884)</f>
        <v>3793842</v>
      </c>
    </row>
    <row r="881" spans="1:37" s="403" customFormat="1" ht="15.6" hidden="1" customHeight="1" x14ac:dyDescent="0.25">
      <c r="A881" s="970" t="s">
        <v>892</v>
      </c>
      <c r="B881" s="435" t="s">
        <v>432</v>
      </c>
      <c r="C881" s="570" t="s">
        <v>153</v>
      </c>
      <c r="D881" s="585">
        <v>100</v>
      </c>
      <c r="E881" s="466">
        <v>2672.4</v>
      </c>
      <c r="F881" s="466">
        <f>E881*D881</f>
        <v>267240</v>
      </c>
      <c r="G881" s="466">
        <v>1326</v>
      </c>
      <c r="H881" s="466">
        <f>G881*D881</f>
        <v>132600</v>
      </c>
      <c r="I881" s="587">
        <f>H881+F881</f>
        <v>399840</v>
      </c>
      <c r="J881" s="802"/>
      <c r="K881" s="803">
        <v>2672.4</v>
      </c>
      <c r="L881" s="804">
        <f>K881*J881</f>
        <v>0</v>
      </c>
      <c r="M881" s="803">
        <v>1326</v>
      </c>
      <c r="N881" s="804">
        <f>M881*J881</f>
        <v>0</v>
      </c>
      <c r="O881" s="808">
        <f>N881+L881</f>
        <v>0</v>
      </c>
      <c r="P881" s="638">
        <f t="shared" si="565"/>
        <v>0</v>
      </c>
      <c r="Q881" s="512">
        <f t="shared" si="566"/>
        <v>0</v>
      </c>
      <c r="R881" s="637">
        <f t="shared" si="567"/>
        <v>0</v>
      </c>
      <c r="S881" s="638"/>
      <c r="T881" s="519">
        <v>2672.4</v>
      </c>
      <c r="U881" s="519">
        <f>T881*S881</f>
        <v>0</v>
      </c>
      <c r="V881" s="519">
        <v>1326</v>
      </c>
      <c r="W881" s="519">
        <f>V881*S881</f>
        <v>0</v>
      </c>
      <c r="X881" s="670">
        <f>W881+U881</f>
        <v>0</v>
      </c>
      <c r="Y881" s="638"/>
      <c r="Z881" s="512">
        <v>2672.4</v>
      </c>
      <c r="AA881" s="512">
        <f>Z881*Y881</f>
        <v>0</v>
      </c>
      <c r="AB881" s="512">
        <v>1326</v>
      </c>
      <c r="AC881" s="512">
        <f>AB881*Y881</f>
        <v>0</v>
      </c>
      <c r="AD881" s="668">
        <f>AC881+AA881</f>
        <v>0</v>
      </c>
      <c r="AE881" s="740">
        <f t="shared" si="564"/>
        <v>100</v>
      </c>
      <c r="AF881" s="747">
        <v>2672.4</v>
      </c>
      <c r="AG881" s="747">
        <f>AF881*AE881</f>
        <v>267240</v>
      </c>
      <c r="AH881" s="747">
        <v>1326</v>
      </c>
      <c r="AI881" s="747">
        <f>AH881*AE881</f>
        <v>132600</v>
      </c>
      <c r="AJ881" s="748">
        <f>AI881+AG881</f>
        <v>399840</v>
      </c>
    </row>
    <row r="882" spans="1:37" s="403" customFormat="1" ht="15.6" hidden="1" customHeight="1" x14ac:dyDescent="0.25">
      <c r="A882" s="970" t="s">
        <v>893</v>
      </c>
      <c r="B882" s="435" t="s">
        <v>433</v>
      </c>
      <c r="C882" s="570" t="s">
        <v>31</v>
      </c>
      <c r="D882" s="585">
        <v>120</v>
      </c>
      <c r="E882" s="466">
        <v>11790</v>
      </c>
      <c r="F882" s="466">
        <f>E882*D882</f>
        <v>1414800</v>
      </c>
      <c r="G882" s="466">
        <v>4680</v>
      </c>
      <c r="H882" s="466">
        <f>G882*D882</f>
        <v>561600</v>
      </c>
      <c r="I882" s="587">
        <f>H882+F882</f>
        <v>1976400</v>
      </c>
      <c r="J882" s="802"/>
      <c r="K882" s="803">
        <v>11790</v>
      </c>
      <c r="L882" s="804">
        <f>K882*J882</f>
        <v>0</v>
      </c>
      <c r="M882" s="803">
        <v>4680</v>
      </c>
      <c r="N882" s="804">
        <f>M882*J882</f>
        <v>0</v>
      </c>
      <c r="O882" s="808">
        <f>N882+L882</f>
        <v>0</v>
      </c>
      <c r="P882" s="638">
        <f t="shared" si="565"/>
        <v>0</v>
      </c>
      <c r="Q882" s="512">
        <f t="shared" si="566"/>
        <v>0</v>
      </c>
      <c r="R882" s="637">
        <f t="shared" si="567"/>
        <v>0</v>
      </c>
      <c r="S882" s="638"/>
      <c r="T882" s="519">
        <v>11790</v>
      </c>
      <c r="U882" s="519">
        <f>T882*S882</f>
        <v>0</v>
      </c>
      <c r="V882" s="519">
        <v>4680</v>
      </c>
      <c r="W882" s="519">
        <f>V882*S882</f>
        <v>0</v>
      </c>
      <c r="X882" s="670">
        <f>W882+U882</f>
        <v>0</v>
      </c>
      <c r="Y882" s="638"/>
      <c r="Z882" s="512">
        <v>11790</v>
      </c>
      <c r="AA882" s="512">
        <f>Z882*Y882</f>
        <v>0</v>
      </c>
      <c r="AB882" s="512">
        <v>4680</v>
      </c>
      <c r="AC882" s="512">
        <f>AB882*Y882</f>
        <v>0</v>
      </c>
      <c r="AD882" s="668">
        <f>AC882+AA882</f>
        <v>0</v>
      </c>
      <c r="AE882" s="740">
        <f t="shared" si="564"/>
        <v>120</v>
      </c>
      <c r="AF882" s="747">
        <v>11790</v>
      </c>
      <c r="AG882" s="747">
        <f>AF882*AE882</f>
        <v>1414800</v>
      </c>
      <c r="AH882" s="747">
        <v>4680</v>
      </c>
      <c r="AI882" s="747">
        <f>AH882*AE882</f>
        <v>561600</v>
      </c>
      <c r="AJ882" s="748">
        <f>AI882+AG882</f>
        <v>1976400</v>
      </c>
    </row>
    <row r="883" spans="1:37" s="403" customFormat="1" ht="26.45" hidden="1" customHeight="1" x14ac:dyDescent="0.25">
      <c r="A883" s="970" t="s">
        <v>894</v>
      </c>
      <c r="B883" s="435" t="s">
        <v>434</v>
      </c>
      <c r="C883" s="570" t="s">
        <v>171</v>
      </c>
      <c r="D883" s="585">
        <v>26</v>
      </c>
      <c r="E883" s="466">
        <v>13132.246153846156</v>
      </c>
      <c r="F883" s="466">
        <f>E883*D883</f>
        <v>341438.4</v>
      </c>
      <c r="G883" s="466">
        <v>21921</v>
      </c>
      <c r="H883" s="466">
        <f>G883*D883</f>
        <v>569946</v>
      </c>
      <c r="I883" s="587">
        <f>H883+F883</f>
        <v>911384.4</v>
      </c>
      <c r="J883" s="802"/>
      <c r="K883" s="803">
        <v>13132.246153846156</v>
      </c>
      <c r="L883" s="804">
        <f>K883*J883</f>
        <v>0</v>
      </c>
      <c r="M883" s="803">
        <v>21921</v>
      </c>
      <c r="N883" s="804">
        <f>M883*J883</f>
        <v>0</v>
      </c>
      <c r="O883" s="808">
        <f>N883+L883</f>
        <v>0</v>
      </c>
      <c r="P883" s="638">
        <f t="shared" si="565"/>
        <v>0</v>
      </c>
      <c r="Q883" s="512">
        <f t="shared" si="566"/>
        <v>0</v>
      </c>
      <c r="R883" s="637">
        <f t="shared" si="567"/>
        <v>0</v>
      </c>
      <c r="S883" s="638"/>
      <c r="T883" s="519">
        <v>13132.246153846156</v>
      </c>
      <c r="U883" s="519">
        <f>T883*S883</f>
        <v>0</v>
      </c>
      <c r="V883" s="519">
        <v>21921</v>
      </c>
      <c r="W883" s="519">
        <f>V883*S883</f>
        <v>0</v>
      </c>
      <c r="X883" s="670">
        <f>W883+U883</f>
        <v>0</v>
      </c>
      <c r="Y883" s="638"/>
      <c r="Z883" s="512">
        <v>13132.246153846156</v>
      </c>
      <c r="AA883" s="512">
        <f>Z883*Y883</f>
        <v>0</v>
      </c>
      <c r="AB883" s="512">
        <v>21921</v>
      </c>
      <c r="AC883" s="512">
        <f>AB883*Y883</f>
        <v>0</v>
      </c>
      <c r="AD883" s="668">
        <f>AC883+AA883</f>
        <v>0</v>
      </c>
      <c r="AE883" s="740">
        <f t="shared" si="564"/>
        <v>26</v>
      </c>
      <c r="AF883" s="747">
        <v>13132.246153846156</v>
      </c>
      <c r="AG883" s="747">
        <f>AF883*AE883</f>
        <v>341438.4</v>
      </c>
      <c r="AH883" s="747">
        <v>21921</v>
      </c>
      <c r="AI883" s="747">
        <f>AH883*AE883</f>
        <v>569946</v>
      </c>
      <c r="AJ883" s="748">
        <f>AI883+AG883</f>
        <v>911384.4</v>
      </c>
    </row>
    <row r="884" spans="1:37" s="403" customFormat="1" ht="15.6" hidden="1" customHeight="1" x14ac:dyDescent="0.25">
      <c r="A884" s="970" t="s">
        <v>895</v>
      </c>
      <c r="B884" s="435" t="s">
        <v>435</v>
      </c>
      <c r="C884" s="570" t="s">
        <v>134</v>
      </c>
      <c r="D884" s="585">
        <v>496</v>
      </c>
      <c r="E884" s="466">
        <v>864.6</v>
      </c>
      <c r="F884" s="466">
        <f>E884*D884</f>
        <v>428841.60000000003</v>
      </c>
      <c r="G884" s="466">
        <v>156</v>
      </c>
      <c r="H884" s="466">
        <f>G884*D884</f>
        <v>77376</v>
      </c>
      <c r="I884" s="587">
        <f>H884+F884</f>
        <v>506217.60000000003</v>
      </c>
      <c r="J884" s="802"/>
      <c r="K884" s="803">
        <v>864.6</v>
      </c>
      <c r="L884" s="804">
        <f>K884*J884</f>
        <v>0</v>
      </c>
      <c r="M884" s="803">
        <v>156</v>
      </c>
      <c r="N884" s="804">
        <f>M884*J884</f>
        <v>0</v>
      </c>
      <c r="O884" s="808">
        <f>N884+L884</f>
        <v>0</v>
      </c>
      <c r="P884" s="638">
        <f t="shared" si="565"/>
        <v>0</v>
      </c>
      <c r="Q884" s="512">
        <f t="shared" si="566"/>
        <v>0</v>
      </c>
      <c r="R884" s="637">
        <f t="shared" si="567"/>
        <v>0</v>
      </c>
      <c r="S884" s="638"/>
      <c r="T884" s="519">
        <v>864.6</v>
      </c>
      <c r="U884" s="519">
        <f>T884*S884</f>
        <v>0</v>
      </c>
      <c r="V884" s="519">
        <v>156</v>
      </c>
      <c r="W884" s="519">
        <f>V884*S884</f>
        <v>0</v>
      </c>
      <c r="X884" s="670">
        <f>W884+U884</f>
        <v>0</v>
      </c>
      <c r="Y884" s="638"/>
      <c r="Z884" s="512">
        <v>864.6</v>
      </c>
      <c r="AA884" s="512">
        <f>Z884*Y884</f>
        <v>0</v>
      </c>
      <c r="AB884" s="512">
        <v>156</v>
      </c>
      <c r="AC884" s="512">
        <f>AB884*Y884</f>
        <v>0</v>
      </c>
      <c r="AD884" s="668">
        <f>AC884+AA884</f>
        <v>0</v>
      </c>
      <c r="AE884" s="740">
        <f t="shared" si="564"/>
        <v>496</v>
      </c>
      <c r="AF884" s="747">
        <v>864.6</v>
      </c>
      <c r="AG884" s="747">
        <f>AF884*AE884</f>
        <v>428841.60000000003</v>
      </c>
      <c r="AH884" s="747">
        <v>156</v>
      </c>
      <c r="AI884" s="747">
        <f>AH884*AE884</f>
        <v>77376</v>
      </c>
      <c r="AJ884" s="748">
        <f>AI884+AG884</f>
        <v>506217.60000000003</v>
      </c>
    </row>
    <row r="885" spans="1:37" ht="17.45" hidden="1" customHeight="1" x14ac:dyDescent="0.25">
      <c r="A885" s="969" t="s">
        <v>896</v>
      </c>
      <c r="B885" s="433" t="s">
        <v>436</v>
      </c>
      <c r="C885" s="567"/>
      <c r="D885" s="594"/>
      <c r="E885" s="469"/>
      <c r="F885" s="469">
        <f>SUM(F886:F895)</f>
        <v>4453232.34</v>
      </c>
      <c r="G885" s="469"/>
      <c r="H885" s="469">
        <f>SUM(H886:H895)</f>
        <v>8043587.7600000007</v>
      </c>
      <c r="I885" s="590">
        <f>SUM(I886:I895)</f>
        <v>12496820.1</v>
      </c>
      <c r="J885" s="819"/>
      <c r="K885" s="820"/>
      <c r="L885" s="821">
        <f>SUM(L886:L895)</f>
        <v>0</v>
      </c>
      <c r="M885" s="820"/>
      <c r="N885" s="821">
        <f>SUM(N886:N895)</f>
        <v>0</v>
      </c>
      <c r="O885" s="814">
        <f>SUM(O886:O895)</f>
        <v>0</v>
      </c>
      <c r="P885" s="638">
        <f t="shared" si="565"/>
        <v>0</v>
      </c>
      <c r="Q885" s="512">
        <f t="shared" si="566"/>
        <v>0</v>
      </c>
      <c r="R885" s="637">
        <f t="shared" si="567"/>
        <v>0</v>
      </c>
      <c r="S885" s="647"/>
      <c r="T885" s="522"/>
      <c r="U885" s="522">
        <f>SUM(U886:U895)</f>
        <v>0</v>
      </c>
      <c r="V885" s="522"/>
      <c r="W885" s="522">
        <f>SUM(W886:W895)</f>
        <v>0</v>
      </c>
      <c r="X885" s="671">
        <f>SUM(X886:X895)</f>
        <v>0</v>
      </c>
      <c r="Y885" s="647"/>
      <c r="Z885" s="523"/>
      <c r="AA885" s="523">
        <f>SUM(AA886:AA895)</f>
        <v>0</v>
      </c>
      <c r="AB885" s="523"/>
      <c r="AC885" s="523">
        <f>SUM(AC886:AC895)</f>
        <v>0</v>
      </c>
      <c r="AD885" s="673">
        <f>SUM(AD886:AD895)</f>
        <v>0</v>
      </c>
      <c r="AE885" s="740">
        <f t="shared" si="564"/>
        <v>0</v>
      </c>
      <c r="AF885" s="753"/>
      <c r="AG885" s="753">
        <f>SUM(AG886:AG895)</f>
        <v>4453232.34</v>
      </c>
      <c r="AH885" s="753"/>
      <c r="AI885" s="753">
        <f>SUM(AI886:AI895)</f>
        <v>8043587.7600000007</v>
      </c>
      <c r="AJ885" s="750">
        <f>SUM(AJ886:AJ895)</f>
        <v>12496820.1</v>
      </c>
      <c r="AK885" s="196"/>
    </row>
    <row r="886" spans="1:37" ht="15.6" hidden="1" customHeight="1" x14ac:dyDescent="0.25">
      <c r="A886" s="970" t="s">
        <v>897</v>
      </c>
      <c r="B886" s="435" t="s">
        <v>432</v>
      </c>
      <c r="C886" s="570" t="s">
        <v>153</v>
      </c>
      <c r="D886" s="585">
        <v>330</v>
      </c>
      <c r="E886" s="466">
        <v>5502</v>
      </c>
      <c r="F886" s="466">
        <f t="shared" ref="F886:F895" si="598">E886*D886</f>
        <v>1815660</v>
      </c>
      <c r="G886" s="466">
        <v>1326</v>
      </c>
      <c r="H886" s="466">
        <f t="shared" ref="H886:H895" si="599">G886*D886</f>
        <v>437580</v>
      </c>
      <c r="I886" s="587">
        <f t="shared" ref="I886:I895" si="600">H886+F886</f>
        <v>2253240</v>
      </c>
      <c r="J886" s="802"/>
      <c r="K886" s="803">
        <v>5502</v>
      </c>
      <c r="L886" s="804">
        <f t="shared" ref="L886:L895" si="601">K886*J886</f>
        <v>0</v>
      </c>
      <c r="M886" s="803">
        <v>1326</v>
      </c>
      <c r="N886" s="804">
        <f t="shared" ref="N886:N895" si="602">M886*J886</f>
        <v>0</v>
      </c>
      <c r="O886" s="808">
        <f t="shared" ref="O886:O895" si="603">N886+L886</f>
        <v>0</v>
      </c>
      <c r="P886" s="638">
        <f t="shared" si="565"/>
        <v>0</v>
      </c>
      <c r="Q886" s="512">
        <f t="shared" si="566"/>
        <v>0</v>
      </c>
      <c r="R886" s="637">
        <f t="shared" si="567"/>
        <v>0</v>
      </c>
      <c r="S886" s="638"/>
      <c r="T886" s="519">
        <v>5502</v>
      </c>
      <c r="U886" s="519">
        <f t="shared" ref="U886:U895" si="604">T886*S886</f>
        <v>0</v>
      </c>
      <c r="V886" s="519">
        <v>1326</v>
      </c>
      <c r="W886" s="519">
        <f t="shared" ref="W886:W895" si="605">V886*S886</f>
        <v>0</v>
      </c>
      <c r="X886" s="670">
        <f t="shared" ref="X886:X895" si="606">W886+U886</f>
        <v>0</v>
      </c>
      <c r="Y886" s="638"/>
      <c r="Z886" s="512">
        <v>5502</v>
      </c>
      <c r="AA886" s="512">
        <f t="shared" ref="AA886:AA895" si="607">Z886*Y886</f>
        <v>0</v>
      </c>
      <c r="AB886" s="512">
        <v>1326</v>
      </c>
      <c r="AC886" s="512">
        <f t="shared" ref="AC886:AC895" si="608">AB886*Y886</f>
        <v>0</v>
      </c>
      <c r="AD886" s="668">
        <f t="shared" ref="AD886:AD895" si="609">AC886+AA886</f>
        <v>0</v>
      </c>
      <c r="AE886" s="740">
        <f t="shared" si="564"/>
        <v>330</v>
      </c>
      <c r="AF886" s="747">
        <v>5502</v>
      </c>
      <c r="AG886" s="747">
        <f t="shared" ref="AG886:AG895" si="610">AF886*AE886</f>
        <v>1815660</v>
      </c>
      <c r="AH886" s="747">
        <v>1326</v>
      </c>
      <c r="AI886" s="747">
        <f t="shared" ref="AI886:AI895" si="611">AH886*AE886</f>
        <v>437580</v>
      </c>
      <c r="AJ886" s="748">
        <f t="shared" ref="AJ886:AJ895" si="612">AI886+AG886</f>
        <v>2253240</v>
      </c>
      <c r="AK886" s="196"/>
    </row>
    <row r="887" spans="1:37" s="403" customFormat="1" ht="15.6" hidden="1" customHeight="1" x14ac:dyDescent="0.25">
      <c r="A887" s="970" t="s">
        <v>898</v>
      </c>
      <c r="B887" s="435" t="s">
        <v>437</v>
      </c>
      <c r="C887" s="570" t="s">
        <v>171</v>
      </c>
      <c r="D887" s="585">
        <v>32.6</v>
      </c>
      <c r="E887" s="466">
        <v>8646</v>
      </c>
      <c r="F887" s="466">
        <f t="shared" si="598"/>
        <v>281859.60000000003</v>
      </c>
      <c r="G887" s="466">
        <v>23400</v>
      </c>
      <c r="H887" s="466">
        <f t="shared" si="599"/>
        <v>762840</v>
      </c>
      <c r="I887" s="587">
        <f t="shared" si="600"/>
        <v>1044699.6000000001</v>
      </c>
      <c r="J887" s="802"/>
      <c r="K887" s="803">
        <v>8646</v>
      </c>
      <c r="L887" s="804">
        <f t="shared" si="601"/>
        <v>0</v>
      </c>
      <c r="M887" s="803">
        <v>23400</v>
      </c>
      <c r="N887" s="804">
        <f t="shared" si="602"/>
        <v>0</v>
      </c>
      <c r="O887" s="808">
        <f t="shared" si="603"/>
        <v>0</v>
      </c>
      <c r="P887" s="638">
        <f t="shared" si="565"/>
        <v>0</v>
      </c>
      <c r="Q887" s="512">
        <f t="shared" si="566"/>
        <v>0</v>
      </c>
      <c r="R887" s="637">
        <f t="shared" si="567"/>
        <v>0</v>
      </c>
      <c r="S887" s="638"/>
      <c r="T887" s="519">
        <v>8646</v>
      </c>
      <c r="U887" s="519">
        <f t="shared" si="604"/>
        <v>0</v>
      </c>
      <c r="V887" s="519">
        <v>23400</v>
      </c>
      <c r="W887" s="519">
        <f t="shared" si="605"/>
        <v>0</v>
      </c>
      <c r="X887" s="670">
        <f t="shared" si="606"/>
        <v>0</v>
      </c>
      <c r="Y887" s="638"/>
      <c r="Z887" s="512">
        <v>8646</v>
      </c>
      <c r="AA887" s="512">
        <f t="shared" si="607"/>
        <v>0</v>
      </c>
      <c r="AB887" s="512">
        <v>23400</v>
      </c>
      <c r="AC887" s="512">
        <f t="shared" si="608"/>
        <v>0</v>
      </c>
      <c r="AD887" s="668">
        <f t="shared" si="609"/>
        <v>0</v>
      </c>
      <c r="AE887" s="740">
        <f t="shared" si="564"/>
        <v>32.6</v>
      </c>
      <c r="AF887" s="747">
        <v>8646</v>
      </c>
      <c r="AG887" s="747">
        <f t="shared" si="610"/>
        <v>281859.60000000003</v>
      </c>
      <c r="AH887" s="747">
        <v>23400</v>
      </c>
      <c r="AI887" s="747">
        <f t="shared" si="611"/>
        <v>762840</v>
      </c>
      <c r="AJ887" s="748">
        <f t="shared" si="612"/>
        <v>1044699.6000000001</v>
      </c>
    </row>
    <row r="888" spans="1:37" s="403" customFormat="1" ht="26.45" hidden="1" customHeight="1" x14ac:dyDescent="0.25">
      <c r="A888" s="970" t="s">
        <v>899</v>
      </c>
      <c r="B888" s="435" t="s">
        <v>438</v>
      </c>
      <c r="C888" s="570" t="s">
        <v>171</v>
      </c>
      <c r="D888" s="585">
        <v>69.8</v>
      </c>
      <c r="E888" s="466">
        <v>8646</v>
      </c>
      <c r="F888" s="466">
        <f t="shared" si="598"/>
        <v>603490.79999999993</v>
      </c>
      <c r="G888" s="466">
        <v>22464</v>
      </c>
      <c r="H888" s="466">
        <f t="shared" si="599"/>
        <v>1567987.2</v>
      </c>
      <c r="I888" s="587">
        <f t="shared" si="600"/>
        <v>2171478</v>
      </c>
      <c r="J888" s="802"/>
      <c r="K888" s="803">
        <v>8646</v>
      </c>
      <c r="L888" s="804">
        <f t="shared" si="601"/>
        <v>0</v>
      </c>
      <c r="M888" s="803">
        <v>22464</v>
      </c>
      <c r="N888" s="804">
        <f t="shared" si="602"/>
        <v>0</v>
      </c>
      <c r="O888" s="808">
        <f t="shared" si="603"/>
        <v>0</v>
      </c>
      <c r="P888" s="638">
        <f t="shared" si="565"/>
        <v>0</v>
      </c>
      <c r="Q888" s="512">
        <f t="shared" si="566"/>
        <v>0</v>
      </c>
      <c r="R888" s="637">
        <f t="shared" si="567"/>
        <v>0</v>
      </c>
      <c r="S888" s="638"/>
      <c r="T888" s="519">
        <v>8646</v>
      </c>
      <c r="U888" s="519">
        <f t="shared" si="604"/>
        <v>0</v>
      </c>
      <c r="V888" s="519">
        <v>22464</v>
      </c>
      <c r="W888" s="519">
        <f t="shared" si="605"/>
        <v>0</v>
      </c>
      <c r="X888" s="670">
        <f t="shared" si="606"/>
        <v>0</v>
      </c>
      <c r="Y888" s="638"/>
      <c r="Z888" s="512">
        <v>8646</v>
      </c>
      <c r="AA888" s="512">
        <f t="shared" si="607"/>
        <v>0</v>
      </c>
      <c r="AB888" s="512">
        <v>22464</v>
      </c>
      <c r="AC888" s="512">
        <f t="shared" si="608"/>
        <v>0</v>
      </c>
      <c r="AD888" s="668">
        <f t="shared" si="609"/>
        <v>0</v>
      </c>
      <c r="AE888" s="740">
        <f t="shared" si="564"/>
        <v>69.8</v>
      </c>
      <c r="AF888" s="747">
        <v>8646</v>
      </c>
      <c r="AG888" s="747">
        <f t="shared" si="610"/>
        <v>603490.79999999993</v>
      </c>
      <c r="AH888" s="747">
        <v>22464</v>
      </c>
      <c r="AI888" s="747">
        <f t="shared" si="611"/>
        <v>1567987.2</v>
      </c>
      <c r="AJ888" s="748">
        <f t="shared" si="612"/>
        <v>2171478</v>
      </c>
    </row>
    <row r="889" spans="1:37" s="403" customFormat="1" ht="15.6" hidden="1" customHeight="1" x14ac:dyDescent="0.25">
      <c r="A889" s="970" t="s">
        <v>900</v>
      </c>
      <c r="B889" s="435" t="s">
        <v>415</v>
      </c>
      <c r="C889" s="570" t="s">
        <v>33</v>
      </c>
      <c r="D889" s="585">
        <v>3.9</v>
      </c>
      <c r="E889" s="466">
        <v>39300</v>
      </c>
      <c r="F889" s="466">
        <f t="shared" si="598"/>
        <v>153270</v>
      </c>
      <c r="G889" s="466">
        <v>87100</v>
      </c>
      <c r="H889" s="466">
        <f t="shared" si="599"/>
        <v>339690</v>
      </c>
      <c r="I889" s="587">
        <f t="shared" si="600"/>
        <v>492960</v>
      </c>
      <c r="J889" s="802"/>
      <c r="K889" s="803">
        <v>39300</v>
      </c>
      <c r="L889" s="804">
        <f t="shared" si="601"/>
        <v>0</v>
      </c>
      <c r="M889" s="803">
        <v>87100</v>
      </c>
      <c r="N889" s="804">
        <f t="shared" si="602"/>
        <v>0</v>
      </c>
      <c r="O889" s="808">
        <f t="shared" si="603"/>
        <v>0</v>
      </c>
      <c r="P889" s="638">
        <f t="shared" si="565"/>
        <v>0</v>
      </c>
      <c r="Q889" s="512">
        <f t="shared" si="566"/>
        <v>0</v>
      </c>
      <c r="R889" s="637">
        <f t="shared" si="567"/>
        <v>0</v>
      </c>
      <c r="S889" s="638"/>
      <c r="T889" s="519">
        <v>39300</v>
      </c>
      <c r="U889" s="519">
        <f t="shared" si="604"/>
        <v>0</v>
      </c>
      <c r="V889" s="519">
        <v>87100</v>
      </c>
      <c r="W889" s="519">
        <f t="shared" si="605"/>
        <v>0</v>
      </c>
      <c r="X889" s="670">
        <f t="shared" si="606"/>
        <v>0</v>
      </c>
      <c r="Y889" s="638"/>
      <c r="Z889" s="512">
        <v>39300</v>
      </c>
      <c r="AA889" s="512">
        <f t="shared" si="607"/>
        <v>0</v>
      </c>
      <c r="AB889" s="512">
        <v>87100</v>
      </c>
      <c r="AC889" s="512">
        <f t="shared" si="608"/>
        <v>0</v>
      </c>
      <c r="AD889" s="668">
        <f t="shared" si="609"/>
        <v>0</v>
      </c>
      <c r="AE889" s="740">
        <f t="shared" si="564"/>
        <v>3.9</v>
      </c>
      <c r="AF889" s="747">
        <v>39300</v>
      </c>
      <c r="AG889" s="747">
        <f t="shared" si="610"/>
        <v>153270</v>
      </c>
      <c r="AH889" s="747">
        <v>87100</v>
      </c>
      <c r="AI889" s="747">
        <f t="shared" si="611"/>
        <v>339690</v>
      </c>
      <c r="AJ889" s="748">
        <f t="shared" si="612"/>
        <v>492960</v>
      </c>
    </row>
    <row r="890" spans="1:37" s="403" customFormat="1" ht="15.6" hidden="1" customHeight="1" x14ac:dyDescent="0.25">
      <c r="A890" s="970" t="s">
        <v>901</v>
      </c>
      <c r="B890" s="435" t="s">
        <v>424</v>
      </c>
      <c r="C890" s="570" t="s">
        <v>153</v>
      </c>
      <c r="D890" s="585">
        <v>418</v>
      </c>
      <c r="E890" s="466">
        <v>235.8</v>
      </c>
      <c r="F890" s="466">
        <f t="shared" si="598"/>
        <v>98564.400000000009</v>
      </c>
      <c r="G890" s="466">
        <v>202.02</v>
      </c>
      <c r="H890" s="466">
        <f t="shared" si="599"/>
        <v>84444.36</v>
      </c>
      <c r="I890" s="587">
        <f t="shared" si="600"/>
        <v>183008.76</v>
      </c>
      <c r="J890" s="802"/>
      <c r="K890" s="803">
        <v>235.8</v>
      </c>
      <c r="L890" s="804">
        <f t="shared" si="601"/>
        <v>0</v>
      </c>
      <c r="M890" s="803">
        <v>202.02</v>
      </c>
      <c r="N890" s="804">
        <f t="shared" si="602"/>
        <v>0</v>
      </c>
      <c r="O890" s="808">
        <f t="shared" si="603"/>
        <v>0</v>
      </c>
      <c r="P890" s="638">
        <f t="shared" si="565"/>
        <v>0</v>
      </c>
      <c r="Q890" s="512">
        <f t="shared" si="566"/>
        <v>0</v>
      </c>
      <c r="R890" s="637">
        <f t="shared" si="567"/>
        <v>0</v>
      </c>
      <c r="S890" s="638"/>
      <c r="T890" s="519">
        <v>235.8</v>
      </c>
      <c r="U890" s="519">
        <f t="shared" si="604"/>
        <v>0</v>
      </c>
      <c r="V890" s="519">
        <v>202.02</v>
      </c>
      <c r="W890" s="519">
        <f t="shared" si="605"/>
        <v>0</v>
      </c>
      <c r="X890" s="670">
        <f t="shared" si="606"/>
        <v>0</v>
      </c>
      <c r="Y890" s="638"/>
      <c r="Z890" s="512">
        <v>235.8</v>
      </c>
      <c r="AA890" s="512">
        <f t="shared" si="607"/>
        <v>0</v>
      </c>
      <c r="AB890" s="512">
        <v>202.02</v>
      </c>
      <c r="AC890" s="512">
        <f t="shared" si="608"/>
        <v>0</v>
      </c>
      <c r="AD890" s="668">
        <f t="shared" si="609"/>
        <v>0</v>
      </c>
      <c r="AE890" s="740">
        <f t="shared" si="564"/>
        <v>418</v>
      </c>
      <c r="AF890" s="747">
        <v>235.8</v>
      </c>
      <c r="AG890" s="747">
        <f t="shared" si="610"/>
        <v>98564.400000000009</v>
      </c>
      <c r="AH890" s="747">
        <v>202.02</v>
      </c>
      <c r="AI890" s="747">
        <f t="shared" si="611"/>
        <v>84444.36</v>
      </c>
      <c r="AJ890" s="748">
        <f t="shared" si="612"/>
        <v>183008.76</v>
      </c>
    </row>
    <row r="891" spans="1:37" s="403" customFormat="1" ht="15.6" hidden="1" customHeight="1" x14ac:dyDescent="0.25">
      <c r="A891" s="970" t="s">
        <v>902</v>
      </c>
      <c r="B891" s="435" t="s">
        <v>425</v>
      </c>
      <c r="C891" s="570" t="s">
        <v>153</v>
      </c>
      <c r="D891" s="585">
        <v>418</v>
      </c>
      <c r="E891" s="466">
        <v>1021.8000000000001</v>
      </c>
      <c r="F891" s="466">
        <f t="shared" si="598"/>
        <v>427112.4</v>
      </c>
      <c r="G891" s="466">
        <v>624</v>
      </c>
      <c r="H891" s="466">
        <f t="shared" si="599"/>
        <v>260832</v>
      </c>
      <c r="I891" s="587">
        <f t="shared" si="600"/>
        <v>687944.4</v>
      </c>
      <c r="J891" s="802"/>
      <c r="K891" s="803">
        <v>1021.8000000000001</v>
      </c>
      <c r="L891" s="804">
        <f t="shared" si="601"/>
        <v>0</v>
      </c>
      <c r="M891" s="803">
        <v>624</v>
      </c>
      <c r="N891" s="804">
        <f t="shared" si="602"/>
        <v>0</v>
      </c>
      <c r="O891" s="808">
        <f t="shared" si="603"/>
        <v>0</v>
      </c>
      <c r="P891" s="638">
        <f t="shared" si="565"/>
        <v>0</v>
      </c>
      <c r="Q891" s="512">
        <f t="shared" si="566"/>
        <v>0</v>
      </c>
      <c r="R891" s="637">
        <f t="shared" si="567"/>
        <v>0</v>
      </c>
      <c r="S891" s="638"/>
      <c r="T891" s="519">
        <v>1021.8000000000001</v>
      </c>
      <c r="U891" s="519">
        <f t="shared" si="604"/>
        <v>0</v>
      </c>
      <c r="V891" s="519">
        <v>624</v>
      </c>
      <c r="W891" s="519">
        <f t="shared" si="605"/>
        <v>0</v>
      </c>
      <c r="X891" s="670">
        <f t="shared" si="606"/>
        <v>0</v>
      </c>
      <c r="Y891" s="638"/>
      <c r="Z891" s="512">
        <v>1021.8000000000001</v>
      </c>
      <c r="AA891" s="512">
        <f t="shared" si="607"/>
        <v>0</v>
      </c>
      <c r="AB891" s="512">
        <v>624</v>
      </c>
      <c r="AC891" s="512">
        <f t="shared" si="608"/>
        <v>0</v>
      </c>
      <c r="AD891" s="668">
        <f t="shared" si="609"/>
        <v>0</v>
      </c>
      <c r="AE891" s="740">
        <f t="shared" si="564"/>
        <v>418</v>
      </c>
      <c r="AF891" s="747">
        <v>1021.8000000000001</v>
      </c>
      <c r="AG891" s="747">
        <f t="shared" si="610"/>
        <v>427112.4</v>
      </c>
      <c r="AH891" s="747">
        <v>624</v>
      </c>
      <c r="AI891" s="747">
        <f t="shared" si="611"/>
        <v>260832</v>
      </c>
      <c r="AJ891" s="748">
        <f t="shared" si="612"/>
        <v>687944.4</v>
      </c>
    </row>
    <row r="892" spans="1:37" ht="15.6" hidden="1" customHeight="1" x14ac:dyDescent="0.25">
      <c r="A892" s="970" t="s">
        <v>903</v>
      </c>
      <c r="B892" s="435" t="s">
        <v>439</v>
      </c>
      <c r="C892" s="570" t="s">
        <v>31</v>
      </c>
      <c r="D892" s="585">
        <v>464</v>
      </c>
      <c r="E892" s="466">
        <v>864.6</v>
      </c>
      <c r="F892" s="466">
        <f t="shared" si="598"/>
        <v>401174.4</v>
      </c>
      <c r="G892" s="466">
        <v>2340</v>
      </c>
      <c r="H892" s="466">
        <f t="shared" si="599"/>
        <v>1085760</v>
      </c>
      <c r="I892" s="587">
        <f t="shared" si="600"/>
        <v>1486934.4</v>
      </c>
      <c r="J892" s="802"/>
      <c r="K892" s="803">
        <v>864.6</v>
      </c>
      <c r="L892" s="804">
        <f t="shared" si="601"/>
        <v>0</v>
      </c>
      <c r="M892" s="803">
        <v>2340</v>
      </c>
      <c r="N892" s="804">
        <f t="shared" si="602"/>
        <v>0</v>
      </c>
      <c r="O892" s="808">
        <f t="shared" si="603"/>
        <v>0</v>
      </c>
      <c r="P892" s="638">
        <f t="shared" si="565"/>
        <v>0</v>
      </c>
      <c r="Q892" s="512">
        <f t="shared" si="566"/>
        <v>0</v>
      </c>
      <c r="R892" s="637">
        <f t="shared" si="567"/>
        <v>0</v>
      </c>
      <c r="S892" s="638"/>
      <c r="T892" s="519">
        <v>864.6</v>
      </c>
      <c r="U892" s="519">
        <f t="shared" si="604"/>
        <v>0</v>
      </c>
      <c r="V892" s="519">
        <v>2340</v>
      </c>
      <c r="W892" s="519">
        <f t="shared" si="605"/>
        <v>0</v>
      </c>
      <c r="X892" s="670">
        <f t="shared" si="606"/>
        <v>0</v>
      </c>
      <c r="Y892" s="638"/>
      <c r="Z892" s="512">
        <v>864.6</v>
      </c>
      <c r="AA892" s="512">
        <f t="shared" si="607"/>
        <v>0</v>
      </c>
      <c r="AB892" s="512">
        <v>2340</v>
      </c>
      <c r="AC892" s="512">
        <f t="shared" si="608"/>
        <v>0</v>
      </c>
      <c r="AD892" s="668">
        <f t="shared" si="609"/>
        <v>0</v>
      </c>
      <c r="AE892" s="740">
        <f t="shared" si="564"/>
        <v>464</v>
      </c>
      <c r="AF892" s="747">
        <v>864.6</v>
      </c>
      <c r="AG892" s="747">
        <f t="shared" si="610"/>
        <v>401174.4</v>
      </c>
      <c r="AH892" s="747">
        <v>2340</v>
      </c>
      <c r="AI892" s="747">
        <f t="shared" si="611"/>
        <v>1085760</v>
      </c>
      <c r="AJ892" s="748">
        <f t="shared" si="612"/>
        <v>1486934.4</v>
      </c>
      <c r="AK892" s="196"/>
    </row>
    <row r="893" spans="1:37" ht="15.6" hidden="1" customHeight="1" x14ac:dyDescent="0.25">
      <c r="A893" s="970" t="s">
        <v>904</v>
      </c>
      <c r="B893" s="435" t="s">
        <v>440</v>
      </c>
      <c r="C893" s="570" t="s">
        <v>33</v>
      </c>
      <c r="D893" s="585">
        <v>11.07</v>
      </c>
      <c r="E893" s="466">
        <v>5502</v>
      </c>
      <c r="F893" s="466">
        <f t="shared" si="598"/>
        <v>60907.14</v>
      </c>
      <c r="G893" s="466">
        <v>213720</v>
      </c>
      <c r="H893" s="466">
        <f t="shared" si="599"/>
        <v>2365880.4</v>
      </c>
      <c r="I893" s="587">
        <f t="shared" si="600"/>
        <v>2426787.54</v>
      </c>
      <c r="J893" s="802"/>
      <c r="K893" s="803">
        <v>5502</v>
      </c>
      <c r="L893" s="804">
        <f t="shared" si="601"/>
        <v>0</v>
      </c>
      <c r="M893" s="803">
        <v>213720</v>
      </c>
      <c r="N893" s="804">
        <f t="shared" si="602"/>
        <v>0</v>
      </c>
      <c r="O893" s="808">
        <f t="shared" si="603"/>
        <v>0</v>
      </c>
      <c r="P893" s="638">
        <f t="shared" si="565"/>
        <v>0</v>
      </c>
      <c r="Q893" s="512">
        <f t="shared" si="566"/>
        <v>0</v>
      </c>
      <c r="R893" s="637">
        <f t="shared" si="567"/>
        <v>0</v>
      </c>
      <c r="S893" s="638"/>
      <c r="T893" s="519">
        <v>5502</v>
      </c>
      <c r="U893" s="519">
        <f t="shared" si="604"/>
        <v>0</v>
      </c>
      <c r="V893" s="519">
        <v>213720</v>
      </c>
      <c r="W893" s="519">
        <f t="shared" si="605"/>
        <v>0</v>
      </c>
      <c r="X893" s="670">
        <f t="shared" si="606"/>
        <v>0</v>
      </c>
      <c r="Y893" s="638"/>
      <c r="Z893" s="512">
        <v>5502</v>
      </c>
      <c r="AA893" s="512">
        <f t="shared" si="607"/>
        <v>0</v>
      </c>
      <c r="AB893" s="512">
        <v>213720</v>
      </c>
      <c r="AC893" s="512">
        <f t="shared" si="608"/>
        <v>0</v>
      </c>
      <c r="AD893" s="668">
        <f t="shared" si="609"/>
        <v>0</v>
      </c>
      <c r="AE893" s="740">
        <f t="shared" si="564"/>
        <v>11.07</v>
      </c>
      <c r="AF893" s="747">
        <v>5502</v>
      </c>
      <c r="AG893" s="747">
        <f t="shared" si="610"/>
        <v>60907.14</v>
      </c>
      <c r="AH893" s="747">
        <v>213720</v>
      </c>
      <c r="AI893" s="747">
        <f t="shared" si="611"/>
        <v>2365880.4</v>
      </c>
      <c r="AJ893" s="748">
        <f t="shared" si="612"/>
        <v>2426787.54</v>
      </c>
      <c r="AK893" s="196"/>
    </row>
    <row r="894" spans="1:37" s="403" customFormat="1" ht="15.6" hidden="1" customHeight="1" x14ac:dyDescent="0.25">
      <c r="A894" s="970" t="s">
        <v>905</v>
      </c>
      <c r="B894" s="435" t="s">
        <v>441</v>
      </c>
      <c r="C894" s="570" t="s">
        <v>33</v>
      </c>
      <c r="D894" s="585">
        <v>4.2</v>
      </c>
      <c r="E894" s="466">
        <v>2358</v>
      </c>
      <c r="F894" s="466">
        <f t="shared" si="598"/>
        <v>9903.6</v>
      </c>
      <c r="G894" s="466">
        <v>269100</v>
      </c>
      <c r="H894" s="466">
        <f t="shared" si="599"/>
        <v>1130220</v>
      </c>
      <c r="I894" s="587">
        <f t="shared" si="600"/>
        <v>1140123.6000000001</v>
      </c>
      <c r="J894" s="802"/>
      <c r="K894" s="803">
        <v>2358</v>
      </c>
      <c r="L894" s="804">
        <f t="shared" si="601"/>
        <v>0</v>
      </c>
      <c r="M894" s="803">
        <v>269100</v>
      </c>
      <c r="N894" s="804">
        <f t="shared" si="602"/>
        <v>0</v>
      </c>
      <c r="O894" s="808">
        <f t="shared" si="603"/>
        <v>0</v>
      </c>
      <c r="P894" s="638">
        <f t="shared" si="565"/>
        <v>0</v>
      </c>
      <c r="Q894" s="512">
        <f t="shared" si="566"/>
        <v>0</v>
      </c>
      <c r="R894" s="637">
        <f t="shared" si="567"/>
        <v>0</v>
      </c>
      <c r="S894" s="638"/>
      <c r="T894" s="519">
        <v>2358</v>
      </c>
      <c r="U894" s="519">
        <f t="shared" si="604"/>
        <v>0</v>
      </c>
      <c r="V894" s="519">
        <v>269100</v>
      </c>
      <c r="W894" s="519">
        <f t="shared" si="605"/>
        <v>0</v>
      </c>
      <c r="X894" s="670">
        <f t="shared" si="606"/>
        <v>0</v>
      </c>
      <c r="Y894" s="638"/>
      <c r="Z894" s="512">
        <v>2358</v>
      </c>
      <c r="AA894" s="512">
        <f t="shared" si="607"/>
        <v>0</v>
      </c>
      <c r="AB894" s="512">
        <v>269100</v>
      </c>
      <c r="AC894" s="512">
        <f t="shared" si="608"/>
        <v>0</v>
      </c>
      <c r="AD894" s="668">
        <f t="shared" si="609"/>
        <v>0</v>
      </c>
      <c r="AE894" s="740">
        <f t="shared" si="564"/>
        <v>4.2</v>
      </c>
      <c r="AF894" s="747">
        <v>2358</v>
      </c>
      <c r="AG894" s="747">
        <f t="shared" si="610"/>
        <v>9903.6</v>
      </c>
      <c r="AH894" s="747">
        <v>269100</v>
      </c>
      <c r="AI894" s="747">
        <f t="shared" si="611"/>
        <v>1130220</v>
      </c>
      <c r="AJ894" s="748">
        <f t="shared" si="612"/>
        <v>1140123.6000000001</v>
      </c>
    </row>
    <row r="895" spans="1:37" s="403" customFormat="1" ht="26.45" hidden="1" customHeight="1" x14ac:dyDescent="0.25">
      <c r="A895" s="970" t="s">
        <v>906</v>
      </c>
      <c r="B895" s="435" t="s">
        <v>442</v>
      </c>
      <c r="C895" s="570" t="s">
        <v>33</v>
      </c>
      <c r="D895" s="585">
        <v>15.3</v>
      </c>
      <c r="E895" s="466">
        <v>39300</v>
      </c>
      <c r="F895" s="466">
        <f t="shared" si="598"/>
        <v>601290</v>
      </c>
      <c r="G895" s="466">
        <v>546</v>
      </c>
      <c r="H895" s="466">
        <f t="shared" si="599"/>
        <v>8353.8000000000011</v>
      </c>
      <c r="I895" s="587">
        <f t="shared" si="600"/>
        <v>609643.80000000005</v>
      </c>
      <c r="J895" s="802"/>
      <c r="K895" s="803">
        <v>39300</v>
      </c>
      <c r="L895" s="804">
        <f t="shared" si="601"/>
        <v>0</v>
      </c>
      <c r="M895" s="803">
        <v>546</v>
      </c>
      <c r="N895" s="804">
        <f t="shared" si="602"/>
        <v>0</v>
      </c>
      <c r="O895" s="808">
        <f t="shared" si="603"/>
        <v>0</v>
      </c>
      <c r="P895" s="638">
        <f t="shared" si="565"/>
        <v>0</v>
      </c>
      <c r="Q895" s="512">
        <f t="shared" si="566"/>
        <v>0</v>
      </c>
      <c r="R895" s="637">
        <f t="shared" si="567"/>
        <v>0</v>
      </c>
      <c r="S895" s="638"/>
      <c r="T895" s="519">
        <v>39300</v>
      </c>
      <c r="U895" s="519">
        <f t="shared" si="604"/>
        <v>0</v>
      </c>
      <c r="V895" s="519">
        <v>546</v>
      </c>
      <c r="W895" s="519">
        <f t="shared" si="605"/>
        <v>0</v>
      </c>
      <c r="X895" s="670">
        <f t="shared" si="606"/>
        <v>0</v>
      </c>
      <c r="Y895" s="638"/>
      <c r="Z895" s="512">
        <v>39300</v>
      </c>
      <c r="AA895" s="512">
        <f t="shared" si="607"/>
        <v>0</v>
      </c>
      <c r="AB895" s="512">
        <v>546</v>
      </c>
      <c r="AC895" s="512">
        <f t="shared" si="608"/>
        <v>0</v>
      </c>
      <c r="AD895" s="668">
        <f t="shared" si="609"/>
        <v>0</v>
      </c>
      <c r="AE895" s="740">
        <f t="shared" si="564"/>
        <v>15.3</v>
      </c>
      <c r="AF895" s="747">
        <v>39300</v>
      </c>
      <c r="AG895" s="747">
        <f t="shared" si="610"/>
        <v>601290</v>
      </c>
      <c r="AH895" s="747">
        <v>546</v>
      </c>
      <c r="AI895" s="747">
        <f t="shared" si="611"/>
        <v>8353.8000000000011</v>
      </c>
      <c r="AJ895" s="748">
        <f t="shared" si="612"/>
        <v>609643.80000000005</v>
      </c>
    </row>
    <row r="896" spans="1:37" s="403" customFormat="1" ht="17.45" hidden="1" customHeight="1" x14ac:dyDescent="0.25">
      <c r="A896" s="969" t="s">
        <v>907</v>
      </c>
      <c r="B896" s="433" t="s">
        <v>443</v>
      </c>
      <c r="C896" s="567"/>
      <c r="D896" s="594"/>
      <c r="E896" s="422"/>
      <c r="F896" s="422">
        <f>SUM(F897:F902)</f>
        <v>251244.9</v>
      </c>
      <c r="G896" s="422"/>
      <c r="H896" s="422">
        <f>SUM(H897:H902)</f>
        <v>149682</v>
      </c>
      <c r="I896" s="595">
        <f>SUM(I897:I902)</f>
        <v>400926.9</v>
      </c>
      <c r="J896" s="819"/>
      <c r="K896" s="812"/>
      <c r="L896" s="830">
        <f>SUM(L897:L902)</f>
        <v>0</v>
      </c>
      <c r="M896" s="812"/>
      <c r="N896" s="830">
        <f>SUM(N897:N902)</f>
        <v>0</v>
      </c>
      <c r="O896" s="831">
        <f>SUM(O897:O902)</f>
        <v>0</v>
      </c>
      <c r="P896" s="638">
        <f t="shared" si="565"/>
        <v>0</v>
      </c>
      <c r="Q896" s="512">
        <f t="shared" si="566"/>
        <v>0</v>
      </c>
      <c r="R896" s="637">
        <f t="shared" si="567"/>
        <v>0</v>
      </c>
      <c r="S896" s="647"/>
      <c r="T896" s="521"/>
      <c r="U896" s="521">
        <f>SUM(U897:U902)</f>
        <v>0</v>
      </c>
      <c r="V896" s="521"/>
      <c r="W896" s="521">
        <f>SUM(W897:W902)</f>
        <v>0</v>
      </c>
      <c r="X896" s="671">
        <f>SUM(X897:X902)</f>
        <v>0</v>
      </c>
      <c r="Y896" s="647"/>
      <c r="Z896" s="520"/>
      <c r="AA896" s="520">
        <f>SUM(AA897:AA902)</f>
        <v>0</v>
      </c>
      <c r="AB896" s="520"/>
      <c r="AC896" s="520">
        <f>SUM(AC897:AC902)</f>
        <v>0</v>
      </c>
      <c r="AD896" s="673">
        <f>SUM(AD897:AD902)</f>
        <v>0</v>
      </c>
      <c r="AE896" s="740">
        <f t="shared" si="564"/>
        <v>0</v>
      </c>
      <c r="AF896" s="749"/>
      <c r="AG896" s="749">
        <f>SUM(AG897:AG902)</f>
        <v>251244.9</v>
      </c>
      <c r="AH896" s="749"/>
      <c r="AI896" s="749">
        <f>SUM(AI897:AI902)</f>
        <v>149682</v>
      </c>
      <c r="AJ896" s="750">
        <f>SUM(AJ897:AJ902)</f>
        <v>400926.9</v>
      </c>
    </row>
    <row r="897" spans="1:37" s="403" customFormat="1" ht="17.45" hidden="1" customHeight="1" x14ac:dyDescent="0.25">
      <c r="A897" s="970" t="s">
        <v>908</v>
      </c>
      <c r="B897" s="435" t="s">
        <v>443</v>
      </c>
      <c r="C897" s="570" t="s">
        <v>31</v>
      </c>
      <c r="D897" s="585">
        <v>7</v>
      </c>
      <c r="E897" s="466">
        <v>19650</v>
      </c>
      <c r="F897" s="466">
        <f t="shared" ref="F897:F902" si="613">E897*D897</f>
        <v>137550</v>
      </c>
      <c r="G897" s="466">
        <v>8580</v>
      </c>
      <c r="H897" s="466">
        <f t="shared" ref="H897:H902" si="614">G897*D897</f>
        <v>60060</v>
      </c>
      <c r="I897" s="587">
        <f t="shared" ref="I897:I902" si="615">H897+F897</f>
        <v>197610</v>
      </c>
      <c r="J897" s="802"/>
      <c r="K897" s="803">
        <v>19650</v>
      </c>
      <c r="L897" s="804">
        <f t="shared" ref="L897:L902" si="616">K897*J897</f>
        <v>0</v>
      </c>
      <c r="M897" s="803">
        <v>8580</v>
      </c>
      <c r="N897" s="804">
        <f t="shared" ref="N897:N902" si="617">M897*J897</f>
        <v>0</v>
      </c>
      <c r="O897" s="808">
        <f t="shared" ref="O897:O902" si="618">N897+L897</f>
        <v>0</v>
      </c>
      <c r="P897" s="638">
        <f t="shared" si="565"/>
        <v>0</v>
      </c>
      <c r="Q897" s="512">
        <f t="shared" si="566"/>
        <v>0</v>
      </c>
      <c r="R897" s="637">
        <f t="shared" si="567"/>
        <v>0</v>
      </c>
      <c r="S897" s="638"/>
      <c r="T897" s="519">
        <v>19650</v>
      </c>
      <c r="U897" s="519">
        <f t="shared" ref="U897:U902" si="619">T897*S897</f>
        <v>0</v>
      </c>
      <c r="V897" s="519">
        <v>8580</v>
      </c>
      <c r="W897" s="519">
        <f t="shared" ref="W897:W902" si="620">V897*S897</f>
        <v>0</v>
      </c>
      <c r="X897" s="670">
        <f t="shared" ref="X897:X902" si="621">W897+U897</f>
        <v>0</v>
      </c>
      <c r="Y897" s="638"/>
      <c r="Z897" s="512">
        <v>19650</v>
      </c>
      <c r="AA897" s="512">
        <f t="shared" ref="AA897:AA902" si="622">Z897*Y897</f>
        <v>0</v>
      </c>
      <c r="AB897" s="512">
        <v>8580</v>
      </c>
      <c r="AC897" s="512">
        <f t="shared" ref="AC897:AC902" si="623">AB897*Y897</f>
        <v>0</v>
      </c>
      <c r="AD897" s="668">
        <f t="shared" ref="AD897:AD902" si="624">AC897+AA897</f>
        <v>0</v>
      </c>
      <c r="AE897" s="740">
        <f t="shared" si="564"/>
        <v>7</v>
      </c>
      <c r="AF897" s="747">
        <v>19650</v>
      </c>
      <c r="AG897" s="747">
        <f t="shared" ref="AG897:AG902" si="625">AF897*AE897</f>
        <v>137550</v>
      </c>
      <c r="AH897" s="747">
        <v>8580</v>
      </c>
      <c r="AI897" s="747">
        <f t="shared" ref="AI897:AI902" si="626">AH897*AE897</f>
        <v>60060</v>
      </c>
      <c r="AJ897" s="748">
        <f t="shared" ref="AJ897:AJ902" si="627">AI897+AG897</f>
        <v>197610</v>
      </c>
    </row>
    <row r="898" spans="1:37" s="403" customFormat="1" ht="17.45" hidden="1" customHeight="1" x14ac:dyDescent="0.25">
      <c r="A898" s="970" t="s">
        <v>911</v>
      </c>
      <c r="B898" s="435" t="s">
        <v>444</v>
      </c>
      <c r="C898" s="570" t="s">
        <v>153</v>
      </c>
      <c r="D898" s="585">
        <v>21</v>
      </c>
      <c r="E898" s="466">
        <v>1021.8000000000001</v>
      </c>
      <c r="F898" s="466">
        <f t="shared" si="613"/>
        <v>21457.800000000003</v>
      </c>
      <c r="G898" s="466">
        <v>1248</v>
      </c>
      <c r="H898" s="466">
        <f t="shared" si="614"/>
        <v>26208</v>
      </c>
      <c r="I898" s="587">
        <f t="shared" si="615"/>
        <v>47665.8</v>
      </c>
      <c r="J898" s="802"/>
      <c r="K898" s="803">
        <v>1021.8000000000001</v>
      </c>
      <c r="L898" s="804">
        <f t="shared" si="616"/>
        <v>0</v>
      </c>
      <c r="M898" s="803">
        <v>1248</v>
      </c>
      <c r="N898" s="804">
        <f t="shared" si="617"/>
        <v>0</v>
      </c>
      <c r="O898" s="808">
        <f t="shared" si="618"/>
        <v>0</v>
      </c>
      <c r="P898" s="638">
        <f t="shared" si="565"/>
        <v>0</v>
      </c>
      <c r="Q898" s="512">
        <f t="shared" si="566"/>
        <v>0</v>
      </c>
      <c r="R898" s="637">
        <f t="shared" si="567"/>
        <v>0</v>
      </c>
      <c r="S898" s="638"/>
      <c r="T898" s="519">
        <v>1021.8000000000001</v>
      </c>
      <c r="U898" s="519">
        <f t="shared" si="619"/>
        <v>0</v>
      </c>
      <c r="V898" s="519">
        <v>1248</v>
      </c>
      <c r="W898" s="519">
        <f t="shared" si="620"/>
        <v>0</v>
      </c>
      <c r="X898" s="670">
        <f t="shared" si="621"/>
        <v>0</v>
      </c>
      <c r="Y898" s="638"/>
      <c r="Z898" s="512">
        <v>1021.8000000000001</v>
      </c>
      <c r="AA898" s="512">
        <f t="shared" si="622"/>
        <v>0</v>
      </c>
      <c r="AB898" s="512">
        <v>1248</v>
      </c>
      <c r="AC898" s="512">
        <f t="shared" si="623"/>
        <v>0</v>
      </c>
      <c r="AD898" s="668">
        <f t="shared" si="624"/>
        <v>0</v>
      </c>
      <c r="AE898" s="740">
        <f t="shared" si="564"/>
        <v>21</v>
      </c>
      <c r="AF898" s="747">
        <v>1021.8000000000001</v>
      </c>
      <c r="AG898" s="747">
        <f t="shared" si="625"/>
        <v>21457.800000000003</v>
      </c>
      <c r="AH898" s="747">
        <v>1248</v>
      </c>
      <c r="AI898" s="747">
        <f t="shared" si="626"/>
        <v>26208</v>
      </c>
      <c r="AJ898" s="748">
        <f t="shared" si="627"/>
        <v>47665.8</v>
      </c>
    </row>
    <row r="899" spans="1:37" s="403" customFormat="1" ht="17.45" hidden="1" customHeight="1" x14ac:dyDescent="0.25">
      <c r="A899" s="970" t="s">
        <v>909</v>
      </c>
      <c r="B899" s="435" t="s">
        <v>445</v>
      </c>
      <c r="C899" s="570" t="s">
        <v>171</v>
      </c>
      <c r="D899" s="585">
        <v>0.05</v>
      </c>
      <c r="E899" s="466">
        <v>8646</v>
      </c>
      <c r="F899" s="466">
        <f t="shared" si="613"/>
        <v>432.3</v>
      </c>
      <c r="G899" s="466">
        <v>23400</v>
      </c>
      <c r="H899" s="466">
        <f t="shared" si="614"/>
        <v>1170</v>
      </c>
      <c r="I899" s="587">
        <f t="shared" si="615"/>
        <v>1602.3</v>
      </c>
      <c r="J899" s="802"/>
      <c r="K899" s="803">
        <v>8646</v>
      </c>
      <c r="L899" s="804">
        <f t="shared" si="616"/>
        <v>0</v>
      </c>
      <c r="M899" s="803">
        <v>23400</v>
      </c>
      <c r="N899" s="804">
        <f t="shared" si="617"/>
        <v>0</v>
      </c>
      <c r="O899" s="808">
        <f t="shared" si="618"/>
        <v>0</v>
      </c>
      <c r="P899" s="638">
        <f t="shared" si="565"/>
        <v>0</v>
      </c>
      <c r="Q899" s="512">
        <f t="shared" si="566"/>
        <v>0</v>
      </c>
      <c r="R899" s="637">
        <f t="shared" si="567"/>
        <v>0</v>
      </c>
      <c r="S899" s="638"/>
      <c r="T899" s="519">
        <v>8646</v>
      </c>
      <c r="U899" s="519">
        <f t="shared" si="619"/>
        <v>0</v>
      </c>
      <c r="V899" s="519">
        <v>23400</v>
      </c>
      <c r="W899" s="519">
        <f t="shared" si="620"/>
        <v>0</v>
      </c>
      <c r="X899" s="670">
        <f t="shared" si="621"/>
        <v>0</v>
      </c>
      <c r="Y899" s="638"/>
      <c r="Z899" s="512">
        <v>8646</v>
      </c>
      <c r="AA899" s="512">
        <f t="shared" si="622"/>
        <v>0</v>
      </c>
      <c r="AB899" s="512">
        <v>23400</v>
      </c>
      <c r="AC899" s="512">
        <f t="shared" si="623"/>
        <v>0</v>
      </c>
      <c r="AD899" s="668">
        <f t="shared" si="624"/>
        <v>0</v>
      </c>
      <c r="AE899" s="740">
        <f t="shared" si="564"/>
        <v>0.05</v>
      </c>
      <c r="AF899" s="747">
        <v>8646</v>
      </c>
      <c r="AG899" s="747">
        <f t="shared" si="625"/>
        <v>432.3</v>
      </c>
      <c r="AH899" s="747">
        <v>23400</v>
      </c>
      <c r="AI899" s="747">
        <f t="shared" si="626"/>
        <v>1170</v>
      </c>
      <c r="AJ899" s="748">
        <f t="shared" si="627"/>
        <v>1602.3</v>
      </c>
    </row>
    <row r="900" spans="1:37" s="403" customFormat="1" ht="17.45" hidden="1" customHeight="1" x14ac:dyDescent="0.25">
      <c r="A900" s="970" t="s">
        <v>912</v>
      </c>
      <c r="B900" s="435" t="s">
        <v>446</v>
      </c>
      <c r="C900" s="570" t="s">
        <v>31</v>
      </c>
      <c r="D900" s="585">
        <v>14</v>
      </c>
      <c r="E900" s="466">
        <v>3615.6000000000004</v>
      </c>
      <c r="F900" s="466">
        <f t="shared" si="613"/>
        <v>50618.400000000009</v>
      </c>
      <c r="G900" s="466">
        <v>1560</v>
      </c>
      <c r="H900" s="466">
        <f t="shared" si="614"/>
        <v>21840</v>
      </c>
      <c r="I900" s="587">
        <f t="shared" si="615"/>
        <v>72458.400000000009</v>
      </c>
      <c r="J900" s="802"/>
      <c r="K900" s="803">
        <v>3615.6000000000004</v>
      </c>
      <c r="L900" s="804">
        <f t="shared" si="616"/>
        <v>0</v>
      </c>
      <c r="M900" s="803">
        <v>1560</v>
      </c>
      <c r="N900" s="804">
        <f t="shared" si="617"/>
        <v>0</v>
      </c>
      <c r="O900" s="808">
        <f t="shared" si="618"/>
        <v>0</v>
      </c>
      <c r="P900" s="638">
        <f t="shared" si="565"/>
        <v>0</v>
      </c>
      <c r="Q900" s="512">
        <f t="shared" si="566"/>
        <v>0</v>
      </c>
      <c r="R900" s="637">
        <f t="shared" si="567"/>
        <v>0</v>
      </c>
      <c r="S900" s="638"/>
      <c r="T900" s="519">
        <v>3615.6000000000004</v>
      </c>
      <c r="U900" s="519">
        <f t="shared" si="619"/>
        <v>0</v>
      </c>
      <c r="V900" s="519">
        <v>1560</v>
      </c>
      <c r="W900" s="519">
        <f t="shared" si="620"/>
        <v>0</v>
      </c>
      <c r="X900" s="670">
        <f t="shared" si="621"/>
        <v>0</v>
      </c>
      <c r="Y900" s="638"/>
      <c r="Z900" s="512">
        <v>3615.6000000000004</v>
      </c>
      <c r="AA900" s="512">
        <f t="shared" si="622"/>
        <v>0</v>
      </c>
      <c r="AB900" s="512">
        <v>1560</v>
      </c>
      <c r="AC900" s="512">
        <f t="shared" si="623"/>
        <v>0</v>
      </c>
      <c r="AD900" s="668">
        <f t="shared" si="624"/>
        <v>0</v>
      </c>
      <c r="AE900" s="740">
        <f t="shared" si="564"/>
        <v>14</v>
      </c>
      <c r="AF900" s="747">
        <v>3615.6000000000004</v>
      </c>
      <c r="AG900" s="747">
        <f t="shared" si="625"/>
        <v>50618.400000000009</v>
      </c>
      <c r="AH900" s="747">
        <v>1560</v>
      </c>
      <c r="AI900" s="747">
        <f t="shared" si="626"/>
        <v>21840</v>
      </c>
      <c r="AJ900" s="748">
        <f t="shared" si="627"/>
        <v>72458.400000000009</v>
      </c>
    </row>
    <row r="901" spans="1:37" s="403" customFormat="1" ht="17.45" hidden="1" customHeight="1" x14ac:dyDescent="0.25">
      <c r="A901" s="970" t="s">
        <v>910</v>
      </c>
      <c r="B901" s="435" t="s">
        <v>447</v>
      </c>
      <c r="C901" s="570" t="s">
        <v>31</v>
      </c>
      <c r="D901" s="585">
        <v>7</v>
      </c>
      <c r="E901" s="466">
        <v>5502</v>
      </c>
      <c r="F901" s="466">
        <f t="shared" si="613"/>
        <v>38514</v>
      </c>
      <c r="G901" s="466">
        <v>5460</v>
      </c>
      <c r="H901" s="466">
        <f t="shared" si="614"/>
        <v>38220</v>
      </c>
      <c r="I901" s="587">
        <f t="shared" si="615"/>
        <v>76734</v>
      </c>
      <c r="J901" s="802"/>
      <c r="K901" s="803">
        <v>5502</v>
      </c>
      <c r="L901" s="804">
        <f t="shared" si="616"/>
        <v>0</v>
      </c>
      <c r="M901" s="803">
        <v>5460</v>
      </c>
      <c r="N901" s="804">
        <f t="shared" si="617"/>
        <v>0</v>
      </c>
      <c r="O901" s="808">
        <f t="shared" si="618"/>
        <v>0</v>
      </c>
      <c r="P901" s="638">
        <f t="shared" si="565"/>
        <v>0</v>
      </c>
      <c r="Q901" s="512">
        <f t="shared" si="566"/>
        <v>0</v>
      </c>
      <c r="R901" s="637">
        <f t="shared" si="567"/>
        <v>0</v>
      </c>
      <c r="S901" s="638"/>
      <c r="T901" s="519">
        <v>5502</v>
      </c>
      <c r="U901" s="519">
        <f t="shared" si="619"/>
        <v>0</v>
      </c>
      <c r="V901" s="519">
        <v>5460</v>
      </c>
      <c r="W901" s="519">
        <f t="shared" si="620"/>
        <v>0</v>
      </c>
      <c r="X901" s="670">
        <f t="shared" si="621"/>
        <v>0</v>
      </c>
      <c r="Y901" s="638"/>
      <c r="Z901" s="512">
        <v>5502</v>
      </c>
      <c r="AA901" s="512">
        <f t="shared" si="622"/>
        <v>0</v>
      </c>
      <c r="AB901" s="512">
        <v>5460</v>
      </c>
      <c r="AC901" s="512">
        <f t="shared" si="623"/>
        <v>0</v>
      </c>
      <c r="AD901" s="668">
        <f t="shared" si="624"/>
        <v>0</v>
      </c>
      <c r="AE901" s="740">
        <f t="shared" si="564"/>
        <v>7</v>
      </c>
      <c r="AF901" s="747">
        <v>5502</v>
      </c>
      <c r="AG901" s="747">
        <f t="shared" si="625"/>
        <v>38514</v>
      </c>
      <c r="AH901" s="747">
        <v>5460</v>
      </c>
      <c r="AI901" s="747">
        <f t="shared" si="626"/>
        <v>38220</v>
      </c>
      <c r="AJ901" s="748">
        <f t="shared" si="627"/>
        <v>76734</v>
      </c>
    </row>
    <row r="902" spans="1:37" s="403" customFormat="1" ht="17.45" hidden="1" customHeight="1" x14ac:dyDescent="0.25">
      <c r="A902" s="970" t="s">
        <v>913</v>
      </c>
      <c r="B902" s="435" t="s">
        <v>448</v>
      </c>
      <c r="C902" s="570" t="s">
        <v>31</v>
      </c>
      <c r="D902" s="585">
        <v>2</v>
      </c>
      <c r="E902" s="466">
        <v>1336.2</v>
      </c>
      <c r="F902" s="466">
        <f t="shared" si="613"/>
        <v>2672.4</v>
      </c>
      <c r="G902" s="466">
        <v>1092</v>
      </c>
      <c r="H902" s="466">
        <f t="shared" si="614"/>
        <v>2184</v>
      </c>
      <c r="I902" s="587">
        <f t="shared" si="615"/>
        <v>4856.3999999999996</v>
      </c>
      <c r="J902" s="802"/>
      <c r="K902" s="803">
        <v>1336.2</v>
      </c>
      <c r="L902" s="804">
        <f t="shared" si="616"/>
        <v>0</v>
      </c>
      <c r="M902" s="803">
        <v>1092</v>
      </c>
      <c r="N902" s="804">
        <f t="shared" si="617"/>
        <v>0</v>
      </c>
      <c r="O902" s="808">
        <f t="shared" si="618"/>
        <v>0</v>
      </c>
      <c r="P902" s="638">
        <f t="shared" si="565"/>
        <v>0</v>
      </c>
      <c r="Q902" s="512">
        <f t="shared" si="566"/>
        <v>0</v>
      </c>
      <c r="R902" s="637">
        <f t="shared" si="567"/>
        <v>0</v>
      </c>
      <c r="S902" s="638"/>
      <c r="T902" s="519">
        <v>1336.2</v>
      </c>
      <c r="U902" s="519">
        <f t="shared" si="619"/>
        <v>0</v>
      </c>
      <c r="V902" s="519">
        <v>1092</v>
      </c>
      <c r="W902" s="519">
        <f t="shared" si="620"/>
        <v>0</v>
      </c>
      <c r="X902" s="670">
        <f t="shared" si="621"/>
        <v>0</v>
      </c>
      <c r="Y902" s="638"/>
      <c r="Z902" s="512">
        <v>1336.2</v>
      </c>
      <c r="AA902" s="512">
        <f t="shared" si="622"/>
        <v>0</v>
      </c>
      <c r="AB902" s="512">
        <v>1092</v>
      </c>
      <c r="AC902" s="512">
        <f t="shared" si="623"/>
        <v>0</v>
      </c>
      <c r="AD902" s="668">
        <f t="shared" si="624"/>
        <v>0</v>
      </c>
      <c r="AE902" s="740">
        <f t="shared" si="564"/>
        <v>2</v>
      </c>
      <c r="AF902" s="747">
        <v>1336.2</v>
      </c>
      <c r="AG902" s="747">
        <f t="shared" si="625"/>
        <v>2672.4</v>
      </c>
      <c r="AH902" s="747">
        <v>1092</v>
      </c>
      <c r="AI902" s="747">
        <f t="shared" si="626"/>
        <v>2184</v>
      </c>
      <c r="AJ902" s="748">
        <f t="shared" si="627"/>
        <v>4856.3999999999996</v>
      </c>
    </row>
    <row r="903" spans="1:37" s="403" customFormat="1" ht="17.45" hidden="1" customHeight="1" x14ac:dyDescent="0.25">
      <c r="A903" s="969" t="s">
        <v>914</v>
      </c>
      <c r="B903" s="433" t="s">
        <v>449</v>
      </c>
      <c r="C903" s="567"/>
      <c r="D903" s="594"/>
      <c r="E903" s="422"/>
      <c r="F903" s="422">
        <f>SUM(F904:F906)</f>
        <v>543912</v>
      </c>
      <c r="G903" s="422"/>
      <c r="H903" s="422">
        <f>SUM(H904:H906)</f>
        <v>336960</v>
      </c>
      <c r="I903" s="595">
        <f>SUM(I904:I906)</f>
        <v>880872</v>
      </c>
      <c r="J903" s="819"/>
      <c r="K903" s="812"/>
      <c r="L903" s="830">
        <f>SUM(L904:L906)</f>
        <v>0</v>
      </c>
      <c r="M903" s="812"/>
      <c r="N903" s="830">
        <f>SUM(N904:N906)</f>
        <v>0</v>
      </c>
      <c r="O903" s="831">
        <f>SUM(O904:O906)</f>
        <v>0</v>
      </c>
      <c r="P903" s="638">
        <f t="shared" si="565"/>
        <v>0</v>
      </c>
      <c r="Q903" s="512">
        <f t="shared" si="566"/>
        <v>0</v>
      </c>
      <c r="R903" s="637">
        <f t="shared" si="567"/>
        <v>0</v>
      </c>
      <c r="S903" s="647"/>
      <c r="T903" s="521"/>
      <c r="U903" s="521">
        <f>SUM(U904:U906)</f>
        <v>0</v>
      </c>
      <c r="V903" s="521"/>
      <c r="W903" s="521">
        <f>SUM(W904:W906)</f>
        <v>0</v>
      </c>
      <c r="X903" s="671">
        <f>SUM(X904:X906)</f>
        <v>0</v>
      </c>
      <c r="Y903" s="647"/>
      <c r="Z903" s="520"/>
      <c r="AA903" s="520">
        <f>SUM(AA904:AA906)</f>
        <v>0</v>
      </c>
      <c r="AB903" s="520"/>
      <c r="AC903" s="520">
        <f>SUM(AC904:AC906)</f>
        <v>0</v>
      </c>
      <c r="AD903" s="673">
        <f>SUM(AD904:AD906)</f>
        <v>0</v>
      </c>
      <c r="AE903" s="740">
        <f t="shared" si="564"/>
        <v>0</v>
      </c>
      <c r="AF903" s="749"/>
      <c r="AG903" s="749">
        <f>SUM(AG904:AG906)</f>
        <v>543912</v>
      </c>
      <c r="AH903" s="749"/>
      <c r="AI903" s="749">
        <f>SUM(AI904:AI906)</f>
        <v>336960</v>
      </c>
      <c r="AJ903" s="750">
        <f>SUM(AJ904:AJ906)</f>
        <v>880872</v>
      </c>
    </row>
    <row r="904" spans="1:37" s="403" customFormat="1" ht="17.45" hidden="1" customHeight="1" x14ac:dyDescent="0.25">
      <c r="A904" s="970" t="s">
        <v>915</v>
      </c>
      <c r="B904" s="435" t="s">
        <v>449</v>
      </c>
      <c r="C904" s="570" t="s">
        <v>213</v>
      </c>
      <c r="D904" s="585">
        <v>20</v>
      </c>
      <c r="E904" s="466">
        <v>19650</v>
      </c>
      <c r="F904" s="466">
        <f>E904*D904</f>
        <v>393000</v>
      </c>
      <c r="G904" s="466">
        <v>8580</v>
      </c>
      <c r="H904" s="466">
        <f>G904*D904</f>
        <v>171600</v>
      </c>
      <c r="I904" s="587">
        <f>H904+F904</f>
        <v>564600</v>
      </c>
      <c r="J904" s="802"/>
      <c r="K904" s="803">
        <v>19650</v>
      </c>
      <c r="L904" s="804">
        <f>K904*J904</f>
        <v>0</v>
      </c>
      <c r="M904" s="803">
        <v>8580</v>
      </c>
      <c r="N904" s="804">
        <f>M904*J904</f>
        <v>0</v>
      </c>
      <c r="O904" s="808">
        <f>N904+L904</f>
        <v>0</v>
      </c>
      <c r="P904" s="638">
        <f t="shared" si="565"/>
        <v>0</v>
      </c>
      <c r="Q904" s="512">
        <f t="shared" si="566"/>
        <v>0</v>
      </c>
      <c r="R904" s="637">
        <f t="shared" si="567"/>
        <v>0</v>
      </c>
      <c r="S904" s="638"/>
      <c r="T904" s="519">
        <v>19650</v>
      </c>
      <c r="U904" s="519">
        <f>T904*S904</f>
        <v>0</v>
      </c>
      <c r="V904" s="519">
        <v>8580</v>
      </c>
      <c r="W904" s="519">
        <f>V904*S904</f>
        <v>0</v>
      </c>
      <c r="X904" s="670">
        <f>W904+U904</f>
        <v>0</v>
      </c>
      <c r="Y904" s="638"/>
      <c r="Z904" s="512">
        <v>19650</v>
      </c>
      <c r="AA904" s="512">
        <f>Z904*Y904</f>
        <v>0</v>
      </c>
      <c r="AB904" s="512">
        <v>8580</v>
      </c>
      <c r="AC904" s="512">
        <f>AB904*Y904</f>
        <v>0</v>
      </c>
      <c r="AD904" s="668">
        <f>AC904+AA904</f>
        <v>0</v>
      </c>
      <c r="AE904" s="740">
        <f t="shared" si="564"/>
        <v>20</v>
      </c>
      <c r="AF904" s="747">
        <v>19650</v>
      </c>
      <c r="AG904" s="747">
        <f>AF904*AE904</f>
        <v>393000</v>
      </c>
      <c r="AH904" s="747">
        <v>8580</v>
      </c>
      <c r="AI904" s="747">
        <f>AH904*AE904</f>
        <v>171600</v>
      </c>
      <c r="AJ904" s="748">
        <f>AI904+AG904</f>
        <v>564600</v>
      </c>
    </row>
    <row r="905" spans="1:37" s="403" customFormat="1" ht="17.45" hidden="1" customHeight="1" x14ac:dyDescent="0.25">
      <c r="A905" s="970" t="s">
        <v>916</v>
      </c>
      <c r="B905" s="435" t="s">
        <v>444</v>
      </c>
      <c r="C905" s="570" t="s">
        <v>153</v>
      </c>
      <c r="D905" s="585">
        <v>40</v>
      </c>
      <c r="E905" s="466">
        <v>1021.8000000000001</v>
      </c>
      <c r="F905" s="466">
        <f>E905*D905</f>
        <v>40872</v>
      </c>
      <c r="G905" s="466">
        <v>1248</v>
      </c>
      <c r="H905" s="466">
        <f>G905*D905</f>
        <v>49920</v>
      </c>
      <c r="I905" s="587">
        <f>H905+F905</f>
        <v>90792</v>
      </c>
      <c r="J905" s="802"/>
      <c r="K905" s="803">
        <v>1021.8000000000001</v>
      </c>
      <c r="L905" s="804">
        <f>K905*J905</f>
        <v>0</v>
      </c>
      <c r="M905" s="803">
        <v>1248</v>
      </c>
      <c r="N905" s="804">
        <f>M905*J905</f>
        <v>0</v>
      </c>
      <c r="O905" s="808">
        <f>N905+L905</f>
        <v>0</v>
      </c>
      <c r="P905" s="638">
        <f t="shared" si="565"/>
        <v>0</v>
      </c>
      <c r="Q905" s="512">
        <f t="shared" si="566"/>
        <v>0</v>
      </c>
      <c r="R905" s="637">
        <f t="shared" si="567"/>
        <v>0</v>
      </c>
      <c r="S905" s="638"/>
      <c r="T905" s="519">
        <v>1021.8000000000001</v>
      </c>
      <c r="U905" s="519">
        <f>T905*S905</f>
        <v>0</v>
      </c>
      <c r="V905" s="519">
        <v>1248</v>
      </c>
      <c r="W905" s="519">
        <f>V905*S905</f>
        <v>0</v>
      </c>
      <c r="X905" s="670">
        <f>W905+U905</f>
        <v>0</v>
      </c>
      <c r="Y905" s="638"/>
      <c r="Z905" s="512">
        <v>1021.8000000000001</v>
      </c>
      <c r="AA905" s="512">
        <f>Z905*Y905</f>
        <v>0</v>
      </c>
      <c r="AB905" s="512">
        <v>1248</v>
      </c>
      <c r="AC905" s="512">
        <f>AB905*Y905</f>
        <v>0</v>
      </c>
      <c r="AD905" s="668">
        <f>AC905+AA905</f>
        <v>0</v>
      </c>
      <c r="AE905" s="740">
        <f t="shared" si="564"/>
        <v>40</v>
      </c>
      <c r="AF905" s="747">
        <v>1021.8000000000001</v>
      </c>
      <c r="AG905" s="747">
        <f>AF905*AE905</f>
        <v>40872</v>
      </c>
      <c r="AH905" s="747">
        <v>1248</v>
      </c>
      <c r="AI905" s="747">
        <f>AH905*AE905</f>
        <v>49920</v>
      </c>
      <c r="AJ905" s="748">
        <f>AI905+AG905</f>
        <v>90792</v>
      </c>
    </row>
    <row r="906" spans="1:37" s="403" customFormat="1" ht="17.45" hidden="1" customHeight="1" x14ac:dyDescent="0.25">
      <c r="A906" s="970" t="s">
        <v>917</v>
      </c>
      <c r="B906" s="435" t="s">
        <v>450</v>
      </c>
      <c r="C906" s="570" t="s">
        <v>213</v>
      </c>
      <c r="D906" s="585">
        <v>200</v>
      </c>
      <c r="E906" s="466">
        <v>550.20000000000005</v>
      </c>
      <c r="F906" s="466">
        <f>E906*D906</f>
        <v>110040.00000000001</v>
      </c>
      <c r="G906" s="466">
        <v>577.20000000000005</v>
      </c>
      <c r="H906" s="466">
        <f>G906*D906</f>
        <v>115440.00000000001</v>
      </c>
      <c r="I906" s="587">
        <f>H906+F906</f>
        <v>225480.00000000003</v>
      </c>
      <c r="J906" s="802"/>
      <c r="K906" s="803">
        <v>550.20000000000005</v>
      </c>
      <c r="L906" s="804">
        <f>K906*J906</f>
        <v>0</v>
      </c>
      <c r="M906" s="803">
        <v>577.20000000000005</v>
      </c>
      <c r="N906" s="804">
        <f>M906*J906</f>
        <v>0</v>
      </c>
      <c r="O906" s="808">
        <f>N906+L906</f>
        <v>0</v>
      </c>
      <c r="P906" s="638">
        <f t="shared" si="565"/>
        <v>0</v>
      </c>
      <c r="Q906" s="512">
        <f t="shared" si="566"/>
        <v>0</v>
      </c>
      <c r="R906" s="637">
        <f t="shared" si="567"/>
        <v>0</v>
      </c>
      <c r="S906" s="638"/>
      <c r="T906" s="519">
        <v>550.20000000000005</v>
      </c>
      <c r="U906" s="519">
        <f>T906*S906</f>
        <v>0</v>
      </c>
      <c r="V906" s="519">
        <v>577.20000000000005</v>
      </c>
      <c r="W906" s="519">
        <f>V906*S906</f>
        <v>0</v>
      </c>
      <c r="X906" s="670">
        <f>W906+U906</f>
        <v>0</v>
      </c>
      <c r="Y906" s="638"/>
      <c r="Z906" s="512">
        <v>550.20000000000005</v>
      </c>
      <c r="AA906" s="512">
        <f>Z906*Y906</f>
        <v>0</v>
      </c>
      <c r="AB906" s="512">
        <v>577.20000000000005</v>
      </c>
      <c r="AC906" s="512">
        <f>AB906*Y906</f>
        <v>0</v>
      </c>
      <c r="AD906" s="668">
        <f>AC906+AA906</f>
        <v>0</v>
      </c>
      <c r="AE906" s="740">
        <f t="shared" si="564"/>
        <v>200</v>
      </c>
      <c r="AF906" s="747">
        <v>550.20000000000005</v>
      </c>
      <c r="AG906" s="747">
        <f>AF906*AE906</f>
        <v>110040.00000000001</v>
      </c>
      <c r="AH906" s="747">
        <v>577.20000000000005</v>
      </c>
      <c r="AI906" s="747">
        <f>AH906*AE906</f>
        <v>115440.00000000001</v>
      </c>
      <c r="AJ906" s="748">
        <f>AI906+AG906</f>
        <v>225480.00000000003</v>
      </c>
    </row>
    <row r="907" spans="1:37" s="403" customFormat="1" ht="17.45" hidden="1" customHeight="1" x14ac:dyDescent="0.25">
      <c r="A907" s="969" t="s">
        <v>918</v>
      </c>
      <c r="B907" s="433" t="s">
        <v>451</v>
      </c>
      <c r="C907" s="567"/>
      <c r="D907" s="591"/>
      <c r="E907" s="469"/>
      <c r="F907" s="469">
        <f>SUM(F908:F909)</f>
        <v>30182.400000000001</v>
      </c>
      <c r="G907" s="469"/>
      <c r="H907" s="469">
        <f>SUM(H908:H909)</f>
        <v>44304</v>
      </c>
      <c r="I907" s="590">
        <f>SUM(I908:I909)</f>
        <v>74486.399999999994</v>
      </c>
      <c r="J907" s="819"/>
      <c r="K907" s="820"/>
      <c r="L907" s="821">
        <f>SUM(L908:L909)</f>
        <v>0</v>
      </c>
      <c r="M907" s="820"/>
      <c r="N907" s="821">
        <f>SUM(N908:N909)</f>
        <v>0</v>
      </c>
      <c r="O907" s="814">
        <f>SUM(O908:O909)</f>
        <v>0</v>
      </c>
      <c r="P907" s="638">
        <f t="shared" si="565"/>
        <v>0</v>
      </c>
      <c r="Q907" s="512">
        <f t="shared" si="566"/>
        <v>0</v>
      </c>
      <c r="R907" s="637">
        <f t="shared" si="567"/>
        <v>0</v>
      </c>
      <c r="S907" s="647"/>
      <c r="T907" s="522"/>
      <c r="U907" s="522">
        <f>SUM(U908:U909)</f>
        <v>0</v>
      </c>
      <c r="V907" s="522"/>
      <c r="W907" s="522">
        <f>SUM(W908:W909)</f>
        <v>0</v>
      </c>
      <c r="X907" s="671">
        <f>SUM(X908:X909)</f>
        <v>0</v>
      </c>
      <c r="Y907" s="647"/>
      <c r="Z907" s="523"/>
      <c r="AA907" s="523">
        <f>SUM(AA908:AA909)</f>
        <v>0</v>
      </c>
      <c r="AB907" s="523"/>
      <c r="AC907" s="523">
        <f>SUM(AC908:AC909)</f>
        <v>0</v>
      </c>
      <c r="AD907" s="673">
        <f>SUM(AD908:AD909)</f>
        <v>0</v>
      </c>
      <c r="AE907" s="740">
        <f t="shared" ref="AE907:AE970" si="628">D907-S907-Y907</f>
        <v>0</v>
      </c>
      <c r="AF907" s="753"/>
      <c r="AG907" s="753">
        <f>SUM(AG908:AG909)</f>
        <v>30182.400000000001</v>
      </c>
      <c r="AH907" s="753"/>
      <c r="AI907" s="753">
        <f>SUM(AI908:AI909)</f>
        <v>44304</v>
      </c>
      <c r="AJ907" s="750">
        <f>SUM(AJ908:AJ909)</f>
        <v>74486.399999999994</v>
      </c>
    </row>
    <row r="908" spans="1:37" s="403" customFormat="1" ht="17.45" hidden="1" customHeight="1" x14ac:dyDescent="0.25">
      <c r="A908" s="970" t="s">
        <v>919</v>
      </c>
      <c r="B908" s="435" t="s">
        <v>451</v>
      </c>
      <c r="C908" s="570" t="s">
        <v>153</v>
      </c>
      <c r="D908" s="585">
        <v>4</v>
      </c>
      <c r="E908" s="466">
        <v>5502</v>
      </c>
      <c r="F908" s="466">
        <f>E908*D908</f>
        <v>22008</v>
      </c>
      <c r="G908" s="466">
        <v>8580</v>
      </c>
      <c r="H908" s="466">
        <f>G908*D908</f>
        <v>34320</v>
      </c>
      <c r="I908" s="587">
        <f>H908+F908</f>
        <v>56328</v>
      </c>
      <c r="J908" s="802"/>
      <c r="K908" s="803">
        <v>5502</v>
      </c>
      <c r="L908" s="804">
        <f>K908*J908</f>
        <v>0</v>
      </c>
      <c r="M908" s="803">
        <v>8580</v>
      </c>
      <c r="N908" s="804">
        <f>M908*J908</f>
        <v>0</v>
      </c>
      <c r="O908" s="808">
        <f>N908+L908</f>
        <v>0</v>
      </c>
      <c r="P908" s="638">
        <f t="shared" si="565"/>
        <v>0</v>
      </c>
      <c r="Q908" s="512">
        <f t="shared" si="566"/>
        <v>0</v>
      </c>
      <c r="R908" s="637">
        <f t="shared" si="567"/>
        <v>0</v>
      </c>
      <c r="S908" s="638"/>
      <c r="T908" s="519">
        <v>5502</v>
      </c>
      <c r="U908" s="519">
        <f>T908*S908</f>
        <v>0</v>
      </c>
      <c r="V908" s="519">
        <v>8580</v>
      </c>
      <c r="W908" s="519">
        <f>V908*S908</f>
        <v>0</v>
      </c>
      <c r="X908" s="670">
        <f>W908+U908</f>
        <v>0</v>
      </c>
      <c r="Y908" s="638"/>
      <c r="Z908" s="512">
        <v>5502</v>
      </c>
      <c r="AA908" s="512">
        <f>Z908*Y908</f>
        <v>0</v>
      </c>
      <c r="AB908" s="512">
        <v>8580</v>
      </c>
      <c r="AC908" s="512">
        <f>AB908*Y908</f>
        <v>0</v>
      </c>
      <c r="AD908" s="668">
        <f>AC908+AA908</f>
        <v>0</v>
      </c>
      <c r="AE908" s="740">
        <f t="shared" si="628"/>
        <v>4</v>
      </c>
      <c r="AF908" s="747">
        <v>5502</v>
      </c>
      <c r="AG908" s="747">
        <f>AF908*AE908</f>
        <v>22008</v>
      </c>
      <c r="AH908" s="747">
        <v>8580</v>
      </c>
      <c r="AI908" s="747">
        <f>AH908*AE908</f>
        <v>34320</v>
      </c>
      <c r="AJ908" s="748">
        <f>AI908+AG908</f>
        <v>56328</v>
      </c>
    </row>
    <row r="909" spans="1:37" s="403" customFormat="1" ht="17.45" hidden="1" customHeight="1" x14ac:dyDescent="0.25">
      <c r="A909" s="970" t="s">
        <v>920</v>
      </c>
      <c r="B909" s="435" t="s">
        <v>444</v>
      </c>
      <c r="C909" s="570" t="s">
        <v>153</v>
      </c>
      <c r="D909" s="585">
        <v>8</v>
      </c>
      <c r="E909" s="466">
        <v>1021.8000000000001</v>
      </c>
      <c r="F909" s="466">
        <f>E909*D909</f>
        <v>8174.4000000000005</v>
      </c>
      <c r="G909" s="466">
        <v>1248</v>
      </c>
      <c r="H909" s="466">
        <f>G909*D909</f>
        <v>9984</v>
      </c>
      <c r="I909" s="587">
        <f>H909+F909</f>
        <v>18158.400000000001</v>
      </c>
      <c r="J909" s="802"/>
      <c r="K909" s="803">
        <v>1021.8000000000001</v>
      </c>
      <c r="L909" s="804">
        <f>K909*J909</f>
        <v>0</v>
      </c>
      <c r="M909" s="803">
        <v>1248</v>
      </c>
      <c r="N909" s="804">
        <f>M909*J909</f>
        <v>0</v>
      </c>
      <c r="O909" s="808">
        <f>N909+L909</f>
        <v>0</v>
      </c>
      <c r="P909" s="638">
        <f t="shared" si="565"/>
        <v>0</v>
      </c>
      <c r="Q909" s="512">
        <f t="shared" si="566"/>
        <v>0</v>
      </c>
      <c r="R909" s="637">
        <f t="shared" si="567"/>
        <v>0</v>
      </c>
      <c r="S909" s="638"/>
      <c r="T909" s="519">
        <v>1021.8000000000001</v>
      </c>
      <c r="U909" s="519">
        <f>T909*S909</f>
        <v>0</v>
      </c>
      <c r="V909" s="519">
        <v>1248</v>
      </c>
      <c r="W909" s="519">
        <f>V909*S909</f>
        <v>0</v>
      </c>
      <c r="X909" s="670">
        <f>W909+U909</f>
        <v>0</v>
      </c>
      <c r="Y909" s="638"/>
      <c r="Z909" s="512">
        <v>1021.8000000000001</v>
      </c>
      <c r="AA909" s="512">
        <f>Z909*Y909</f>
        <v>0</v>
      </c>
      <c r="AB909" s="512">
        <v>1248</v>
      </c>
      <c r="AC909" s="512">
        <f>AB909*Y909</f>
        <v>0</v>
      </c>
      <c r="AD909" s="668">
        <f>AC909+AA909</f>
        <v>0</v>
      </c>
      <c r="AE909" s="740">
        <f t="shared" si="628"/>
        <v>8</v>
      </c>
      <c r="AF909" s="747">
        <v>1021.8000000000001</v>
      </c>
      <c r="AG909" s="747">
        <f>AF909*AE909</f>
        <v>8174.4000000000005</v>
      </c>
      <c r="AH909" s="747">
        <v>1248</v>
      </c>
      <c r="AI909" s="747">
        <f>AH909*AE909</f>
        <v>9984</v>
      </c>
      <c r="AJ909" s="748">
        <f>AI909+AG909</f>
        <v>18158.400000000001</v>
      </c>
    </row>
    <row r="910" spans="1:37" ht="25.5" x14ac:dyDescent="0.25">
      <c r="A910" s="969" t="s">
        <v>921</v>
      </c>
      <c r="B910" s="433" t="s">
        <v>452</v>
      </c>
      <c r="C910" s="567"/>
      <c r="D910" s="594">
        <v>11140</v>
      </c>
      <c r="E910" s="422"/>
      <c r="F910" s="422">
        <f>SUM(F911:F915)</f>
        <v>37237258.022</v>
      </c>
      <c r="G910" s="422"/>
      <c r="H910" s="422">
        <f>SUM(H911:H915)</f>
        <v>3695483.34</v>
      </c>
      <c r="I910" s="595">
        <f>SUM(I911:I915)</f>
        <v>40932741.362000003</v>
      </c>
      <c r="J910" s="819">
        <v>10506.89</v>
      </c>
      <c r="K910" s="812"/>
      <c r="L910" s="830">
        <f>SUM(L911:L915)</f>
        <v>35120985.093246996</v>
      </c>
      <c r="M910" s="812"/>
      <c r="N910" s="830">
        <f>SUM(N911:N915)</f>
        <v>3485461.1265899995</v>
      </c>
      <c r="O910" s="831">
        <f>SUM(O911:O915)</f>
        <v>38606446.219836995</v>
      </c>
      <c r="P910" s="638">
        <f t="shared" si="565"/>
        <v>0</v>
      </c>
      <c r="Q910" s="512">
        <f t="shared" si="566"/>
        <v>0</v>
      </c>
      <c r="R910" s="637">
        <f t="shared" si="567"/>
        <v>0</v>
      </c>
      <c r="S910" s="647">
        <v>10506.89</v>
      </c>
      <c r="T910" s="520"/>
      <c r="U910" s="520">
        <f>SUM(U911:U915)</f>
        <v>35115829.420000002</v>
      </c>
      <c r="V910" s="520"/>
      <c r="W910" s="520">
        <f>SUM(W911:W915)</f>
        <v>3482948.8999999994</v>
      </c>
      <c r="X910" s="673">
        <f>SUM(X911:X915)</f>
        <v>38598778.319999993</v>
      </c>
      <c r="Y910" s="647"/>
      <c r="Z910" s="520"/>
      <c r="AA910" s="520">
        <f>SUM(AA911:AA915)</f>
        <v>2005566</v>
      </c>
      <c r="AB910" s="520"/>
      <c r="AC910" s="520">
        <f>SUM(AC911:AC915)</f>
        <v>199038</v>
      </c>
      <c r="AD910" s="673">
        <f>SUM(AD911:AD915)</f>
        <v>2204604</v>
      </c>
      <c r="AE910" s="740">
        <f t="shared" si="628"/>
        <v>633.11000000000058</v>
      </c>
      <c r="AF910" s="766"/>
      <c r="AG910" s="766">
        <f>SUM(AG911:AG915)</f>
        <v>115279.98000000189</v>
      </c>
      <c r="AH910" s="766"/>
      <c r="AI910" s="766">
        <f>SUM(AI911:AI915)</f>
        <v>13485.300000000159</v>
      </c>
      <c r="AJ910" s="756">
        <f>SUM(AJ911:AJ915)</f>
        <v>128765.28000000205</v>
      </c>
      <c r="AK910" s="196"/>
    </row>
    <row r="911" spans="1:37" ht="22.5" customHeight="1" x14ac:dyDescent="0.25">
      <c r="A911" s="970" t="s">
        <v>922</v>
      </c>
      <c r="B911" s="435" t="s">
        <v>453</v>
      </c>
      <c r="C911" s="570" t="s">
        <v>153</v>
      </c>
      <c r="D911" s="585">
        <v>11140</v>
      </c>
      <c r="E911" s="466">
        <v>750</v>
      </c>
      <c r="F911" s="466">
        <f>E911*D911</f>
        <v>8355000</v>
      </c>
      <c r="G911" s="466"/>
      <c r="H911" s="466"/>
      <c r="I911" s="587">
        <f>H911+F911</f>
        <v>8355000</v>
      </c>
      <c r="J911" s="822">
        <v>10506.89</v>
      </c>
      <c r="K911" s="803">
        <v>750</v>
      </c>
      <c r="L911" s="804">
        <f>K911*J911</f>
        <v>7880167.5</v>
      </c>
      <c r="M911" s="803"/>
      <c r="N911" s="804"/>
      <c r="O911" s="808">
        <f>N911+L911</f>
        <v>7880167.5</v>
      </c>
      <c r="P911" s="638">
        <f t="shared" si="565"/>
        <v>0</v>
      </c>
      <c r="Q911" s="512">
        <f t="shared" si="566"/>
        <v>0</v>
      </c>
      <c r="R911" s="637">
        <f t="shared" si="567"/>
        <v>0</v>
      </c>
      <c r="S911" s="648">
        <v>10506.89</v>
      </c>
      <c r="T911" s="512">
        <v>750</v>
      </c>
      <c r="U911" s="512">
        <f>T911*S911</f>
        <v>7880167.5</v>
      </c>
      <c r="V911" s="512"/>
      <c r="W911" s="512"/>
      <c r="X911" s="668">
        <f>W911+U911</f>
        <v>7880167.5</v>
      </c>
      <c r="Y911" s="648">
        <v>600</v>
      </c>
      <c r="Z911" s="512">
        <v>750</v>
      </c>
      <c r="AA911" s="512">
        <f>Z911*Y911</f>
        <v>450000</v>
      </c>
      <c r="AB911" s="512"/>
      <c r="AC911" s="512"/>
      <c r="AD911" s="668">
        <f>AC911+AA911</f>
        <v>450000</v>
      </c>
      <c r="AE911" s="740">
        <f t="shared" si="628"/>
        <v>33.110000000000582</v>
      </c>
      <c r="AF911" s="743">
        <v>750</v>
      </c>
      <c r="AG911" s="743">
        <f>AF911*AE911</f>
        <v>24832.500000000437</v>
      </c>
      <c r="AH911" s="743"/>
      <c r="AI911" s="743"/>
      <c r="AJ911" s="744">
        <f>AI911+AG911</f>
        <v>24832.500000000437</v>
      </c>
      <c r="AK911" s="196"/>
    </row>
    <row r="912" spans="1:37" ht="22.5" customHeight="1" x14ac:dyDescent="0.25">
      <c r="A912" s="970" t="s">
        <v>923</v>
      </c>
      <c r="B912" s="435" t="s">
        <v>454</v>
      </c>
      <c r="C912" s="570" t="s">
        <v>153</v>
      </c>
      <c r="D912" s="585">
        <v>11140</v>
      </c>
      <c r="E912" s="466">
        <v>89</v>
      </c>
      <c r="F912" s="466">
        <f>E912*D912</f>
        <v>991460</v>
      </c>
      <c r="G912" s="466">
        <v>46</v>
      </c>
      <c r="H912" s="466">
        <f>G912*D912</f>
        <v>512440</v>
      </c>
      <c r="I912" s="587">
        <f>H912+F912</f>
        <v>1503900</v>
      </c>
      <c r="J912" s="822">
        <v>10506.89</v>
      </c>
      <c r="K912" s="803">
        <v>89</v>
      </c>
      <c r="L912" s="804">
        <f>K912*J912</f>
        <v>935113.21</v>
      </c>
      <c r="M912" s="803">
        <v>46</v>
      </c>
      <c r="N912" s="804">
        <f>M912*J912</f>
        <v>483316.93999999994</v>
      </c>
      <c r="O912" s="808">
        <f>N912+L912</f>
        <v>1418430.15</v>
      </c>
      <c r="P912" s="638">
        <f t="shared" ref="P912:P932" si="629">K912-T912</f>
        <v>0</v>
      </c>
      <c r="Q912" s="512">
        <f t="shared" ref="Q912:Q932" si="630">M912-V912</f>
        <v>0</v>
      </c>
      <c r="R912" s="637">
        <f t="shared" ref="R912:R932" si="631">(D912*K912)-(D912*T912)</f>
        <v>0</v>
      </c>
      <c r="S912" s="648">
        <v>10506.89</v>
      </c>
      <c r="T912" s="512">
        <v>89</v>
      </c>
      <c r="U912" s="512">
        <f>T912*S912</f>
        <v>935113.21</v>
      </c>
      <c r="V912" s="512">
        <v>46</v>
      </c>
      <c r="W912" s="512">
        <f>V912*S912</f>
        <v>483316.93999999994</v>
      </c>
      <c r="X912" s="668">
        <f>W912+U912</f>
        <v>1418430.15</v>
      </c>
      <c r="Y912" s="648">
        <v>600</v>
      </c>
      <c r="Z912" s="512">
        <v>89</v>
      </c>
      <c r="AA912" s="512">
        <f>Z912*Y912</f>
        <v>53400</v>
      </c>
      <c r="AB912" s="512">
        <v>46</v>
      </c>
      <c r="AC912" s="512">
        <f>AB912*Y912</f>
        <v>27600</v>
      </c>
      <c r="AD912" s="668">
        <f>AC912+AA912</f>
        <v>81000</v>
      </c>
      <c r="AE912" s="740">
        <f t="shared" si="628"/>
        <v>33.110000000000582</v>
      </c>
      <c r="AF912" s="743">
        <v>89</v>
      </c>
      <c r="AG912" s="743">
        <f>AF912*AE912</f>
        <v>2946.7900000000518</v>
      </c>
      <c r="AH912" s="743">
        <v>46</v>
      </c>
      <c r="AI912" s="743">
        <f>AH912*AE912</f>
        <v>1523.0600000000268</v>
      </c>
      <c r="AJ912" s="744">
        <f>AI912+AG912</f>
        <v>4469.8500000000786</v>
      </c>
      <c r="AK912" s="196"/>
    </row>
    <row r="913" spans="1:37" ht="22.5" customHeight="1" x14ac:dyDescent="0.25">
      <c r="A913" s="970" t="s">
        <v>924</v>
      </c>
      <c r="B913" s="435" t="s">
        <v>455</v>
      </c>
      <c r="C913" s="570" t="s">
        <v>153</v>
      </c>
      <c r="D913" s="592">
        <v>11140</v>
      </c>
      <c r="E913" s="466">
        <v>1675.05</v>
      </c>
      <c r="F913" s="466">
        <f>E913*D913</f>
        <v>18660057</v>
      </c>
      <c r="G913" s="466"/>
      <c r="H913" s="466"/>
      <c r="I913" s="587">
        <f>H913+F913</f>
        <v>18660057</v>
      </c>
      <c r="J913" s="822">
        <v>10506.89</v>
      </c>
      <c r="K913" s="803">
        <v>1675.05</v>
      </c>
      <c r="L913" s="804">
        <f>K913*J913</f>
        <v>17599566.094499998</v>
      </c>
      <c r="M913" s="803"/>
      <c r="N913" s="804"/>
      <c r="O913" s="808">
        <f>N913+L913</f>
        <v>17599566.094499998</v>
      </c>
      <c r="P913" s="638">
        <f t="shared" si="629"/>
        <v>4.9999999999954525E-2</v>
      </c>
      <c r="Q913" s="512">
        <f t="shared" si="630"/>
        <v>0</v>
      </c>
      <c r="R913" s="637">
        <f t="shared" si="631"/>
        <v>557</v>
      </c>
      <c r="S913" s="648">
        <v>10506.89</v>
      </c>
      <c r="T913" s="512">
        <v>1675</v>
      </c>
      <c r="U913" s="512">
        <f>T913*S913</f>
        <v>17599040.75</v>
      </c>
      <c r="V913" s="512"/>
      <c r="W913" s="512"/>
      <c r="X913" s="668">
        <f>W913+U913</f>
        <v>17599040.75</v>
      </c>
      <c r="Y913" s="648">
        <v>600</v>
      </c>
      <c r="Z913" s="512">
        <v>1675</v>
      </c>
      <c r="AA913" s="512">
        <f>Z913*Y913</f>
        <v>1005000</v>
      </c>
      <c r="AB913" s="512"/>
      <c r="AC913" s="512"/>
      <c r="AD913" s="668">
        <f>AC913+AA913</f>
        <v>1005000</v>
      </c>
      <c r="AE913" s="740">
        <f t="shared" si="628"/>
        <v>33.110000000000582</v>
      </c>
      <c r="AF913" s="743">
        <v>1675</v>
      </c>
      <c r="AG913" s="743">
        <f>AF913*AE913</f>
        <v>55459.250000000975</v>
      </c>
      <c r="AH913" s="743"/>
      <c r="AI913" s="743"/>
      <c r="AJ913" s="744">
        <f>AI913+AG913</f>
        <v>55459.250000000975</v>
      </c>
      <c r="AK913" s="196"/>
    </row>
    <row r="914" spans="1:37" ht="22.5" customHeight="1" x14ac:dyDescent="0.25">
      <c r="A914" s="970" t="s">
        <v>925</v>
      </c>
      <c r="B914" s="435" t="s">
        <v>456</v>
      </c>
      <c r="C914" s="570" t="s">
        <v>153</v>
      </c>
      <c r="D914" s="585">
        <v>11140</v>
      </c>
      <c r="E914" s="466">
        <v>102.6123</v>
      </c>
      <c r="F914" s="466">
        <f>E914*D914</f>
        <v>1143101.0220000001</v>
      </c>
      <c r="G914" s="466">
        <v>55.731000000000002</v>
      </c>
      <c r="H914" s="466">
        <f>G914*D914</f>
        <v>620843.34</v>
      </c>
      <c r="I914" s="587">
        <f>H914+F914</f>
        <v>1763944.3620000002</v>
      </c>
      <c r="J914" s="822">
        <v>10506.89</v>
      </c>
      <c r="K914" s="803">
        <v>102.6123</v>
      </c>
      <c r="L914" s="804">
        <f>K914*J914</f>
        <v>1078136.1487469999</v>
      </c>
      <c r="M914" s="803">
        <v>55.731000000000002</v>
      </c>
      <c r="N914" s="804">
        <f>M914*J914</f>
        <v>585559.48658999999</v>
      </c>
      <c r="O914" s="808">
        <f>N914+L914</f>
        <v>1663695.6353369998</v>
      </c>
      <c r="P914" s="638">
        <f t="shared" si="629"/>
        <v>2.3000000000052978E-3</v>
      </c>
      <c r="Q914" s="512">
        <f t="shared" si="630"/>
        <v>1.0000000000047748E-3</v>
      </c>
      <c r="R914" s="637">
        <f t="shared" si="631"/>
        <v>25.622000000206754</v>
      </c>
      <c r="S914" s="648">
        <v>10462</v>
      </c>
      <c r="T914" s="512">
        <v>102.61</v>
      </c>
      <c r="U914" s="512">
        <f>T914*S914</f>
        <v>1073505.82</v>
      </c>
      <c r="V914" s="512">
        <v>55.73</v>
      </c>
      <c r="W914" s="512">
        <f>V914*S914</f>
        <v>583047.26</v>
      </c>
      <c r="X914" s="668">
        <f>W914+U914</f>
        <v>1656553.08</v>
      </c>
      <c r="Y914" s="648">
        <v>600</v>
      </c>
      <c r="Z914" s="512">
        <v>102.61</v>
      </c>
      <c r="AA914" s="512">
        <f>Z914*Y914</f>
        <v>61566</v>
      </c>
      <c r="AB914" s="512">
        <v>55.73</v>
      </c>
      <c r="AC914" s="512">
        <f>AB914*Y914</f>
        <v>33438</v>
      </c>
      <c r="AD914" s="668">
        <f>AC914+AA914</f>
        <v>95004</v>
      </c>
      <c r="AE914" s="740">
        <f t="shared" si="628"/>
        <v>78</v>
      </c>
      <c r="AF914" s="743">
        <v>102.61</v>
      </c>
      <c r="AG914" s="743">
        <f>AF914*AE914</f>
        <v>8003.58</v>
      </c>
      <c r="AH914" s="743">
        <v>55.73</v>
      </c>
      <c r="AI914" s="743">
        <f>AH914*AE914</f>
        <v>4346.9399999999996</v>
      </c>
      <c r="AJ914" s="744">
        <f>AI914+AG914</f>
        <v>12350.52</v>
      </c>
      <c r="AK914" s="196"/>
    </row>
    <row r="915" spans="1:37" ht="22.5" customHeight="1" x14ac:dyDescent="0.25">
      <c r="A915" s="970" t="s">
        <v>926</v>
      </c>
      <c r="B915" s="435" t="s">
        <v>457</v>
      </c>
      <c r="C915" s="570" t="s">
        <v>153</v>
      </c>
      <c r="D915" s="585">
        <v>11140</v>
      </c>
      <c r="E915" s="466">
        <v>726</v>
      </c>
      <c r="F915" s="466">
        <f>E915*D915</f>
        <v>8087640</v>
      </c>
      <c r="G915" s="466">
        <v>230</v>
      </c>
      <c r="H915" s="466">
        <f>G915*D915</f>
        <v>2562200</v>
      </c>
      <c r="I915" s="587">
        <f>H915+F915</f>
        <v>10649840</v>
      </c>
      <c r="J915" s="822">
        <v>10506.89</v>
      </c>
      <c r="K915" s="803">
        <v>726</v>
      </c>
      <c r="L915" s="804">
        <f>K915*J915</f>
        <v>7628002.1399999997</v>
      </c>
      <c r="M915" s="803">
        <v>230</v>
      </c>
      <c r="N915" s="804">
        <f>M915*J915</f>
        <v>2416584.6999999997</v>
      </c>
      <c r="O915" s="808">
        <f>N915+L915</f>
        <v>10044586.84</v>
      </c>
      <c r="P915" s="638">
        <f t="shared" si="629"/>
        <v>0</v>
      </c>
      <c r="Q915" s="512">
        <f t="shared" si="630"/>
        <v>0</v>
      </c>
      <c r="R915" s="637">
        <f t="shared" si="631"/>
        <v>0</v>
      </c>
      <c r="S915" s="648">
        <v>10506.89</v>
      </c>
      <c r="T915" s="512">
        <v>726</v>
      </c>
      <c r="U915" s="512">
        <f>T915*S915</f>
        <v>7628002.1399999997</v>
      </c>
      <c r="V915" s="512">
        <v>230</v>
      </c>
      <c r="W915" s="512">
        <f>V915*S915</f>
        <v>2416584.6999999997</v>
      </c>
      <c r="X915" s="668">
        <f>W915+U915</f>
        <v>10044586.84</v>
      </c>
      <c r="Y915" s="648">
        <v>600</v>
      </c>
      <c r="Z915" s="512">
        <v>726</v>
      </c>
      <c r="AA915" s="512">
        <f>Z915*Y915</f>
        <v>435600</v>
      </c>
      <c r="AB915" s="512">
        <v>230</v>
      </c>
      <c r="AC915" s="512">
        <f>AB915*Y915</f>
        <v>138000</v>
      </c>
      <c r="AD915" s="668">
        <f>AC915+AA915</f>
        <v>573600</v>
      </c>
      <c r="AE915" s="740">
        <f t="shared" si="628"/>
        <v>33.110000000000582</v>
      </c>
      <c r="AF915" s="743">
        <v>726</v>
      </c>
      <c r="AG915" s="743">
        <f>AF915*AE915</f>
        <v>24037.860000000423</v>
      </c>
      <c r="AH915" s="743">
        <v>230</v>
      </c>
      <c r="AI915" s="743">
        <f>AH915*AE915</f>
        <v>7615.3000000001339</v>
      </c>
      <c r="AJ915" s="744">
        <f>AI915+AG915</f>
        <v>31653.160000000556</v>
      </c>
      <c r="AK915" s="196"/>
    </row>
    <row r="916" spans="1:37" s="404" customFormat="1" ht="17.45" hidden="1" customHeight="1" x14ac:dyDescent="0.25">
      <c r="A916" s="966" t="s">
        <v>458</v>
      </c>
      <c r="B916" s="695" t="s">
        <v>459</v>
      </c>
      <c r="C916" s="696"/>
      <c r="D916" s="697"/>
      <c r="E916" s="464"/>
      <c r="F916" s="464">
        <f>SUM(F917:F932)</f>
        <v>235407</v>
      </c>
      <c r="G916" s="464"/>
      <c r="H916" s="464">
        <f>SUM(H917:H932)</f>
        <v>343913.44</v>
      </c>
      <c r="I916" s="588">
        <f>SUM(I917:I932)</f>
        <v>579320.43999999994</v>
      </c>
      <c r="J916" s="829"/>
      <c r="K916" s="798"/>
      <c r="L916" s="799">
        <f>SUM(L917:L932)</f>
        <v>0</v>
      </c>
      <c r="M916" s="798"/>
      <c r="N916" s="799">
        <f>SUM(N917:N932)</f>
        <v>0</v>
      </c>
      <c r="O916" s="809">
        <f>SUM(O917:O932)</f>
        <v>0</v>
      </c>
      <c r="P916" s="638">
        <f t="shared" si="629"/>
        <v>0</v>
      </c>
      <c r="Q916" s="512">
        <f t="shared" si="630"/>
        <v>0</v>
      </c>
      <c r="R916" s="637">
        <f t="shared" si="631"/>
        <v>0</v>
      </c>
      <c r="S916" s="633"/>
      <c r="T916" s="518"/>
      <c r="U916" s="518">
        <f>SUM(U917:U932)</f>
        <v>0</v>
      </c>
      <c r="V916" s="518"/>
      <c r="W916" s="518">
        <f>SUM(W917:W932)</f>
        <v>0</v>
      </c>
      <c r="X916" s="669">
        <f>SUM(X917:X932)</f>
        <v>0</v>
      </c>
      <c r="Y916" s="633"/>
      <c r="Z916" s="513"/>
      <c r="AA916" s="513">
        <f>SUM(AA917:AA932)</f>
        <v>0</v>
      </c>
      <c r="AB916" s="513"/>
      <c r="AC916" s="513">
        <f>SUM(AC917:AC932)</f>
        <v>0</v>
      </c>
      <c r="AD916" s="667">
        <f>SUM(AD917:AD932)</f>
        <v>0</v>
      </c>
      <c r="AE916" s="740">
        <f t="shared" si="628"/>
        <v>0</v>
      </c>
      <c r="AF916" s="745"/>
      <c r="AG916" s="745">
        <f>SUM(AG917:AG932)</f>
        <v>235407</v>
      </c>
      <c r="AH916" s="745"/>
      <c r="AI916" s="745">
        <f>SUM(AI917:AI932)</f>
        <v>343913.44</v>
      </c>
      <c r="AJ916" s="746">
        <f>SUM(AJ917:AJ932)</f>
        <v>579320.43999999994</v>
      </c>
    </row>
    <row r="917" spans="1:37" s="403" customFormat="1" ht="17.45" hidden="1" customHeight="1" x14ac:dyDescent="0.25">
      <c r="A917" s="967" t="s">
        <v>927</v>
      </c>
      <c r="B917" s="438" t="s">
        <v>393</v>
      </c>
      <c r="C917" s="571" t="s">
        <v>31</v>
      </c>
      <c r="D917" s="596">
        <v>1</v>
      </c>
      <c r="E917" s="466">
        <v>6550</v>
      </c>
      <c r="F917" s="466">
        <f t="shared" ref="F917:F930" si="632">E917*D917</f>
        <v>6550</v>
      </c>
      <c r="G917" s="466">
        <v>55450.200000000004</v>
      </c>
      <c r="H917" s="466">
        <f t="shared" ref="H917:H931" si="633">G917*D917</f>
        <v>55450.200000000004</v>
      </c>
      <c r="I917" s="587">
        <f t="shared" ref="I917:I932" si="634">H917+F917</f>
        <v>62000.200000000004</v>
      </c>
      <c r="J917" s="832"/>
      <c r="K917" s="803">
        <v>6550</v>
      </c>
      <c r="L917" s="804">
        <f t="shared" ref="L917:L930" si="635">K917*J917</f>
        <v>0</v>
      </c>
      <c r="M917" s="803">
        <v>55450.200000000004</v>
      </c>
      <c r="N917" s="804">
        <f t="shared" ref="N917:N931" si="636">M917*J917</f>
        <v>0</v>
      </c>
      <c r="O917" s="808">
        <f t="shared" ref="O917:O932" si="637">N917+L917</f>
        <v>0</v>
      </c>
      <c r="P917" s="638">
        <f t="shared" si="629"/>
        <v>0</v>
      </c>
      <c r="Q917" s="512">
        <f t="shared" si="630"/>
        <v>0</v>
      </c>
      <c r="R917" s="637">
        <f t="shared" si="631"/>
        <v>0</v>
      </c>
      <c r="S917" s="649"/>
      <c r="T917" s="519">
        <v>6550</v>
      </c>
      <c r="U917" s="519">
        <f t="shared" ref="U917:U930" si="638">T917*S917</f>
        <v>0</v>
      </c>
      <c r="V917" s="519">
        <v>55450.200000000004</v>
      </c>
      <c r="W917" s="519">
        <f t="shared" ref="W917:W931" si="639">V917*S917</f>
        <v>0</v>
      </c>
      <c r="X917" s="670">
        <f t="shared" ref="X917:X932" si="640">W917+U917</f>
        <v>0</v>
      </c>
      <c r="Y917" s="649"/>
      <c r="Z917" s="512">
        <v>6550</v>
      </c>
      <c r="AA917" s="512">
        <f t="shared" ref="AA917:AA930" si="641">Z917*Y917</f>
        <v>0</v>
      </c>
      <c r="AB917" s="512">
        <v>55450.200000000004</v>
      </c>
      <c r="AC917" s="512">
        <f t="shared" ref="AC917:AC931" si="642">AB917*Y917</f>
        <v>0</v>
      </c>
      <c r="AD917" s="668">
        <f t="shared" ref="AD917:AD932" si="643">AC917+AA917</f>
        <v>0</v>
      </c>
      <c r="AE917" s="740">
        <f t="shared" si="628"/>
        <v>1</v>
      </c>
      <c r="AF917" s="747">
        <v>6550</v>
      </c>
      <c r="AG917" s="747">
        <f t="shared" ref="AG917:AG930" si="644">AF917*AE917</f>
        <v>6550</v>
      </c>
      <c r="AH917" s="747">
        <v>55450.200000000004</v>
      </c>
      <c r="AI917" s="747">
        <f t="shared" ref="AI917:AI931" si="645">AH917*AE917</f>
        <v>55450.200000000004</v>
      </c>
      <c r="AJ917" s="748">
        <f t="shared" ref="AJ917:AJ932" si="646">AI917+AG917</f>
        <v>62000.200000000004</v>
      </c>
    </row>
    <row r="918" spans="1:37" s="403" customFormat="1" ht="17.45" hidden="1" customHeight="1" x14ac:dyDescent="0.25">
      <c r="A918" s="967" t="s">
        <v>928</v>
      </c>
      <c r="B918" s="438" t="s">
        <v>460</v>
      </c>
      <c r="C918" s="571" t="s">
        <v>32</v>
      </c>
      <c r="D918" s="596">
        <v>30</v>
      </c>
      <c r="E918" s="466">
        <v>186.02</v>
      </c>
      <c r="F918" s="466">
        <f t="shared" si="632"/>
        <v>5580.6</v>
      </c>
      <c r="G918" s="466">
        <v>1809.6000000000001</v>
      </c>
      <c r="H918" s="466">
        <f t="shared" si="633"/>
        <v>54288.000000000007</v>
      </c>
      <c r="I918" s="587">
        <f t="shared" si="634"/>
        <v>59868.600000000006</v>
      </c>
      <c r="J918" s="832"/>
      <c r="K918" s="803">
        <v>186.02</v>
      </c>
      <c r="L918" s="804">
        <f t="shared" si="635"/>
        <v>0</v>
      </c>
      <c r="M918" s="803">
        <v>1809.6000000000001</v>
      </c>
      <c r="N918" s="804">
        <f t="shared" si="636"/>
        <v>0</v>
      </c>
      <c r="O918" s="808">
        <f t="shared" si="637"/>
        <v>0</v>
      </c>
      <c r="P918" s="638">
        <f t="shared" si="629"/>
        <v>0</v>
      </c>
      <c r="Q918" s="512">
        <f t="shared" si="630"/>
        <v>0</v>
      </c>
      <c r="R918" s="637">
        <f t="shared" si="631"/>
        <v>0</v>
      </c>
      <c r="S918" s="649"/>
      <c r="T918" s="519">
        <v>186.02</v>
      </c>
      <c r="U918" s="519">
        <f t="shared" si="638"/>
        <v>0</v>
      </c>
      <c r="V918" s="519">
        <v>1809.6000000000001</v>
      </c>
      <c r="W918" s="519">
        <f t="shared" si="639"/>
        <v>0</v>
      </c>
      <c r="X918" s="670">
        <f t="shared" si="640"/>
        <v>0</v>
      </c>
      <c r="Y918" s="649"/>
      <c r="Z918" s="512">
        <v>186.02</v>
      </c>
      <c r="AA918" s="512">
        <f t="shared" si="641"/>
        <v>0</v>
      </c>
      <c r="AB918" s="512">
        <v>1809.6000000000001</v>
      </c>
      <c r="AC918" s="512">
        <f t="shared" si="642"/>
        <v>0</v>
      </c>
      <c r="AD918" s="668">
        <f t="shared" si="643"/>
        <v>0</v>
      </c>
      <c r="AE918" s="740">
        <f t="shared" si="628"/>
        <v>30</v>
      </c>
      <c r="AF918" s="747">
        <v>186.02</v>
      </c>
      <c r="AG918" s="747">
        <f t="shared" si="644"/>
        <v>5580.6</v>
      </c>
      <c r="AH918" s="747">
        <v>1809.6000000000001</v>
      </c>
      <c r="AI918" s="747">
        <f t="shared" si="645"/>
        <v>54288.000000000007</v>
      </c>
      <c r="AJ918" s="748">
        <f t="shared" si="646"/>
        <v>59868.600000000006</v>
      </c>
    </row>
    <row r="919" spans="1:37" s="403" customFormat="1" ht="17.45" hidden="1" customHeight="1" x14ac:dyDescent="0.25">
      <c r="A919" s="967" t="s">
        <v>929</v>
      </c>
      <c r="B919" s="438" t="s">
        <v>460</v>
      </c>
      <c r="C919" s="571" t="s">
        <v>32</v>
      </c>
      <c r="D919" s="596">
        <v>30</v>
      </c>
      <c r="E919" s="466">
        <v>162.44</v>
      </c>
      <c r="F919" s="466">
        <f t="shared" si="632"/>
        <v>4873.2</v>
      </c>
      <c r="G919" s="466">
        <v>322.40000000000003</v>
      </c>
      <c r="H919" s="466">
        <f t="shared" si="633"/>
        <v>9672.0000000000018</v>
      </c>
      <c r="I919" s="587">
        <f t="shared" si="634"/>
        <v>14545.2</v>
      </c>
      <c r="J919" s="832"/>
      <c r="K919" s="803">
        <v>162.44</v>
      </c>
      <c r="L919" s="804">
        <f t="shared" si="635"/>
        <v>0</v>
      </c>
      <c r="M919" s="803">
        <v>322.40000000000003</v>
      </c>
      <c r="N919" s="804">
        <f t="shared" si="636"/>
        <v>0</v>
      </c>
      <c r="O919" s="808">
        <f t="shared" si="637"/>
        <v>0</v>
      </c>
      <c r="P919" s="638">
        <f t="shared" si="629"/>
        <v>0</v>
      </c>
      <c r="Q919" s="512">
        <f t="shared" si="630"/>
        <v>0</v>
      </c>
      <c r="R919" s="637">
        <f t="shared" si="631"/>
        <v>0</v>
      </c>
      <c r="S919" s="649"/>
      <c r="T919" s="519">
        <v>162.44</v>
      </c>
      <c r="U919" s="519">
        <f t="shared" si="638"/>
        <v>0</v>
      </c>
      <c r="V919" s="519">
        <v>322.40000000000003</v>
      </c>
      <c r="W919" s="519">
        <f t="shared" si="639"/>
        <v>0</v>
      </c>
      <c r="X919" s="670">
        <f t="shared" si="640"/>
        <v>0</v>
      </c>
      <c r="Y919" s="649"/>
      <c r="Z919" s="512">
        <v>162.44</v>
      </c>
      <c r="AA919" s="512">
        <f t="shared" si="641"/>
        <v>0</v>
      </c>
      <c r="AB919" s="512">
        <v>322.40000000000003</v>
      </c>
      <c r="AC919" s="512">
        <f t="shared" si="642"/>
        <v>0</v>
      </c>
      <c r="AD919" s="668">
        <f t="shared" si="643"/>
        <v>0</v>
      </c>
      <c r="AE919" s="740">
        <f t="shared" si="628"/>
        <v>30</v>
      </c>
      <c r="AF919" s="747">
        <v>162.44</v>
      </c>
      <c r="AG919" s="747">
        <f t="shared" si="644"/>
        <v>4873.2</v>
      </c>
      <c r="AH919" s="747">
        <v>322.40000000000003</v>
      </c>
      <c r="AI919" s="747">
        <f t="shared" si="645"/>
        <v>9672.0000000000018</v>
      </c>
      <c r="AJ919" s="748">
        <f t="shared" si="646"/>
        <v>14545.2</v>
      </c>
    </row>
    <row r="920" spans="1:37" s="403" customFormat="1" ht="17.45" hidden="1" customHeight="1" x14ac:dyDescent="0.25">
      <c r="A920" s="967" t="s">
        <v>930</v>
      </c>
      <c r="B920" s="438" t="s">
        <v>461</v>
      </c>
      <c r="C920" s="571" t="s">
        <v>32</v>
      </c>
      <c r="D920" s="596">
        <v>60</v>
      </c>
      <c r="E920" s="466">
        <v>162.44</v>
      </c>
      <c r="F920" s="466">
        <f t="shared" si="632"/>
        <v>9746.4</v>
      </c>
      <c r="G920" s="466">
        <v>434.2</v>
      </c>
      <c r="H920" s="466">
        <f t="shared" si="633"/>
        <v>26052</v>
      </c>
      <c r="I920" s="587">
        <f t="shared" si="634"/>
        <v>35798.400000000001</v>
      </c>
      <c r="J920" s="832"/>
      <c r="K920" s="803">
        <v>162.44</v>
      </c>
      <c r="L920" s="804">
        <f t="shared" si="635"/>
        <v>0</v>
      </c>
      <c r="M920" s="803">
        <v>434.2</v>
      </c>
      <c r="N920" s="804">
        <f t="shared" si="636"/>
        <v>0</v>
      </c>
      <c r="O920" s="808">
        <f t="shared" si="637"/>
        <v>0</v>
      </c>
      <c r="P920" s="638">
        <f t="shared" si="629"/>
        <v>0</v>
      </c>
      <c r="Q920" s="512">
        <f t="shared" si="630"/>
        <v>0</v>
      </c>
      <c r="R920" s="637">
        <f t="shared" si="631"/>
        <v>0</v>
      </c>
      <c r="S920" s="649"/>
      <c r="T920" s="519">
        <v>162.44</v>
      </c>
      <c r="U920" s="519">
        <f t="shared" si="638"/>
        <v>0</v>
      </c>
      <c r="V920" s="519">
        <v>434.2</v>
      </c>
      <c r="W920" s="519">
        <f t="shared" si="639"/>
        <v>0</v>
      </c>
      <c r="X920" s="670">
        <f t="shared" si="640"/>
        <v>0</v>
      </c>
      <c r="Y920" s="649"/>
      <c r="Z920" s="512">
        <v>162.44</v>
      </c>
      <c r="AA920" s="512">
        <f t="shared" si="641"/>
        <v>0</v>
      </c>
      <c r="AB920" s="512">
        <v>434.2</v>
      </c>
      <c r="AC920" s="512">
        <f t="shared" si="642"/>
        <v>0</v>
      </c>
      <c r="AD920" s="668">
        <f t="shared" si="643"/>
        <v>0</v>
      </c>
      <c r="AE920" s="740">
        <f t="shared" si="628"/>
        <v>60</v>
      </c>
      <c r="AF920" s="747">
        <v>162.44</v>
      </c>
      <c r="AG920" s="747">
        <f t="shared" si="644"/>
        <v>9746.4</v>
      </c>
      <c r="AH920" s="747">
        <v>434.2</v>
      </c>
      <c r="AI920" s="747">
        <f t="shared" si="645"/>
        <v>26052</v>
      </c>
      <c r="AJ920" s="748">
        <f t="shared" si="646"/>
        <v>35798.400000000001</v>
      </c>
    </row>
    <row r="921" spans="1:37" s="403" customFormat="1" ht="17.45" hidden="1" customHeight="1" x14ac:dyDescent="0.25">
      <c r="A921" s="967" t="s">
        <v>931</v>
      </c>
      <c r="B921" s="438" t="s">
        <v>461</v>
      </c>
      <c r="C921" s="571" t="s">
        <v>32</v>
      </c>
      <c r="D921" s="596">
        <v>70</v>
      </c>
      <c r="E921" s="466">
        <v>162.44</v>
      </c>
      <c r="F921" s="466">
        <f t="shared" si="632"/>
        <v>11370.8</v>
      </c>
      <c r="G921" s="466">
        <v>184.6</v>
      </c>
      <c r="H921" s="466">
        <f t="shared" si="633"/>
        <v>12922</v>
      </c>
      <c r="I921" s="587">
        <f t="shared" si="634"/>
        <v>24292.799999999999</v>
      </c>
      <c r="J921" s="832"/>
      <c r="K921" s="803">
        <v>162.44</v>
      </c>
      <c r="L921" s="804">
        <f t="shared" si="635"/>
        <v>0</v>
      </c>
      <c r="M921" s="803">
        <v>184.6</v>
      </c>
      <c r="N921" s="804">
        <f t="shared" si="636"/>
        <v>0</v>
      </c>
      <c r="O921" s="808">
        <f t="shared" si="637"/>
        <v>0</v>
      </c>
      <c r="P921" s="638">
        <f t="shared" si="629"/>
        <v>0</v>
      </c>
      <c r="Q921" s="512">
        <f t="shared" si="630"/>
        <v>0</v>
      </c>
      <c r="R921" s="637">
        <f t="shared" si="631"/>
        <v>0</v>
      </c>
      <c r="S921" s="649"/>
      <c r="T921" s="519">
        <v>162.44</v>
      </c>
      <c r="U921" s="519">
        <f t="shared" si="638"/>
        <v>0</v>
      </c>
      <c r="V921" s="519">
        <v>184.6</v>
      </c>
      <c r="W921" s="519">
        <f t="shared" si="639"/>
        <v>0</v>
      </c>
      <c r="X921" s="670">
        <f t="shared" si="640"/>
        <v>0</v>
      </c>
      <c r="Y921" s="649"/>
      <c r="Z921" s="512">
        <v>162.44</v>
      </c>
      <c r="AA921" s="512">
        <f t="shared" si="641"/>
        <v>0</v>
      </c>
      <c r="AB921" s="512">
        <v>184.6</v>
      </c>
      <c r="AC921" s="512">
        <f t="shared" si="642"/>
        <v>0</v>
      </c>
      <c r="AD921" s="668">
        <f t="shared" si="643"/>
        <v>0</v>
      </c>
      <c r="AE921" s="740">
        <f t="shared" si="628"/>
        <v>70</v>
      </c>
      <c r="AF921" s="747">
        <v>162.44</v>
      </c>
      <c r="AG921" s="747">
        <f t="shared" si="644"/>
        <v>11370.8</v>
      </c>
      <c r="AH921" s="747">
        <v>184.6</v>
      </c>
      <c r="AI921" s="747">
        <f t="shared" si="645"/>
        <v>12922</v>
      </c>
      <c r="AJ921" s="748">
        <f t="shared" si="646"/>
        <v>24292.799999999999</v>
      </c>
    </row>
    <row r="922" spans="1:37" s="403" customFormat="1" ht="17.45" hidden="1" customHeight="1" x14ac:dyDescent="0.25">
      <c r="A922" s="967" t="s">
        <v>932</v>
      </c>
      <c r="B922" s="438" t="s">
        <v>462</v>
      </c>
      <c r="C922" s="571" t="s">
        <v>32</v>
      </c>
      <c r="D922" s="596">
        <v>100</v>
      </c>
      <c r="E922" s="466">
        <v>162.44</v>
      </c>
      <c r="F922" s="466">
        <f t="shared" si="632"/>
        <v>16244</v>
      </c>
      <c r="G922" s="466">
        <v>166.92000000000002</v>
      </c>
      <c r="H922" s="466">
        <f t="shared" si="633"/>
        <v>16692</v>
      </c>
      <c r="I922" s="587">
        <f t="shared" si="634"/>
        <v>32936</v>
      </c>
      <c r="J922" s="832"/>
      <c r="K922" s="803">
        <v>162.44</v>
      </c>
      <c r="L922" s="804">
        <f t="shared" si="635"/>
        <v>0</v>
      </c>
      <c r="M922" s="803">
        <v>166.92000000000002</v>
      </c>
      <c r="N922" s="804">
        <f t="shared" si="636"/>
        <v>0</v>
      </c>
      <c r="O922" s="808">
        <f t="shared" si="637"/>
        <v>0</v>
      </c>
      <c r="P922" s="638">
        <f t="shared" si="629"/>
        <v>0</v>
      </c>
      <c r="Q922" s="512">
        <f t="shared" si="630"/>
        <v>0</v>
      </c>
      <c r="R922" s="637">
        <f t="shared" si="631"/>
        <v>0</v>
      </c>
      <c r="S922" s="649"/>
      <c r="T922" s="519">
        <v>162.44</v>
      </c>
      <c r="U922" s="519">
        <f t="shared" si="638"/>
        <v>0</v>
      </c>
      <c r="V922" s="519">
        <v>166.92000000000002</v>
      </c>
      <c r="W922" s="519">
        <f t="shared" si="639"/>
        <v>0</v>
      </c>
      <c r="X922" s="670">
        <f t="shared" si="640"/>
        <v>0</v>
      </c>
      <c r="Y922" s="649"/>
      <c r="Z922" s="512">
        <v>162.44</v>
      </c>
      <c r="AA922" s="512">
        <f t="shared" si="641"/>
        <v>0</v>
      </c>
      <c r="AB922" s="512">
        <v>166.92000000000002</v>
      </c>
      <c r="AC922" s="512">
        <f t="shared" si="642"/>
        <v>0</v>
      </c>
      <c r="AD922" s="668">
        <f t="shared" si="643"/>
        <v>0</v>
      </c>
      <c r="AE922" s="740">
        <f t="shared" si="628"/>
        <v>100</v>
      </c>
      <c r="AF922" s="747">
        <v>162.44</v>
      </c>
      <c r="AG922" s="747">
        <f t="shared" si="644"/>
        <v>16244</v>
      </c>
      <c r="AH922" s="747">
        <v>166.92000000000002</v>
      </c>
      <c r="AI922" s="747">
        <f t="shared" si="645"/>
        <v>16692</v>
      </c>
      <c r="AJ922" s="748">
        <f t="shared" si="646"/>
        <v>32936</v>
      </c>
    </row>
    <row r="923" spans="1:37" s="403" customFormat="1" ht="17.45" hidden="1" customHeight="1" x14ac:dyDescent="0.25">
      <c r="A923" s="967" t="s">
        <v>933</v>
      </c>
      <c r="B923" s="438" t="s">
        <v>400</v>
      </c>
      <c r="C923" s="576" t="s">
        <v>378</v>
      </c>
      <c r="D923" s="599">
        <v>120</v>
      </c>
      <c r="E923" s="466">
        <v>838.40000000000009</v>
      </c>
      <c r="F923" s="466">
        <f t="shared" si="632"/>
        <v>100608.00000000001</v>
      </c>
      <c r="G923" s="466">
        <v>699.4</v>
      </c>
      <c r="H923" s="466">
        <f t="shared" si="633"/>
        <v>83928</v>
      </c>
      <c r="I923" s="587">
        <f t="shared" si="634"/>
        <v>184536</v>
      </c>
      <c r="J923" s="797"/>
      <c r="K923" s="803">
        <v>838.40000000000009</v>
      </c>
      <c r="L923" s="804">
        <f t="shared" si="635"/>
        <v>0</v>
      </c>
      <c r="M923" s="803">
        <v>699.4</v>
      </c>
      <c r="N923" s="804">
        <f t="shared" si="636"/>
        <v>0</v>
      </c>
      <c r="O923" s="808">
        <f t="shared" si="637"/>
        <v>0</v>
      </c>
      <c r="P923" s="638">
        <f t="shared" si="629"/>
        <v>0</v>
      </c>
      <c r="Q923" s="512">
        <f t="shared" si="630"/>
        <v>0</v>
      </c>
      <c r="R923" s="637">
        <f t="shared" si="631"/>
        <v>0</v>
      </c>
      <c r="S923" s="638"/>
      <c r="T923" s="519">
        <v>838.40000000000009</v>
      </c>
      <c r="U923" s="519">
        <f t="shared" si="638"/>
        <v>0</v>
      </c>
      <c r="V923" s="519">
        <v>699.4</v>
      </c>
      <c r="W923" s="519">
        <f t="shared" si="639"/>
        <v>0</v>
      </c>
      <c r="X923" s="670">
        <f t="shared" si="640"/>
        <v>0</v>
      </c>
      <c r="Y923" s="638"/>
      <c r="Z923" s="512">
        <v>838.40000000000009</v>
      </c>
      <c r="AA923" s="512">
        <f t="shared" si="641"/>
        <v>0</v>
      </c>
      <c r="AB923" s="512">
        <v>699.4</v>
      </c>
      <c r="AC923" s="512">
        <f t="shared" si="642"/>
        <v>0</v>
      </c>
      <c r="AD923" s="668">
        <f t="shared" si="643"/>
        <v>0</v>
      </c>
      <c r="AE923" s="740">
        <f t="shared" si="628"/>
        <v>120</v>
      </c>
      <c r="AF923" s="747">
        <v>838.40000000000009</v>
      </c>
      <c r="AG923" s="747">
        <f t="shared" si="644"/>
        <v>100608.00000000001</v>
      </c>
      <c r="AH923" s="747">
        <v>699.4</v>
      </c>
      <c r="AI923" s="747">
        <f t="shared" si="645"/>
        <v>83928</v>
      </c>
      <c r="AJ923" s="748">
        <f t="shared" si="646"/>
        <v>184536</v>
      </c>
    </row>
    <row r="924" spans="1:37" s="403" customFormat="1" ht="27" hidden="1" customHeight="1" x14ac:dyDescent="0.25">
      <c r="A924" s="967" t="s">
        <v>934</v>
      </c>
      <c r="B924" s="438" t="s">
        <v>463</v>
      </c>
      <c r="C924" s="571" t="s">
        <v>378</v>
      </c>
      <c r="D924" s="596">
        <v>130</v>
      </c>
      <c r="E924" s="466">
        <v>45.85</v>
      </c>
      <c r="F924" s="466">
        <f t="shared" si="632"/>
        <v>5960.5</v>
      </c>
      <c r="G924" s="466">
        <v>58.5</v>
      </c>
      <c r="H924" s="466">
        <f t="shared" si="633"/>
        <v>7605</v>
      </c>
      <c r="I924" s="587">
        <f t="shared" si="634"/>
        <v>13565.5</v>
      </c>
      <c r="J924" s="832"/>
      <c r="K924" s="803">
        <v>45.85</v>
      </c>
      <c r="L924" s="804">
        <f t="shared" si="635"/>
        <v>0</v>
      </c>
      <c r="M924" s="803">
        <v>58.5</v>
      </c>
      <c r="N924" s="804">
        <f t="shared" si="636"/>
        <v>0</v>
      </c>
      <c r="O924" s="808">
        <f t="shared" si="637"/>
        <v>0</v>
      </c>
      <c r="P924" s="638">
        <f t="shared" si="629"/>
        <v>0</v>
      </c>
      <c r="Q924" s="512">
        <f t="shared" si="630"/>
        <v>0</v>
      </c>
      <c r="R924" s="637">
        <f t="shared" si="631"/>
        <v>0</v>
      </c>
      <c r="S924" s="649"/>
      <c r="T924" s="519">
        <v>45.85</v>
      </c>
      <c r="U924" s="519">
        <f t="shared" si="638"/>
        <v>0</v>
      </c>
      <c r="V924" s="519">
        <v>58.5</v>
      </c>
      <c r="W924" s="519">
        <f t="shared" si="639"/>
        <v>0</v>
      </c>
      <c r="X924" s="670">
        <f t="shared" si="640"/>
        <v>0</v>
      </c>
      <c r="Y924" s="649"/>
      <c r="Z924" s="512">
        <v>45.85</v>
      </c>
      <c r="AA924" s="512">
        <f t="shared" si="641"/>
        <v>0</v>
      </c>
      <c r="AB924" s="512">
        <v>58.5</v>
      </c>
      <c r="AC924" s="512">
        <f t="shared" si="642"/>
        <v>0</v>
      </c>
      <c r="AD924" s="668">
        <f t="shared" si="643"/>
        <v>0</v>
      </c>
      <c r="AE924" s="740">
        <f t="shared" si="628"/>
        <v>130</v>
      </c>
      <c r="AF924" s="747">
        <v>45.85</v>
      </c>
      <c r="AG924" s="747">
        <f t="shared" si="644"/>
        <v>5960.5</v>
      </c>
      <c r="AH924" s="747">
        <v>58.5</v>
      </c>
      <c r="AI924" s="747">
        <f t="shared" si="645"/>
        <v>7605</v>
      </c>
      <c r="AJ924" s="748">
        <f t="shared" si="646"/>
        <v>13565.5</v>
      </c>
    </row>
    <row r="925" spans="1:37" s="403" customFormat="1" ht="17.45" hidden="1" customHeight="1" x14ac:dyDescent="0.25">
      <c r="A925" s="967" t="s">
        <v>935</v>
      </c>
      <c r="B925" s="438" t="s">
        <v>464</v>
      </c>
      <c r="C925" s="571" t="s">
        <v>31</v>
      </c>
      <c r="D925" s="596">
        <v>40</v>
      </c>
      <c r="E925" s="466">
        <v>262</v>
      </c>
      <c r="F925" s="466">
        <f t="shared" si="632"/>
        <v>10480</v>
      </c>
      <c r="G925" s="466">
        <v>681.2</v>
      </c>
      <c r="H925" s="466">
        <f t="shared" si="633"/>
        <v>27248</v>
      </c>
      <c r="I925" s="587">
        <f t="shared" si="634"/>
        <v>37728</v>
      </c>
      <c r="J925" s="832"/>
      <c r="K925" s="803">
        <v>262</v>
      </c>
      <c r="L925" s="804">
        <f t="shared" si="635"/>
        <v>0</v>
      </c>
      <c r="M925" s="803">
        <v>681.2</v>
      </c>
      <c r="N925" s="804">
        <f t="shared" si="636"/>
        <v>0</v>
      </c>
      <c r="O925" s="808">
        <f t="shared" si="637"/>
        <v>0</v>
      </c>
      <c r="P925" s="638">
        <f t="shared" si="629"/>
        <v>0</v>
      </c>
      <c r="Q925" s="512">
        <f t="shared" si="630"/>
        <v>0</v>
      </c>
      <c r="R925" s="637">
        <f t="shared" si="631"/>
        <v>0</v>
      </c>
      <c r="S925" s="649"/>
      <c r="T925" s="519">
        <v>262</v>
      </c>
      <c r="U925" s="519">
        <f t="shared" si="638"/>
        <v>0</v>
      </c>
      <c r="V925" s="519">
        <v>681.2</v>
      </c>
      <c r="W925" s="519">
        <f t="shared" si="639"/>
        <v>0</v>
      </c>
      <c r="X925" s="670">
        <f t="shared" si="640"/>
        <v>0</v>
      </c>
      <c r="Y925" s="649"/>
      <c r="Z925" s="512">
        <v>262</v>
      </c>
      <c r="AA925" s="512">
        <f t="shared" si="641"/>
        <v>0</v>
      </c>
      <c r="AB925" s="512">
        <v>681.2</v>
      </c>
      <c r="AC925" s="512">
        <f t="shared" si="642"/>
        <v>0</v>
      </c>
      <c r="AD925" s="668">
        <f t="shared" si="643"/>
        <v>0</v>
      </c>
      <c r="AE925" s="740">
        <f t="shared" si="628"/>
        <v>40</v>
      </c>
      <c r="AF925" s="747">
        <v>262</v>
      </c>
      <c r="AG925" s="747">
        <f t="shared" si="644"/>
        <v>10480</v>
      </c>
      <c r="AH925" s="747">
        <v>681.2</v>
      </c>
      <c r="AI925" s="747">
        <f t="shared" si="645"/>
        <v>27248</v>
      </c>
      <c r="AJ925" s="748">
        <f t="shared" si="646"/>
        <v>37728</v>
      </c>
    </row>
    <row r="926" spans="1:37" s="403" customFormat="1" ht="17.45" hidden="1" customHeight="1" x14ac:dyDescent="0.25">
      <c r="A926" s="967" t="s">
        <v>936</v>
      </c>
      <c r="B926" s="438" t="s">
        <v>465</v>
      </c>
      <c r="C926" s="571" t="s">
        <v>32</v>
      </c>
      <c r="D926" s="596">
        <v>20</v>
      </c>
      <c r="E926" s="466">
        <v>65.5</v>
      </c>
      <c r="F926" s="466">
        <f t="shared" si="632"/>
        <v>1310</v>
      </c>
      <c r="G926" s="466">
        <v>166.71200000000002</v>
      </c>
      <c r="H926" s="466">
        <f t="shared" si="633"/>
        <v>3334.2400000000002</v>
      </c>
      <c r="I926" s="587">
        <f t="shared" si="634"/>
        <v>4644.24</v>
      </c>
      <c r="J926" s="832"/>
      <c r="K926" s="803">
        <v>65.5</v>
      </c>
      <c r="L926" s="804">
        <f t="shared" si="635"/>
        <v>0</v>
      </c>
      <c r="M926" s="803">
        <v>166.71200000000002</v>
      </c>
      <c r="N926" s="804">
        <f t="shared" si="636"/>
        <v>0</v>
      </c>
      <c r="O926" s="808">
        <f t="shared" si="637"/>
        <v>0</v>
      </c>
      <c r="P926" s="638">
        <f t="shared" si="629"/>
        <v>0</v>
      </c>
      <c r="Q926" s="512">
        <f t="shared" si="630"/>
        <v>0</v>
      </c>
      <c r="R926" s="637">
        <f t="shared" si="631"/>
        <v>0</v>
      </c>
      <c r="S926" s="649"/>
      <c r="T926" s="519">
        <v>65.5</v>
      </c>
      <c r="U926" s="519">
        <f t="shared" si="638"/>
        <v>0</v>
      </c>
      <c r="V926" s="519">
        <v>166.71200000000002</v>
      </c>
      <c r="W926" s="519">
        <f t="shared" si="639"/>
        <v>0</v>
      </c>
      <c r="X926" s="670">
        <f t="shared" si="640"/>
        <v>0</v>
      </c>
      <c r="Y926" s="649"/>
      <c r="Z926" s="512">
        <v>65.5</v>
      </c>
      <c r="AA926" s="512">
        <f t="shared" si="641"/>
        <v>0</v>
      </c>
      <c r="AB926" s="512">
        <v>166.71200000000002</v>
      </c>
      <c r="AC926" s="512">
        <f t="shared" si="642"/>
        <v>0</v>
      </c>
      <c r="AD926" s="668">
        <f t="shared" si="643"/>
        <v>0</v>
      </c>
      <c r="AE926" s="740">
        <f t="shared" si="628"/>
        <v>20</v>
      </c>
      <c r="AF926" s="747">
        <v>65.5</v>
      </c>
      <c r="AG926" s="747">
        <f t="shared" si="644"/>
        <v>1310</v>
      </c>
      <c r="AH926" s="747">
        <v>166.71200000000002</v>
      </c>
      <c r="AI926" s="747">
        <f t="shared" si="645"/>
        <v>3334.2400000000002</v>
      </c>
      <c r="AJ926" s="748">
        <f t="shared" si="646"/>
        <v>4644.24</v>
      </c>
    </row>
    <row r="927" spans="1:37" s="403" customFormat="1" ht="17.45" hidden="1" customHeight="1" x14ac:dyDescent="0.25">
      <c r="A927" s="967" t="s">
        <v>937</v>
      </c>
      <c r="B927" s="438" t="s">
        <v>466</v>
      </c>
      <c r="C927" s="571" t="s">
        <v>31</v>
      </c>
      <c r="D927" s="596">
        <v>150</v>
      </c>
      <c r="E927" s="466">
        <v>32.75</v>
      </c>
      <c r="F927" s="466">
        <f t="shared" si="632"/>
        <v>4912.5</v>
      </c>
      <c r="G927" s="466">
        <v>36.816000000000003</v>
      </c>
      <c r="H927" s="466">
        <f t="shared" si="633"/>
        <v>5522.4000000000005</v>
      </c>
      <c r="I927" s="587">
        <f t="shared" si="634"/>
        <v>10434.900000000001</v>
      </c>
      <c r="J927" s="832"/>
      <c r="K927" s="803">
        <v>32.75</v>
      </c>
      <c r="L927" s="804">
        <f t="shared" si="635"/>
        <v>0</v>
      </c>
      <c r="M927" s="803">
        <v>36.816000000000003</v>
      </c>
      <c r="N927" s="804">
        <f t="shared" si="636"/>
        <v>0</v>
      </c>
      <c r="O927" s="808">
        <f t="shared" si="637"/>
        <v>0</v>
      </c>
      <c r="P927" s="638">
        <f t="shared" si="629"/>
        <v>0</v>
      </c>
      <c r="Q927" s="512">
        <f t="shared" si="630"/>
        <v>0</v>
      </c>
      <c r="R927" s="637">
        <f t="shared" si="631"/>
        <v>0</v>
      </c>
      <c r="S927" s="649"/>
      <c r="T927" s="519">
        <v>32.75</v>
      </c>
      <c r="U927" s="519">
        <f t="shared" si="638"/>
        <v>0</v>
      </c>
      <c r="V927" s="519">
        <v>36.816000000000003</v>
      </c>
      <c r="W927" s="519">
        <f t="shared" si="639"/>
        <v>0</v>
      </c>
      <c r="X927" s="670">
        <f t="shared" si="640"/>
        <v>0</v>
      </c>
      <c r="Y927" s="649"/>
      <c r="Z927" s="512">
        <v>32.75</v>
      </c>
      <c r="AA927" s="512">
        <f t="shared" si="641"/>
        <v>0</v>
      </c>
      <c r="AB927" s="512">
        <v>36.816000000000003</v>
      </c>
      <c r="AC927" s="512">
        <f t="shared" si="642"/>
        <v>0</v>
      </c>
      <c r="AD927" s="668">
        <f t="shared" si="643"/>
        <v>0</v>
      </c>
      <c r="AE927" s="740">
        <f t="shared" si="628"/>
        <v>150</v>
      </c>
      <c r="AF927" s="747">
        <v>32.75</v>
      </c>
      <c r="AG927" s="747">
        <f t="shared" si="644"/>
        <v>4912.5</v>
      </c>
      <c r="AH927" s="747">
        <v>36.816000000000003</v>
      </c>
      <c r="AI927" s="747">
        <f t="shared" si="645"/>
        <v>5522.4000000000005</v>
      </c>
      <c r="AJ927" s="748">
        <f t="shared" si="646"/>
        <v>10434.900000000001</v>
      </c>
    </row>
    <row r="928" spans="1:37" s="403" customFormat="1" ht="17.45" hidden="1" customHeight="1" x14ac:dyDescent="0.25">
      <c r="A928" s="967" t="s">
        <v>938</v>
      </c>
      <c r="B928" s="438" t="s">
        <v>467</v>
      </c>
      <c r="C928" s="571" t="s">
        <v>31</v>
      </c>
      <c r="D928" s="596">
        <v>1</v>
      </c>
      <c r="E928" s="466">
        <v>2620</v>
      </c>
      <c r="F928" s="466">
        <f t="shared" si="632"/>
        <v>2620</v>
      </c>
      <c r="G928" s="466">
        <v>9412</v>
      </c>
      <c r="H928" s="466">
        <f t="shared" si="633"/>
        <v>9412</v>
      </c>
      <c r="I928" s="587">
        <f t="shared" si="634"/>
        <v>12032</v>
      </c>
      <c r="J928" s="832"/>
      <c r="K928" s="803">
        <v>2620</v>
      </c>
      <c r="L928" s="804">
        <f t="shared" si="635"/>
        <v>0</v>
      </c>
      <c r="M928" s="803">
        <v>9412</v>
      </c>
      <c r="N928" s="804">
        <f t="shared" si="636"/>
        <v>0</v>
      </c>
      <c r="O928" s="808">
        <f t="shared" si="637"/>
        <v>0</v>
      </c>
      <c r="P928" s="638">
        <f t="shared" si="629"/>
        <v>0</v>
      </c>
      <c r="Q928" s="512">
        <f t="shared" si="630"/>
        <v>0</v>
      </c>
      <c r="R928" s="637">
        <f t="shared" si="631"/>
        <v>0</v>
      </c>
      <c r="S928" s="649"/>
      <c r="T928" s="519">
        <v>2620</v>
      </c>
      <c r="U928" s="519">
        <f t="shared" si="638"/>
        <v>0</v>
      </c>
      <c r="V928" s="519">
        <v>9412</v>
      </c>
      <c r="W928" s="519">
        <f t="shared" si="639"/>
        <v>0</v>
      </c>
      <c r="X928" s="670">
        <f t="shared" si="640"/>
        <v>0</v>
      </c>
      <c r="Y928" s="649"/>
      <c r="Z928" s="512">
        <v>2620</v>
      </c>
      <c r="AA928" s="512">
        <f t="shared" si="641"/>
        <v>0</v>
      </c>
      <c r="AB928" s="512">
        <v>9412</v>
      </c>
      <c r="AC928" s="512">
        <f t="shared" si="642"/>
        <v>0</v>
      </c>
      <c r="AD928" s="668">
        <f t="shared" si="643"/>
        <v>0</v>
      </c>
      <c r="AE928" s="740">
        <f t="shared" si="628"/>
        <v>1</v>
      </c>
      <c r="AF928" s="747">
        <v>2620</v>
      </c>
      <c r="AG928" s="747">
        <f t="shared" si="644"/>
        <v>2620</v>
      </c>
      <c r="AH928" s="747">
        <v>9412</v>
      </c>
      <c r="AI928" s="747">
        <f t="shared" si="645"/>
        <v>9412</v>
      </c>
      <c r="AJ928" s="748">
        <f t="shared" si="646"/>
        <v>12032</v>
      </c>
    </row>
    <row r="929" spans="1:37" s="403" customFormat="1" ht="17.45" hidden="1" customHeight="1" x14ac:dyDescent="0.25">
      <c r="A929" s="967" t="s">
        <v>939</v>
      </c>
      <c r="B929" s="438" t="s">
        <v>468</v>
      </c>
      <c r="C929" s="571" t="s">
        <v>31</v>
      </c>
      <c r="D929" s="596">
        <v>3</v>
      </c>
      <c r="E929" s="466">
        <v>262</v>
      </c>
      <c r="F929" s="466">
        <f t="shared" si="632"/>
        <v>786</v>
      </c>
      <c r="G929" s="466">
        <v>109.2</v>
      </c>
      <c r="H929" s="466">
        <f t="shared" si="633"/>
        <v>327.60000000000002</v>
      </c>
      <c r="I929" s="587">
        <f t="shared" si="634"/>
        <v>1113.5999999999999</v>
      </c>
      <c r="J929" s="832"/>
      <c r="K929" s="803">
        <v>262</v>
      </c>
      <c r="L929" s="804">
        <f t="shared" si="635"/>
        <v>0</v>
      </c>
      <c r="M929" s="803">
        <v>109.2</v>
      </c>
      <c r="N929" s="804">
        <f t="shared" si="636"/>
        <v>0</v>
      </c>
      <c r="O929" s="808">
        <f t="shared" si="637"/>
        <v>0</v>
      </c>
      <c r="P929" s="638">
        <f t="shared" si="629"/>
        <v>0</v>
      </c>
      <c r="Q929" s="512">
        <f t="shared" si="630"/>
        <v>0</v>
      </c>
      <c r="R929" s="637">
        <f t="shared" si="631"/>
        <v>0</v>
      </c>
      <c r="S929" s="649"/>
      <c r="T929" s="519">
        <v>262</v>
      </c>
      <c r="U929" s="519">
        <f t="shared" si="638"/>
        <v>0</v>
      </c>
      <c r="V929" s="519">
        <v>109.2</v>
      </c>
      <c r="W929" s="519">
        <f t="shared" si="639"/>
        <v>0</v>
      </c>
      <c r="X929" s="670">
        <f t="shared" si="640"/>
        <v>0</v>
      </c>
      <c r="Y929" s="649"/>
      <c r="Z929" s="512">
        <v>262</v>
      </c>
      <c r="AA929" s="512">
        <f t="shared" si="641"/>
        <v>0</v>
      </c>
      <c r="AB929" s="512">
        <v>109.2</v>
      </c>
      <c r="AC929" s="512">
        <f t="shared" si="642"/>
        <v>0</v>
      </c>
      <c r="AD929" s="668">
        <f t="shared" si="643"/>
        <v>0</v>
      </c>
      <c r="AE929" s="740">
        <f t="shared" si="628"/>
        <v>3</v>
      </c>
      <c r="AF929" s="747">
        <v>262</v>
      </c>
      <c r="AG929" s="747">
        <f t="shared" si="644"/>
        <v>786</v>
      </c>
      <c r="AH929" s="747">
        <v>109.2</v>
      </c>
      <c r="AI929" s="747">
        <f t="shared" si="645"/>
        <v>327.60000000000002</v>
      </c>
      <c r="AJ929" s="748">
        <f t="shared" si="646"/>
        <v>1113.5999999999999</v>
      </c>
    </row>
    <row r="930" spans="1:37" s="403" customFormat="1" ht="17.45" hidden="1" customHeight="1" x14ac:dyDescent="0.25">
      <c r="A930" s="967" t="s">
        <v>940</v>
      </c>
      <c r="B930" s="438" t="s">
        <v>469</v>
      </c>
      <c r="C930" s="571" t="s">
        <v>32</v>
      </c>
      <c r="D930" s="596">
        <v>50</v>
      </c>
      <c r="E930" s="466">
        <v>458.5</v>
      </c>
      <c r="F930" s="466">
        <f t="shared" si="632"/>
        <v>22925</v>
      </c>
      <c r="G930" s="466">
        <v>369.2</v>
      </c>
      <c r="H930" s="466">
        <f t="shared" si="633"/>
        <v>18460</v>
      </c>
      <c r="I930" s="587">
        <f t="shared" si="634"/>
        <v>41385</v>
      </c>
      <c r="J930" s="832"/>
      <c r="K930" s="803">
        <v>458.5</v>
      </c>
      <c r="L930" s="804">
        <f t="shared" si="635"/>
        <v>0</v>
      </c>
      <c r="M930" s="803">
        <v>369.2</v>
      </c>
      <c r="N930" s="804">
        <f t="shared" si="636"/>
        <v>0</v>
      </c>
      <c r="O930" s="808">
        <f t="shared" si="637"/>
        <v>0</v>
      </c>
      <c r="P930" s="638">
        <f t="shared" si="629"/>
        <v>0</v>
      </c>
      <c r="Q930" s="512">
        <f t="shared" si="630"/>
        <v>0</v>
      </c>
      <c r="R930" s="637">
        <f t="shared" si="631"/>
        <v>0</v>
      </c>
      <c r="S930" s="649"/>
      <c r="T930" s="519">
        <v>458.5</v>
      </c>
      <c r="U930" s="519">
        <f t="shared" si="638"/>
        <v>0</v>
      </c>
      <c r="V930" s="519">
        <v>369.2</v>
      </c>
      <c r="W930" s="519">
        <f t="shared" si="639"/>
        <v>0</v>
      </c>
      <c r="X930" s="670">
        <f t="shared" si="640"/>
        <v>0</v>
      </c>
      <c r="Y930" s="649"/>
      <c r="Z930" s="512">
        <v>458.5</v>
      </c>
      <c r="AA930" s="512">
        <f t="shared" si="641"/>
        <v>0</v>
      </c>
      <c r="AB930" s="512">
        <v>369.2</v>
      </c>
      <c r="AC930" s="512">
        <f t="shared" si="642"/>
        <v>0</v>
      </c>
      <c r="AD930" s="668">
        <f t="shared" si="643"/>
        <v>0</v>
      </c>
      <c r="AE930" s="740">
        <f t="shared" si="628"/>
        <v>50</v>
      </c>
      <c r="AF930" s="747">
        <v>458.5</v>
      </c>
      <c r="AG930" s="747">
        <f t="shared" si="644"/>
        <v>22925</v>
      </c>
      <c r="AH930" s="747">
        <v>369.2</v>
      </c>
      <c r="AI930" s="747">
        <f t="shared" si="645"/>
        <v>18460</v>
      </c>
      <c r="AJ930" s="748">
        <f t="shared" si="646"/>
        <v>41385</v>
      </c>
    </row>
    <row r="931" spans="1:37" s="403" customFormat="1" ht="17.25" hidden="1" customHeight="1" x14ac:dyDescent="0.25">
      <c r="A931" s="967" t="s">
        <v>941</v>
      </c>
      <c r="B931" s="438" t="s">
        <v>268</v>
      </c>
      <c r="C931" s="571" t="s">
        <v>224</v>
      </c>
      <c r="D931" s="596">
        <v>1</v>
      </c>
      <c r="E931" s="466"/>
      <c r="F931" s="466"/>
      <c r="G931" s="466">
        <v>13000</v>
      </c>
      <c r="H931" s="466">
        <f t="shared" si="633"/>
        <v>13000</v>
      </c>
      <c r="I931" s="587">
        <f t="shared" si="634"/>
        <v>13000</v>
      </c>
      <c r="J931" s="832"/>
      <c r="K931" s="803"/>
      <c r="L931" s="804"/>
      <c r="M931" s="803">
        <v>13000</v>
      </c>
      <c r="N931" s="804">
        <f t="shared" si="636"/>
        <v>0</v>
      </c>
      <c r="O931" s="808">
        <f t="shared" si="637"/>
        <v>0</v>
      </c>
      <c r="P931" s="638">
        <f t="shared" si="629"/>
        <v>0</v>
      </c>
      <c r="Q931" s="512">
        <f t="shared" si="630"/>
        <v>0</v>
      </c>
      <c r="R931" s="637">
        <f t="shared" si="631"/>
        <v>0</v>
      </c>
      <c r="S931" s="649"/>
      <c r="T931" s="519"/>
      <c r="U931" s="519"/>
      <c r="V931" s="519">
        <v>13000</v>
      </c>
      <c r="W931" s="519">
        <f t="shared" si="639"/>
        <v>0</v>
      </c>
      <c r="X931" s="670">
        <f t="shared" si="640"/>
        <v>0</v>
      </c>
      <c r="Y931" s="649"/>
      <c r="Z931" s="512"/>
      <c r="AA931" s="512"/>
      <c r="AB931" s="512">
        <v>13000</v>
      </c>
      <c r="AC931" s="512">
        <f t="shared" si="642"/>
        <v>0</v>
      </c>
      <c r="AD931" s="668">
        <f t="shared" si="643"/>
        <v>0</v>
      </c>
      <c r="AE931" s="740">
        <f t="shared" si="628"/>
        <v>1</v>
      </c>
      <c r="AF931" s="747"/>
      <c r="AG931" s="747"/>
      <c r="AH931" s="747">
        <v>13000</v>
      </c>
      <c r="AI931" s="747">
        <f t="shared" si="645"/>
        <v>13000</v>
      </c>
      <c r="AJ931" s="748">
        <f t="shared" si="646"/>
        <v>13000</v>
      </c>
    </row>
    <row r="932" spans="1:37" s="403" customFormat="1" ht="17.45" hidden="1" customHeight="1" x14ac:dyDescent="0.25">
      <c r="A932" s="967" t="s">
        <v>942</v>
      </c>
      <c r="B932" s="438" t="s">
        <v>358</v>
      </c>
      <c r="C932" s="571" t="s">
        <v>224</v>
      </c>
      <c r="D932" s="596">
        <v>1</v>
      </c>
      <c r="E932" s="466">
        <v>31440</v>
      </c>
      <c r="F932" s="466">
        <f>E932*D932</f>
        <v>31440</v>
      </c>
      <c r="G932" s="466"/>
      <c r="H932" s="466"/>
      <c r="I932" s="587">
        <f t="shared" si="634"/>
        <v>31440</v>
      </c>
      <c r="J932" s="832"/>
      <c r="K932" s="803">
        <v>31440</v>
      </c>
      <c r="L932" s="804">
        <f>K932*J932</f>
        <v>0</v>
      </c>
      <c r="M932" s="803"/>
      <c r="N932" s="804"/>
      <c r="O932" s="808">
        <f t="shared" si="637"/>
        <v>0</v>
      </c>
      <c r="P932" s="638">
        <f t="shared" si="629"/>
        <v>0</v>
      </c>
      <c r="Q932" s="512">
        <f t="shared" si="630"/>
        <v>0</v>
      </c>
      <c r="R932" s="637">
        <f t="shared" si="631"/>
        <v>0</v>
      </c>
      <c r="S932" s="649"/>
      <c r="T932" s="519">
        <v>31440</v>
      </c>
      <c r="U932" s="519">
        <f>T932*S932</f>
        <v>0</v>
      </c>
      <c r="V932" s="519"/>
      <c r="W932" s="519"/>
      <c r="X932" s="670">
        <f t="shared" si="640"/>
        <v>0</v>
      </c>
      <c r="Y932" s="649"/>
      <c r="Z932" s="512">
        <v>31440</v>
      </c>
      <c r="AA932" s="512">
        <f>Z932*Y932</f>
        <v>0</v>
      </c>
      <c r="AB932" s="512"/>
      <c r="AC932" s="512"/>
      <c r="AD932" s="668">
        <f t="shared" si="643"/>
        <v>0</v>
      </c>
      <c r="AE932" s="740">
        <f t="shared" si="628"/>
        <v>1</v>
      </c>
      <c r="AF932" s="747">
        <v>31440</v>
      </c>
      <c r="AG932" s="747">
        <f>AF932*AE932</f>
        <v>31440</v>
      </c>
      <c r="AH932" s="747"/>
      <c r="AI932" s="747"/>
      <c r="AJ932" s="748">
        <f t="shared" si="646"/>
        <v>31440</v>
      </c>
    </row>
    <row r="933" spans="1:37" s="242" customFormat="1" ht="16.5" hidden="1" customHeight="1" x14ac:dyDescent="0.25">
      <c r="A933" s="966" t="s">
        <v>470</v>
      </c>
      <c r="B933" s="695" t="s">
        <v>471</v>
      </c>
      <c r="C933" s="696"/>
      <c r="D933" s="639"/>
      <c r="E933" s="455"/>
      <c r="F933" s="455">
        <f>SUM(F934:F967)</f>
        <v>4238788.3880000003</v>
      </c>
      <c r="G933" s="455"/>
      <c r="H933" s="455">
        <f>SUM(H934:H967)</f>
        <v>18446335.010000002</v>
      </c>
      <c r="I933" s="607">
        <f>SUM(I934:I967)</f>
        <v>22685123.398000002</v>
      </c>
      <c r="J933" s="829"/>
      <c r="K933" s="798"/>
      <c r="L933" s="807">
        <f>SUM(L934:L967)</f>
        <v>784648</v>
      </c>
      <c r="M933" s="798"/>
      <c r="N933" s="807">
        <f>SUM(N934:N967)</f>
        <v>14604136</v>
      </c>
      <c r="O933" s="800">
        <f>SUM(O934:O967)</f>
        <v>15388784</v>
      </c>
      <c r="P933" s="639"/>
      <c r="Q933" s="455"/>
      <c r="R933" s="607"/>
      <c r="S933" s="633"/>
      <c r="T933" s="513"/>
      <c r="U933" s="513">
        <f>SUM(U934:U967)</f>
        <v>784648</v>
      </c>
      <c r="V933" s="513"/>
      <c r="W933" s="513">
        <f>SUM(W934:W967)</f>
        <v>14604136</v>
      </c>
      <c r="X933" s="667">
        <f>SUM(X934:X967)</f>
        <v>15388784</v>
      </c>
      <c r="Y933" s="633"/>
      <c r="Z933" s="513"/>
      <c r="AA933" s="513">
        <f>SUM(AA934:AA967)</f>
        <v>0</v>
      </c>
      <c r="AB933" s="513"/>
      <c r="AC933" s="513">
        <f>SUM(AC934:AC967)</f>
        <v>0</v>
      </c>
      <c r="AD933" s="667">
        <f>SUM(AD934:AD967)</f>
        <v>0</v>
      </c>
      <c r="AE933" s="740">
        <f t="shared" si="628"/>
        <v>0</v>
      </c>
      <c r="AF933" s="741"/>
      <c r="AG933" s="741">
        <f>SUM(AG934:AG967)</f>
        <v>3454140.3879999998</v>
      </c>
      <c r="AH933" s="741"/>
      <c r="AI933" s="741">
        <f>SUM(AI934:AI967)</f>
        <v>3842199.01</v>
      </c>
      <c r="AJ933" s="742">
        <f>SUM(AJ934:AJ967)</f>
        <v>7296339.398</v>
      </c>
    </row>
    <row r="934" spans="1:37" s="403" customFormat="1" ht="15.75" hidden="1" x14ac:dyDescent="0.25">
      <c r="A934" s="971" t="s">
        <v>943</v>
      </c>
      <c r="B934" s="438" t="s">
        <v>472</v>
      </c>
      <c r="C934" s="576" t="s">
        <v>31</v>
      </c>
      <c r="D934" s="599">
        <v>2</v>
      </c>
      <c r="E934" s="466">
        <v>332000</v>
      </c>
      <c r="F934" s="466">
        <f>E934*D934</f>
        <v>664000</v>
      </c>
      <c r="G934" s="466">
        <v>5812000</v>
      </c>
      <c r="H934" s="466">
        <f>G934*D934</f>
        <v>11624000</v>
      </c>
      <c r="I934" s="587">
        <f>H934+F934</f>
        <v>12288000</v>
      </c>
      <c r="J934" s="797">
        <v>2</v>
      </c>
      <c r="K934" s="803">
        <v>332000</v>
      </c>
      <c r="L934" s="804">
        <f>K934*J934</f>
        <v>664000</v>
      </c>
      <c r="M934" s="803">
        <v>5812000</v>
      </c>
      <c r="N934" s="804">
        <f>M934*J934</f>
        <v>11624000</v>
      </c>
      <c r="O934" s="808">
        <f>N934+L934</f>
        <v>12288000</v>
      </c>
      <c r="P934" s="638">
        <f t="shared" ref="P934:P980" si="647">K934-T934</f>
        <v>0</v>
      </c>
      <c r="Q934" s="512">
        <f t="shared" ref="Q934:Q980" si="648">M934-V934</f>
        <v>0</v>
      </c>
      <c r="R934" s="637">
        <f t="shared" ref="R934:R980" si="649">(D934*K934)-(D934*T934)</f>
        <v>0</v>
      </c>
      <c r="S934" s="638">
        <v>2</v>
      </c>
      <c r="T934" s="512">
        <v>332000</v>
      </c>
      <c r="U934" s="512">
        <f>T934*S934</f>
        <v>664000</v>
      </c>
      <c r="V934" s="512">
        <v>5812000</v>
      </c>
      <c r="W934" s="512">
        <f>V934*S934</f>
        <v>11624000</v>
      </c>
      <c r="X934" s="668">
        <f>W934+U934</f>
        <v>12288000</v>
      </c>
      <c r="Y934" s="638"/>
      <c r="Z934" s="512">
        <v>332000</v>
      </c>
      <c r="AA934" s="512">
        <f>Z934*Y934</f>
        <v>0</v>
      </c>
      <c r="AB934" s="512">
        <v>5812000</v>
      </c>
      <c r="AC934" s="512">
        <f>AB934*Y934</f>
        <v>0</v>
      </c>
      <c r="AD934" s="668">
        <f>AC934+AA934</f>
        <v>0</v>
      </c>
      <c r="AE934" s="740">
        <f t="shared" si="628"/>
        <v>0</v>
      </c>
      <c r="AF934" s="743">
        <v>332000</v>
      </c>
      <c r="AG934" s="743">
        <f>AF934*AE934</f>
        <v>0</v>
      </c>
      <c r="AH934" s="743">
        <v>5812000</v>
      </c>
      <c r="AI934" s="743">
        <f>AH934*AE934</f>
        <v>0</v>
      </c>
      <c r="AJ934" s="744">
        <f>AI934+AG934</f>
        <v>0</v>
      </c>
    </row>
    <row r="935" spans="1:37" s="403" customFormat="1" ht="15.6" hidden="1" customHeight="1" x14ac:dyDescent="0.25">
      <c r="A935" s="971" t="s">
        <v>944</v>
      </c>
      <c r="B935" s="438" t="s">
        <v>473</v>
      </c>
      <c r="C935" s="576"/>
      <c r="D935" s="599"/>
      <c r="E935" s="466"/>
      <c r="F935" s="466"/>
      <c r="G935" s="466"/>
      <c r="H935" s="466"/>
      <c r="I935" s="587"/>
      <c r="J935" s="797"/>
      <c r="K935" s="803"/>
      <c r="L935" s="804"/>
      <c r="M935" s="803"/>
      <c r="N935" s="804"/>
      <c r="O935" s="808"/>
      <c r="P935" s="638">
        <f t="shared" si="647"/>
        <v>0</v>
      </c>
      <c r="Q935" s="512">
        <f t="shared" si="648"/>
        <v>0</v>
      </c>
      <c r="R935" s="637">
        <f t="shared" si="649"/>
        <v>0</v>
      </c>
      <c r="S935" s="638"/>
      <c r="T935" s="519"/>
      <c r="U935" s="519"/>
      <c r="V935" s="519"/>
      <c r="W935" s="519"/>
      <c r="X935" s="670"/>
      <c r="Y935" s="638"/>
      <c r="Z935" s="512"/>
      <c r="AA935" s="512"/>
      <c r="AB935" s="512"/>
      <c r="AC935" s="512"/>
      <c r="AD935" s="668"/>
      <c r="AE935" s="740">
        <f t="shared" si="628"/>
        <v>0</v>
      </c>
      <c r="AF935" s="747"/>
      <c r="AG935" s="747"/>
      <c r="AH935" s="747"/>
      <c r="AI935" s="747"/>
      <c r="AJ935" s="748"/>
    </row>
    <row r="936" spans="1:37" s="403" customFormat="1" ht="15.6" hidden="1" customHeight="1" x14ac:dyDescent="0.25">
      <c r="A936" s="971" t="s">
        <v>945</v>
      </c>
      <c r="B936" s="438" t="s">
        <v>474</v>
      </c>
      <c r="C936" s="576"/>
      <c r="D936" s="599"/>
      <c r="E936" s="466"/>
      <c r="F936" s="466"/>
      <c r="G936" s="466"/>
      <c r="H936" s="466"/>
      <c r="I936" s="587"/>
      <c r="J936" s="797"/>
      <c r="K936" s="803"/>
      <c r="L936" s="804"/>
      <c r="M936" s="803"/>
      <c r="N936" s="804"/>
      <c r="O936" s="808"/>
      <c r="P936" s="638">
        <f t="shared" si="647"/>
        <v>0</v>
      </c>
      <c r="Q936" s="512">
        <f t="shared" si="648"/>
        <v>0</v>
      </c>
      <c r="R936" s="637">
        <f t="shared" si="649"/>
        <v>0</v>
      </c>
      <c r="S936" s="638"/>
      <c r="T936" s="519"/>
      <c r="U936" s="519"/>
      <c r="V936" s="519"/>
      <c r="W936" s="519"/>
      <c r="X936" s="670"/>
      <c r="Y936" s="638"/>
      <c r="Z936" s="512"/>
      <c r="AA936" s="512"/>
      <c r="AB936" s="512"/>
      <c r="AC936" s="512"/>
      <c r="AD936" s="668"/>
      <c r="AE936" s="740">
        <f t="shared" si="628"/>
        <v>0</v>
      </c>
      <c r="AF936" s="747"/>
      <c r="AG936" s="747"/>
      <c r="AH936" s="747"/>
      <c r="AI936" s="747"/>
      <c r="AJ936" s="748"/>
    </row>
    <row r="937" spans="1:37" s="403" customFormat="1" ht="15.6" hidden="1" customHeight="1" x14ac:dyDescent="0.25">
      <c r="A937" s="971" t="s">
        <v>946</v>
      </c>
      <c r="B937" s="438" t="s">
        <v>475</v>
      </c>
      <c r="C937" s="576"/>
      <c r="D937" s="599"/>
      <c r="E937" s="466"/>
      <c r="F937" s="466"/>
      <c r="G937" s="466"/>
      <c r="H937" s="466"/>
      <c r="I937" s="587"/>
      <c r="J937" s="797"/>
      <c r="K937" s="803"/>
      <c r="L937" s="804"/>
      <c r="M937" s="803"/>
      <c r="N937" s="804"/>
      <c r="O937" s="808"/>
      <c r="P937" s="638">
        <f t="shared" si="647"/>
        <v>0</v>
      </c>
      <c r="Q937" s="512">
        <f t="shared" si="648"/>
        <v>0</v>
      </c>
      <c r="R937" s="637">
        <f t="shared" si="649"/>
        <v>0</v>
      </c>
      <c r="S937" s="638"/>
      <c r="T937" s="519"/>
      <c r="U937" s="519"/>
      <c r="V937" s="519"/>
      <c r="W937" s="519"/>
      <c r="X937" s="670"/>
      <c r="Y937" s="638"/>
      <c r="Z937" s="512"/>
      <c r="AA937" s="512"/>
      <c r="AB937" s="512"/>
      <c r="AC937" s="512"/>
      <c r="AD937" s="668"/>
      <c r="AE937" s="740">
        <f t="shared" si="628"/>
        <v>0</v>
      </c>
      <c r="AF937" s="747"/>
      <c r="AG937" s="747"/>
      <c r="AH937" s="747"/>
      <c r="AI937" s="747"/>
      <c r="AJ937" s="748"/>
    </row>
    <row r="938" spans="1:37" ht="15.6" hidden="1" customHeight="1" x14ac:dyDescent="0.25">
      <c r="A938" s="971" t="s">
        <v>947</v>
      </c>
      <c r="B938" s="438" t="s">
        <v>476</v>
      </c>
      <c r="C938" s="576" t="s">
        <v>31</v>
      </c>
      <c r="D938" s="599">
        <v>2</v>
      </c>
      <c r="E938" s="466"/>
      <c r="F938" s="466"/>
      <c r="G938" s="466">
        <v>73710</v>
      </c>
      <c r="H938" s="466">
        <f>G938*D938</f>
        <v>147420</v>
      </c>
      <c r="I938" s="587">
        <f t="shared" ref="I938:I967" si="650">H938+F938</f>
        <v>147420</v>
      </c>
      <c r="J938" s="797"/>
      <c r="K938" s="803"/>
      <c r="L938" s="804"/>
      <c r="M938" s="803">
        <v>73710</v>
      </c>
      <c r="N938" s="804">
        <f>M938*J938</f>
        <v>0</v>
      </c>
      <c r="O938" s="808">
        <f t="shared" ref="O938:O967" si="651">N938+L938</f>
        <v>0</v>
      </c>
      <c r="P938" s="638">
        <f t="shared" si="647"/>
        <v>0</v>
      </c>
      <c r="Q938" s="512">
        <f t="shared" si="648"/>
        <v>0</v>
      </c>
      <c r="R938" s="637">
        <f t="shared" si="649"/>
        <v>0</v>
      </c>
      <c r="S938" s="638"/>
      <c r="T938" s="519"/>
      <c r="U938" s="519"/>
      <c r="V938" s="519">
        <v>73710</v>
      </c>
      <c r="W938" s="519">
        <f>V938*S938</f>
        <v>0</v>
      </c>
      <c r="X938" s="670">
        <f t="shared" ref="X938:X967" si="652">W938+U938</f>
        <v>0</v>
      </c>
      <c r="Y938" s="638"/>
      <c r="Z938" s="512"/>
      <c r="AA938" s="512"/>
      <c r="AB938" s="512">
        <v>73710</v>
      </c>
      <c r="AC938" s="512">
        <f>AB938*Y938</f>
        <v>0</v>
      </c>
      <c r="AD938" s="668">
        <f t="shared" ref="AD938:AD967" si="653">AC938+AA938</f>
        <v>0</v>
      </c>
      <c r="AE938" s="740">
        <f t="shared" si="628"/>
        <v>2</v>
      </c>
      <c r="AF938" s="747"/>
      <c r="AG938" s="747"/>
      <c r="AH938" s="747">
        <v>73710</v>
      </c>
      <c r="AI938" s="747">
        <f>AH938*AE938</f>
        <v>147420</v>
      </c>
      <c r="AJ938" s="748">
        <f t="shared" ref="AJ938:AJ967" si="654">AI938+AG938</f>
        <v>147420</v>
      </c>
      <c r="AK938" s="196"/>
    </row>
    <row r="939" spans="1:37" ht="25.5" hidden="1" x14ac:dyDescent="0.25">
      <c r="A939" s="971" t="s">
        <v>948</v>
      </c>
      <c r="B939" s="438" t="s">
        <v>477</v>
      </c>
      <c r="C939" s="576" t="s">
        <v>31</v>
      </c>
      <c r="D939" s="599">
        <v>2</v>
      </c>
      <c r="E939" s="466">
        <v>60324</v>
      </c>
      <c r="F939" s="466">
        <f t="shared" ref="F939:F967" si="655">E939*D939</f>
        <v>120648</v>
      </c>
      <c r="G939" s="466">
        <v>1490068</v>
      </c>
      <c r="H939" s="466">
        <f>G939*D939</f>
        <v>2980136</v>
      </c>
      <c r="I939" s="587">
        <f t="shared" si="650"/>
        <v>3100784</v>
      </c>
      <c r="J939" s="797">
        <v>2</v>
      </c>
      <c r="K939" s="803">
        <v>60324</v>
      </c>
      <c r="L939" s="804">
        <f t="shared" ref="L939:L967" si="656">K939*J939</f>
        <v>120648</v>
      </c>
      <c r="M939" s="803">
        <v>1490068</v>
      </c>
      <c r="N939" s="804">
        <f>M939*J939</f>
        <v>2980136</v>
      </c>
      <c r="O939" s="808">
        <f t="shared" si="651"/>
        <v>3100784</v>
      </c>
      <c r="P939" s="638">
        <f t="shared" si="647"/>
        <v>0</v>
      </c>
      <c r="Q939" s="512">
        <f t="shared" si="648"/>
        <v>0</v>
      </c>
      <c r="R939" s="637">
        <f t="shared" si="649"/>
        <v>0</v>
      </c>
      <c r="S939" s="638">
        <v>2</v>
      </c>
      <c r="T939" s="512">
        <v>60324</v>
      </c>
      <c r="U939" s="512">
        <f t="shared" ref="U939:U967" si="657">T939*S939</f>
        <v>120648</v>
      </c>
      <c r="V939" s="512">
        <v>1490068</v>
      </c>
      <c r="W939" s="512">
        <f>V939*S939</f>
        <v>2980136</v>
      </c>
      <c r="X939" s="668">
        <f t="shared" si="652"/>
        <v>3100784</v>
      </c>
      <c r="Y939" s="638"/>
      <c r="Z939" s="512">
        <v>60324</v>
      </c>
      <c r="AA939" s="512">
        <f t="shared" ref="AA939:AA967" si="658">Z939*Y939</f>
        <v>0</v>
      </c>
      <c r="AB939" s="512">
        <v>1490068</v>
      </c>
      <c r="AC939" s="512">
        <f>AB939*Y939</f>
        <v>0</v>
      </c>
      <c r="AD939" s="668">
        <f t="shared" si="653"/>
        <v>0</v>
      </c>
      <c r="AE939" s="740">
        <f t="shared" si="628"/>
        <v>0</v>
      </c>
      <c r="AF939" s="743">
        <v>60324</v>
      </c>
      <c r="AG939" s="743">
        <f t="shared" ref="AG939:AG967" si="659">AF939*AE939</f>
        <v>0</v>
      </c>
      <c r="AH939" s="743">
        <v>1490068</v>
      </c>
      <c r="AI939" s="743">
        <f>AH939*AE939</f>
        <v>0</v>
      </c>
      <c r="AJ939" s="744">
        <f t="shared" si="654"/>
        <v>0</v>
      </c>
      <c r="AK939" s="196"/>
    </row>
    <row r="940" spans="1:37" ht="26.45" hidden="1" customHeight="1" x14ac:dyDescent="0.25">
      <c r="A940" s="971" t="s">
        <v>949</v>
      </c>
      <c r="B940" s="438" t="s">
        <v>478</v>
      </c>
      <c r="C940" s="576" t="s">
        <v>479</v>
      </c>
      <c r="D940" s="599">
        <v>2</v>
      </c>
      <c r="E940" s="466">
        <v>46374</v>
      </c>
      <c r="F940" s="466">
        <f t="shared" si="655"/>
        <v>92748</v>
      </c>
      <c r="G940" s="466"/>
      <c r="H940" s="466"/>
      <c r="I940" s="587">
        <f t="shared" si="650"/>
        <v>92748</v>
      </c>
      <c r="J940" s="797"/>
      <c r="K940" s="803">
        <v>46374</v>
      </c>
      <c r="L940" s="804">
        <f t="shared" si="656"/>
        <v>0</v>
      </c>
      <c r="M940" s="803"/>
      <c r="N940" s="804"/>
      <c r="O940" s="808">
        <f t="shared" si="651"/>
        <v>0</v>
      </c>
      <c r="P940" s="638">
        <f t="shared" si="647"/>
        <v>0</v>
      </c>
      <c r="Q940" s="512">
        <f t="shared" si="648"/>
        <v>0</v>
      </c>
      <c r="R940" s="637">
        <f t="shared" si="649"/>
        <v>0</v>
      </c>
      <c r="S940" s="638"/>
      <c r="T940" s="519">
        <v>46374</v>
      </c>
      <c r="U940" s="519">
        <f t="shared" si="657"/>
        <v>0</v>
      </c>
      <c r="V940" s="519"/>
      <c r="W940" s="519"/>
      <c r="X940" s="670">
        <f t="shared" si="652"/>
        <v>0</v>
      </c>
      <c r="Y940" s="638"/>
      <c r="Z940" s="512">
        <v>46374</v>
      </c>
      <c r="AA940" s="512">
        <f t="shared" si="658"/>
        <v>0</v>
      </c>
      <c r="AB940" s="512"/>
      <c r="AC940" s="512"/>
      <c r="AD940" s="668">
        <f t="shared" si="653"/>
        <v>0</v>
      </c>
      <c r="AE940" s="740">
        <f t="shared" si="628"/>
        <v>2</v>
      </c>
      <c r="AF940" s="747">
        <v>46374</v>
      </c>
      <c r="AG940" s="747">
        <f t="shared" si="659"/>
        <v>92748</v>
      </c>
      <c r="AH940" s="747"/>
      <c r="AI940" s="747"/>
      <c r="AJ940" s="748">
        <f t="shared" si="654"/>
        <v>92748</v>
      </c>
      <c r="AK940" s="196"/>
    </row>
    <row r="941" spans="1:37" ht="26.45" hidden="1" customHeight="1" x14ac:dyDescent="0.25">
      <c r="A941" s="971" t="s">
        <v>950</v>
      </c>
      <c r="B941" s="438" t="s">
        <v>480</v>
      </c>
      <c r="C941" s="576" t="s">
        <v>31</v>
      </c>
      <c r="D941" s="599">
        <v>2</v>
      </c>
      <c r="E941" s="466">
        <v>56592</v>
      </c>
      <c r="F941" s="466">
        <f t="shared" si="655"/>
        <v>113184</v>
      </c>
      <c r="G941" s="466"/>
      <c r="H941" s="466"/>
      <c r="I941" s="587">
        <f t="shared" si="650"/>
        <v>113184</v>
      </c>
      <c r="J941" s="797"/>
      <c r="K941" s="803">
        <v>56592</v>
      </c>
      <c r="L941" s="804">
        <f t="shared" si="656"/>
        <v>0</v>
      </c>
      <c r="M941" s="803"/>
      <c r="N941" s="804"/>
      <c r="O941" s="808">
        <f t="shared" si="651"/>
        <v>0</v>
      </c>
      <c r="P941" s="638">
        <f t="shared" si="647"/>
        <v>0</v>
      </c>
      <c r="Q941" s="512">
        <f t="shared" si="648"/>
        <v>0</v>
      </c>
      <c r="R941" s="637">
        <f t="shared" si="649"/>
        <v>0</v>
      </c>
      <c r="S941" s="638"/>
      <c r="T941" s="519">
        <v>56592</v>
      </c>
      <c r="U941" s="519">
        <f t="shared" si="657"/>
        <v>0</v>
      </c>
      <c r="V941" s="519"/>
      <c r="W941" s="519"/>
      <c r="X941" s="670">
        <f t="shared" si="652"/>
        <v>0</v>
      </c>
      <c r="Y941" s="638"/>
      <c r="Z941" s="512">
        <v>56592</v>
      </c>
      <c r="AA941" s="512">
        <f t="shared" si="658"/>
        <v>0</v>
      </c>
      <c r="AB941" s="512"/>
      <c r="AC941" s="512"/>
      <c r="AD941" s="668">
        <f t="shared" si="653"/>
        <v>0</v>
      </c>
      <c r="AE941" s="740">
        <f t="shared" si="628"/>
        <v>2</v>
      </c>
      <c r="AF941" s="747">
        <v>56592</v>
      </c>
      <c r="AG941" s="747">
        <f t="shared" si="659"/>
        <v>113184</v>
      </c>
      <c r="AH941" s="747"/>
      <c r="AI941" s="747"/>
      <c r="AJ941" s="748">
        <f t="shared" si="654"/>
        <v>113184</v>
      </c>
      <c r="AK941" s="196"/>
    </row>
    <row r="942" spans="1:37" s="403" customFormat="1" ht="26.45" hidden="1" customHeight="1" x14ac:dyDescent="0.25">
      <c r="A942" s="971" t="s">
        <v>951</v>
      </c>
      <c r="B942" s="438" t="s">
        <v>481</v>
      </c>
      <c r="C942" s="576" t="s">
        <v>482</v>
      </c>
      <c r="D942" s="599">
        <v>86</v>
      </c>
      <c r="E942" s="466">
        <v>2373</v>
      </c>
      <c r="F942" s="466">
        <f t="shared" si="655"/>
        <v>204078</v>
      </c>
      <c r="G942" s="466">
        <v>4672</v>
      </c>
      <c r="H942" s="466">
        <f t="shared" ref="H942:H955" si="660">G942*D942</f>
        <v>401792</v>
      </c>
      <c r="I942" s="587">
        <f t="shared" si="650"/>
        <v>605870</v>
      </c>
      <c r="J942" s="797"/>
      <c r="K942" s="803">
        <v>2373</v>
      </c>
      <c r="L942" s="804">
        <f t="shared" si="656"/>
        <v>0</v>
      </c>
      <c r="M942" s="803">
        <v>4672</v>
      </c>
      <c r="N942" s="804">
        <f t="shared" ref="N942:N955" si="661">M942*J942</f>
        <v>0</v>
      </c>
      <c r="O942" s="808">
        <f t="shared" si="651"/>
        <v>0</v>
      </c>
      <c r="P942" s="638">
        <f t="shared" si="647"/>
        <v>0</v>
      </c>
      <c r="Q942" s="512">
        <f t="shared" si="648"/>
        <v>0</v>
      </c>
      <c r="R942" s="637">
        <f t="shared" si="649"/>
        <v>0</v>
      </c>
      <c r="S942" s="638"/>
      <c r="T942" s="519">
        <v>2373</v>
      </c>
      <c r="U942" s="519">
        <f t="shared" si="657"/>
        <v>0</v>
      </c>
      <c r="V942" s="519">
        <v>4672</v>
      </c>
      <c r="W942" s="519">
        <f t="shared" ref="W942:W955" si="662">V942*S942</f>
        <v>0</v>
      </c>
      <c r="X942" s="670">
        <f t="shared" si="652"/>
        <v>0</v>
      </c>
      <c r="Y942" s="638"/>
      <c r="Z942" s="512">
        <v>2373</v>
      </c>
      <c r="AA942" s="512">
        <f t="shared" si="658"/>
        <v>0</v>
      </c>
      <c r="AB942" s="512">
        <v>4672</v>
      </c>
      <c r="AC942" s="512">
        <f t="shared" ref="AC942:AC955" si="663">AB942*Y942</f>
        <v>0</v>
      </c>
      <c r="AD942" s="668">
        <f t="shared" si="653"/>
        <v>0</v>
      </c>
      <c r="AE942" s="740">
        <f t="shared" si="628"/>
        <v>86</v>
      </c>
      <c r="AF942" s="747">
        <v>2373</v>
      </c>
      <c r="AG942" s="747">
        <f t="shared" si="659"/>
        <v>204078</v>
      </c>
      <c r="AH942" s="747">
        <v>4672</v>
      </c>
      <c r="AI942" s="747">
        <f t="shared" ref="AI942:AI955" si="664">AH942*AE942</f>
        <v>401792</v>
      </c>
      <c r="AJ942" s="748">
        <f t="shared" si="654"/>
        <v>605870</v>
      </c>
    </row>
    <row r="943" spans="1:37" s="403" customFormat="1" ht="26.45" hidden="1" customHeight="1" x14ac:dyDescent="0.25">
      <c r="A943" s="971" t="s">
        <v>952</v>
      </c>
      <c r="B943" s="438" t="s">
        <v>483</v>
      </c>
      <c r="C943" s="576" t="s">
        <v>213</v>
      </c>
      <c r="D943" s="599">
        <v>132</v>
      </c>
      <c r="E943" s="466">
        <v>1771</v>
      </c>
      <c r="F943" s="466">
        <f t="shared" si="655"/>
        <v>233772</v>
      </c>
      <c r="G943" s="466">
        <v>4632</v>
      </c>
      <c r="H943" s="466">
        <f t="shared" si="660"/>
        <v>611424</v>
      </c>
      <c r="I943" s="587">
        <f t="shared" si="650"/>
        <v>845196</v>
      </c>
      <c r="J943" s="797"/>
      <c r="K943" s="803">
        <v>1771</v>
      </c>
      <c r="L943" s="804">
        <f t="shared" si="656"/>
        <v>0</v>
      </c>
      <c r="M943" s="803">
        <v>4632</v>
      </c>
      <c r="N943" s="804">
        <f t="shared" si="661"/>
        <v>0</v>
      </c>
      <c r="O943" s="808">
        <f t="shared" si="651"/>
        <v>0</v>
      </c>
      <c r="P943" s="638">
        <f t="shared" si="647"/>
        <v>0</v>
      </c>
      <c r="Q943" s="512">
        <f t="shared" si="648"/>
        <v>0</v>
      </c>
      <c r="R943" s="637">
        <f t="shared" si="649"/>
        <v>0</v>
      </c>
      <c r="S943" s="638"/>
      <c r="T943" s="519">
        <v>1771</v>
      </c>
      <c r="U943" s="519">
        <f t="shared" si="657"/>
        <v>0</v>
      </c>
      <c r="V943" s="519">
        <v>4632</v>
      </c>
      <c r="W943" s="519">
        <f t="shared" si="662"/>
        <v>0</v>
      </c>
      <c r="X943" s="670">
        <f t="shared" si="652"/>
        <v>0</v>
      </c>
      <c r="Y943" s="638"/>
      <c r="Z943" s="512">
        <v>1771</v>
      </c>
      <c r="AA943" s="512">
        <f t="shared" si="658"/>
        <v>0</v>
      </c>
      <c r="AB943" s="512">
        <v>4632</v>
      </c>
      <c r="AC943" s="512">
        <f t="shared" si="663"/>
        <v>0</v>
      </c>
      <c r="AD943" s="668">
        <f t="shared" si="653"/>
        <v>0</v>
      </c>
      <c r="AE943" s="740">
        <f t="shared" si="628"/>
        <v>132</v>
      </c>
      <c r="AF943" s="747">
        <v>1771</v>
      </c>
      <c r="AG943" s="747">
        <f t="shared" si="659"/>
        <v>233772</v>
      </c>
      <c r="AH943" s="747">
        <v>4632</v>
      </c>
      <c r="AI943" s="747">
        <f t="shared" si="664"/>
        <v>611424</v>
      </c>
      <c r="AJ943" s="748">
        <f t="shared" si="654"/>
        <v>845196</v>
      </c>
    </row>
    <row r="944" spans="1:37" s="403" customFormat="1" ht="15.6" hidden="1" customHeight="1" x14ac:dyDescent="0.25">
      <c r="A944" s="971" t="s">
        <v>953</v>
      </c>
      <c r="B944" s="438" t="s">
        <v>484</v>
      </c>
      <c r="C944" s="576" t="s">
        <v>31</v>
      </c>
      <c r="D944" s="599">
        <v>141</v>
      </c>
      <c r="E944" s="466">
        <v>5895</v>
      </c>
      <c r="F944" s="466">
        <f t="shared" si="655"/>
        <v>831195</v>
      </c>
      <c r="G944" s="466">
        <v>1550.25</v>
      </c>
      <c r="H944" s="466">
        <f t="shared" si="660"/>
        <v>218585.25</v>
      </c>
      <c r="I944" s="587">
        <f t="shared" si="650"/>
        <v>1049780.25</v>
      </c>
      <c r="J944" s="797"/>
      <c r="K944" s="803">
        <v>5895</v>
      </c>
      <c r="L944" s="804">
        <f t="shared" si="656"/>
        <v>0</v>
      </c>
      <c r="M944" s="803">
        <v>1550.25</v>
      </c>
      <c r="N944" s="804">
        <f t="shared" si="661"/>
        <v>0</v>
      </c>
      <c r="O944" s="808">
        <f t="shared" si="651"/>
        <v>0</v>
      </c>
      <c r="P944" s="638">
        <f t="shared" si="647"/>
        <v>0</v>
      </c>
      <c r="Q944" s="512">
        <f t="shared" si="648"/>
        <v>0</v>
      </c>
      <c r="R944" s="637">
        <f t="shared" si="649"/>
        <v>0</v>
      </c>
      <c r="S944" s="638"/>
      <c r="T944" s="519">
        <v>5895</v>
      </c>
      <c r="U944" s="519">
        <f t="shared" si="657"/>
        <v>0</v>
      </c>
      <c r="V944" s="519">
        <v>1550.25</v>
      </c>
      <c r="W944" s="519">
        <f t="shared" si="662"/>
        <v>0</v>
      </c>
      <c r="X944" s="670">
        <f t="shared" si="652"/>
        <v>0</v>
      </c>
      <c r="Y944" s="638"/>
      <c r="Z944" s="512">
        <v>5895</v>
      </c>
      <c r="AA944" s="512">
        <f t="shared" si="658"/>
        <v>0</v>
      </c>
      <c r="AB944" s="512">
        <v>1550.25</v>
      </c>
      <c r="AC944" s="512">
        <f t="shared" si="663"/>
        <v>0</v>
      </c>
      <c r="AD944" s="668">
        <f t="shared" si="653"/>
        <v>0</v>
      </c>
      <c r="AE944" s="740">
        <f t="shared" si="628"/>
        <v>141</v>
      </c>
      <c r="AF944" s="747">
        <v>5895</v>
      </c>
      <c r="AG944" s="747">
        <f t="shared" si="659"/>
        <v>831195</v>
      </c>
      <c r="AH944" s="747">
        <v>1550.25</v>
      </c>
      <c r="AI944" s="747">
        <f t="shared" si="664"/>
        <v>218585.25</v>
      </c>
      <c r="AJ944" s="748">
        <f t="shared" si="654"/>
        <v>1049780.25</v>
      </c>
    </row>
    <row r="945" spans="1:36" s="403" customFormat="1" ht="26.45" hidden="1" customHeight="1" x14ac:dyDescent="0.25">
      <c r="A945" s="971" t="s">
        <v>954</v>
      </c>
      <c r="B945" s="438" t="s">
        <v>485</v>
      </c>
      <c r="C945" s="576" t="s">
        <v>486</v>
      </c>
      <c r="D945" s="599">
        <v>14</v>
      </c>
      <c r="E945" s="466">
        <v>9790</v>
      </c>
      <c r="F945" s="466">
        <f t="shared" si="655"/>
        <v>137060</v>
      </c>
      <c r="G945" s="466">
        <v>35760</v>
      </c>
      <c r="H945" s="466">
        <f t="shared" si="660"/>
        <v>500640</v>
      </c>
      <c r="I945" s="587">
        <f t="shared" si="650"/>
        <v>637700</v>
      </c>
      <c r="J945" s="797"/>
      <c r="K945" s="803">
        <v>9790</v>
      </c>
      <c r="L945" s="804">
        <f t="shared" si="656"/>
        <v>0</v>
      </c>
      <c r="M945" s="803">
        <v>35760</v>
      </c>
      <c r="N945" s="804">
        <f t="shared" si="661"/>
        <v>0</v>
      </c>
      <c r="O945" s="808">
        <f t="shared" si="651"/>
        <v>0</v>
      </c>
      <c r="P945" s="638">
        <f t="shared" si="647"/>
        <v>0</v>
      </c>
      <c r="Q945" s="512">
        <f t="shared" si="648"/>
        <v>0</v>
      </c>
      <c r="R945" s="637">
        <f t="shared" si="649"/>
        <v>0</v>
      </c>
      <c r="S945" s="638"/>
      <c r="T945" s="519">
        <v>9790</v>
      </c>
      <c r="U945" s="519">
        <f t="shared" si="657"/>
        <v>0</v>
      </c>
      <c r="V945" s="519">
        <v>35760</v>
      </c>
      <c r="W945" s="519">
        <f t="shared" si="662"/>
        <v>0</v>
      </c>
      <c r="X945" s="670">
        <f t="shared" si="652"/>
        <v>0</v>
      </c>
      <c r="Y945" s="638"/>
      <c r="Z945" s="512">
        <v>9790</v>
      </c>
      <c r="AA945" s="512">
        <f t="shared" si="658"/>
        <v>0</v>
      </c>
      <c r="AB945" s="512">
        <v>35760</v>
      </c>
      <c r="AC945" s="512">
        <f t="shared" si="663"/>
        <v>0</v>
      </c>
      <c r="AD945" s="668">
        <f t="shared" si="653"/>
        <v>0</v>
      </c>
      <c r="AE945" s="740">
        <f t="shared" si="628"/>
        <v>14</v>
      </c>
      <c r="AF945" s="747">
        <v>9790</v>
      </c>
      <c r="AG945" s="747">
        <f t="shared" si="659"/>
        <v>137060</v>
      </c>
      <c r="AH945" s="747">
        <v>35760</v>
      </c>
      <c r="AI945" s="747">
        <f t="shared" si="664"/>
        <v>500640</v>
      </c>
      <c r="AJ945" s="748">
        <f t="shared" si="654"/>
        <v>637700</v>
      </c>
    </row>
    <row r="946" spans="1:36" s="403" customFormat="1" ht="26.45" hidden="1" customHeight="1" x14ac:dyDescent="0.25">
      <c r="A946" s="971" t="s">
        <v>955</v>
      </c>
      <c r="B946" s="438" t="s">
        <v>487</v>
      </c>
      <c r="C946" s="576" t="s">
        <v>31</v>
      </c>
      <c r="D946" s="599">
        <v>94</v>
      </c>
      <c r="E946" s="466">
        <v>4165.8</v>
      </c>
      <c r="F946" s="466">
        <f t="shared" si="655"/>
        <v>391585.2</v>
      </c>
      <c r="G946" s="466">
        <v>201.5</v>
      </c>
      <c r="H946" s="466">
        <f t="shared" si="660"/>
        <v>18941</v>
      </c>
      <c r="I946" s="587">
        <f t="shared" si="650"/>
        <v>410526.2</v>
      </c>
      <c r="J946" s="797"/>
      <c r="K946" s="803">
        <v>4165.8</v>
      </c>
      <c r="L946" s="804">
        <f t="shared" si="656"/>
        <v>0</v>
      </c>
      <c r="M946" s="803">
        <v>201.5</v>
      </c>
      <c r="N946" s="804">
        <f t="shared" si="661"/>
        <v>0</v>
      </c>
      <c r="O946" s="808">
        <f t="shared" si="651"/>
        <v>0</v>
      </c>
      <c r="P946" s="638">
        <f t="shared" si="647"/>
        <v>0</v>
      </c>
      <c r="Q946" s="512">
        <f t="shared" si="648"/>
        <v>0</v>
      </c>
      <c r="R946" s="637">
        <f t="shared" si="649"/>
        <v>0</v>
      </c>
      <c r="S946" s="638"/>
      <c r="T946" s="519">
        <v>4165.8</v>
      </c>
      <c r="U946" s="519">
        <f t="shared" si="657"/>
        <v>0</v>
      </c>
      <c r="V946" s="519">
        <v>201.5</v>
      </c>
      <c r="W946" s="519">
        <f t="shared" si="662"/>
        <v>0</v>
      </c>
      <c r="X946" s="670">
        <f t="shared" si="652"/>
        <v>0</v>
      </c>
      <c r="Y946" s="638"/>
      <c r="Z946" s="512">
        <v>4165.8</v>
      </c>
      <c r="AA946" s="512">
        <f t="shared" si="658"/>
        <v>0</v>
      </c>
      <c r="AB946" s="512">
        <v>201.5</v>
      </c>
      <c r="AC946" s="512">
        <f t="shared" si="663"/>
        <v>0</v>
      </c>
      <c r="AD946" s="668">
        <f t="shared" si="653"/>
        <v>0</v>
      </c>
      <c r="AE946" s="740">
        <f t="shared" si="628"/>
        <v>94</v>
      </c>
      <c r="AF946" s="747">
        <v>4165.8</v>
      </c>
      <c r="AG946" s="747">
        <f t="shared" si="659"/>
        <v>391585.2</v>
      </c>
      <c r="AH946" s="747">
        <v>201.5</v>
      </c>
      <c r="AI946" s="747">
        <f t="shared" si="664"/>
        <v>18941</v>
      </c>
      <c r="AJ946" s="748">
        <f t="shared" si="654"/>
        <v>410526.2</v>
      </c>
    </row>
    <row r="947" spans="1:36" s="403" customFormat="1" ht="15.6" hidden="1" customHeight="1" x14ac:dyDescent="0.25">
      <c r="A947" s="971" t="s">
        <v>956</v>
      </c>
      <c r="B947" s="438" t="s">
        <v>488</v>
      </c>
      <c r="C947" s="576" t="s">
        <v>31</v>
      </c>
      <c r="D947" s="599">
        <v>47</v>
      </c>
      <c r="E947" s="466">
        <v>9866</v>
      </c>
      <c r="F947" s="466">
        <f t="shared" si="655"/>
        <v>463702</v>
      </c>
      <c r="G947" s="466">
        <v>28674</v>
      </c>
      <c r="H947" s="466">
        <f t="shared" si="660"/>
        <v>1347678</v>
      </c>
      <c r="I947" s="587">
        <f t="shared" si="650"/>
        <v>1811380</v>
      </c>
      <c r="J947" s="797"/>
      <c r="K947" s="803">
        <v>9866</v>
      </c>
      <c r="L947" s="804">
        <f t="shared" si="656"/>
        <v>0</v>
      </c>
      <c r="M947" s="803">
        <v>28674</v>
      </c>
      <c r="N947" s="804">
        <f t="shared" si="661"/>
        <v>0</v>
      </c>
      <c r="O947" s="808">
        <f t="shared" si="651"/>
        <v>0</v>
      </c>
      <c r="P947" s="638">
        <f t="shared" si="647"/>
        <v>0</v>
      </c>
      <c r="Q947" s="512">
        <f t="shared" si="648"/>
        <v>0</v>
      </c>
      <c r="R947" s="637">
        <f t="shared" si="649"/>
        <v>0</v>
      </c>
      <c r="S947" s="638"/>
      <c r="T947" s="519">
        <v>9866</v>
      </c>
      <c r="U947" s="519">
        <f t="shared" si="657"/>
        <v>0</v>
      </c>
      <c r="V947" s="519">
        <v>28674</v>
      </c>
      <c r="W947" s="519">
        <f t="shared" si="662"/>
        <v>0</v>
      </c>
      <c r="X947" s="670">
        <f t="shared" si="652"/>
        <v>0</v>
      </c>
      <c r="Y947" s="638"/>
      <c r="Z947" s="512">
        <v>9866</v>
      </c>
      <c r="AA947" s="512">
        <f t="shared" si="658"/>
        <v>0</v>
      </c>
      <c r="AB947" s="512">
        <v>28674</v>
      </c>
      <c r="AC947" s="512">
        <f t="shared" si="663"/>
        <v>0</v>
      </c>
      <c r="AD947" s="668">
        <f t="shared" si="653"/>
        <v>0</v>
      </c>
      <c r="AE947" s="740">
        <f t="shared" si="628"/>
        <v>47</v>
      </c>
      <c r="AF947" s="747">
        <v>9866</v>
      </c>
      <c r="AG947" s="747">
        <f t="shared" si="659"/>
        <v>463702</v>
      </c>
      <c r="AH947" s="747">
        <v>28674</v>
      </c>
      <c r="AI947" s="747">
        <f t="shared" si="664"/>
        <v>1347678</v>
      </c>
      <c r="AJ947" s="748">
        <f t="shared" si="654"/>
        <v>1811380</v>
      </c>
    </row>
    <row r="948" spans="1:36" s="403" customFormat="1" ht="15.6" hidden="1" customHeight="1" x14ac:dyDescent="0.25">
      <c r="A948" s="971" t="s">
        <v>957</v>
      </c>
      <c r="B948" s="438" t="s">
        <v>489</v>
      </c>
      <c r="C948" s="576" t="s">
        <v>31</v>
      </c>
      <c r="D948" s="599">
        <v>94</v>
      </c>
      <c r="E948" s="466">
        <v>393</v>
      </c>
      <c r="F948" s="466">
        <f t="shared" si="655"/>
        <v>36942</v>
      </c>
      <c r="G948" s="466">
        <v>390</v>
      </c>
      <c r="H948" s="466">
        <f t="shared" si="660"/>
        <v>36660</v>
      </c>
      <c r="I948" s="587">
        <f t="shared" si="650"/>
        <v>73602</v>
      </c>
      <c r="J948" s="797"/>
      <c r="K948" s="803">
        <v>393</v>
      </c>
      <c r="L948" s="804">
        <f t="shared" si="656"/>
        <v>0</v>
      </c>
      <c r="M948" s="803">
        <v>390</v>
      </c>
      <c r="N948" s="804">
        <f t="shared" si="661"/>
        <v>0</v>
      </c>
      <c r="O948" s="808">
        <f t="shared" si="651"/>
        <v>0</v>
      </c>
      <c r="P948" s="638">
        <f t="shared" si="647"/>
        <v>0</v>
      </c>
      <c r="Q948" s="512">
        <f t="shared" si="648"/>
        <v>0</v>
      </c>
      <c r="R948" s="637">
        <f t="shared" si="649"/>
        <v>0</v>
      </c>
      <c r="S948" s="638"/>
      <c r="T948" s="519">
        <v>393</v>
      </c>
      <c r="U948" s="519">
        <f t="shared" si="657"/>
        <v>0</v>
      </c>
      <c r="V948" s="519">
        <v>390</v>
      </c>
      <c r="W948" s="519">
        <f t="shared" si="662"/>
        <v>0</v>
      </c>
      <c r="X948" s="670">
        <f t="shared" si="652"/>
        <v>0</v>
      </c>
      <c r="Y948" s="638"/>
      <c r="Z948" s="512">
        <v>393</v>
      </c>
      <c r="AA948" s="512">
        <f t="shared" si="658"/>
        <v>0</v>
      </c>
      <c r="AB948" s="512">
        <v>390</v>
      </c>
      <c r="AC948" s="512">
        <f t="shared" si="663"/>
        <v>0</v>
      </c>
      <c r="AD948" s="668">
        <f t="shared" si="653"/>
        <v>0</v>
      </c>
      <c r="AE948" s="740">
        <f t="shared" si="628"/>
        <v>94</v>
      </c>
      <c r="AF948" s="747">
        <v>393</v>
      </c>
      <c r="AG948" s="747">
        <f t="shared" si="659"/>
        <v>36942</v>
      </c>
      <c r="AH948" s="747">
        <v>390</v>
      </c>
      <c r="AI948" s="747">
        <f t="shared" si="664"/>
        <v>36660</v>
      </c>
      <c r="AJ948" s="748">
        <f t="shared" si="654"/>
        <v>73602</v>
      </c>
    </row>
    <row r="949" spans="1:36" s="403" customFormat="1" ht="15.6" hidden="1" customHeight="1" x14ac:dyDescent="0.25">
      <c r="A949" s="971" t="s">
        <v>958</v>
      </c>
      <c r="B949" s="438" t="s">
        <v>490</v>
      </c>
      <c r="C949" s="576" t="s">
        <v>486</v>
      </c>
      <c r="D949" s="599">
        <v>40</v>
      </c>
      <c r="E949" s="466">
        <v>471.6</v>
      </c>
      <c r="F949" s="466">
        <f t="shared" si="655"/>
        <v>18864</v>
      </c>
      <c r="G949" s="466">
        <v>585</v>
      </c>
      <c r="H949" s="466">
        <f t="shared" si="660"/>
        <v>23400</v>
      </c>
      <c r="I949" s="587">
        <f t="shared" si="650"/>
        <v>42264</v>
      </c>
      <c r="J949" s="797"/>
      <c r="K949" s="803">
        <v>471.6</v>
      </c>
      <c r="L949" s="804">
        <f t="shared" si="656"/>
        <v>0</v>
      </c>
      <c r="M949" s="803">
        <v>585</v>
      </c>
      <c r="N949" s="804">
        <f t="shared" si="661"/>
        <v>0</v>
      </c>
      <c r="O949" s="808">
        <f t="shared" si="651"/>
        <v>0</v>
      </c>
      <c r="P949" s="638">
        <f t="shared" si="647"/>
        <v>0</v>
      </c>
      <c r="Q949" s="512">
        <f t="shared" si="648"/>
        <v>0</v>
      </c>
      <c r="R949" s="637">
        <f t="shared" si="649"/>
        <v>0</v>
      </c>
      <c r="S949" s="638"/>
      <c r="T949" s="519">
        <v>471.6</v>
      </c>
      <c r="U949" s="519">
        <f t="shared" si="657"/>
        <v>0</v>
      </c>
      <c r="V949" s="519">
        <v>585</v>
      </c>
      <c r="W949" s="519">
        <f t="shared" si="662"/>
        <v>0</v>
      </c>
      <c r="X949" s="670">
        <f t="shared" si="652"/>
        <v>0</v>
      </c>
      <c r="Y949" s="638"/>
      <c r="Z949" s="512">
        <v>471.6</v>
      </c>
      <c r="AA949" s="512">
        <f t="shared" si="658"/>
        <v>0</v>
      </c>
      <c r="AB949" s="512">
        <v>585</v>
      </c>
      <c r="AC949" s="512">
        <f t="shared" si="663"/>
        <v>0</v>
      </c>
      <c r="AD949" s="668">
        <f t="shared" si="653"/>
        <v>0</v>
      </c>
      <c r="AE949" s="740">
        <f t="shared" si="628"/>
        <v>40</v>
      </c>
      <c r="AF949" s="747">
        <v>471.6</v>
      </c>
      <c r="AG949" s="747">
        <f t="shared" si="659"/>
        <v>18864</v>
      </c>
      <c r="AH949" s="747">
        <v>585</v>
      </c>
      <c r="AI949" s="747">
        <f t="shared" si="664"/>
        <v>23400</v>
      </c>
      <c r="AJ949" s="748">
        <f t="shared" si="654"/>
        <v>42264</v>
      </c>
    </row>
    <row r="950" spans="1:36" s="403" customFormat="1" ht="26.45" hidden="1" customHeight="1" x14ac:dyDescent="0.25">
      <c r="A950" s="971" t="s">
        <v>959</v>
      </c>
      <c r="B950" s="438" t="s">
        <v>491</v>
      </c>
      <c r="C950" s="576" t="s">
        <v>486</v>
      </c>
      <c r="D950" s="599">
        <v>94</v>
      </c>
      <c r="E950" s="466">
        <v>455.88</v>
      </c>
      <c r="F950" s="466">
        <f t="shared" si="655"/>
        <v>42852.72</v>
      </c>
      <c r="G950" s="466">
        <v>468</v>
      </c>
      <c r="H950" s="466">
        <f t="shared" si="660"/>
        <v>43992</v>
      </c>
      <c r="I950" s="587">
        <f t="shared" si="650"/>
        <v>86844.72</v>
      </c>
      <c r="J950" s="797"/>
      <c r="K950" s="803">
        <v>455.88</v>
      </c>
      <c r="L950" s="804">
        <f t="shared" si="656"/>
        <v>0</v>
      </c>
      <c r="M950" s="803">
        <v>468</v>
      </c>
      <c r="N950" s="804">
        <f t="shared" si="661"/>
        <v>0</v>
      </c>
      <c r="O950" s="808">
        <f t="shared" si="651"/>
        <v>0</v>
      </c>
      <c r="P950" s="638">
        <f t="shared" si="647"/>
        <v>0</v>
      </c>
      <c r="Q950" s="512">
        <f t="shared" si="648"/>
        <v>0</v>
      </c>
      <c r="R950" s="637">
        <f t="shared" si="649"/>
        <v>0</v>
      </c>
      <c r="S950" s="638"/>
      <c r="T950" s="519">
        <v>455.88</v>
      </c>
      <c r="U950" s="519">
        <f t="shared" si="657"/>
        <v>0</v>
      </c>
      <c r="V950" s="519">
        <v>468</v>
      </c>
      <c r="W950" s="519">
        <f t="shared" si="662"/>
        <v>0</v>
      </c>
      <c r="X950" s="670">
        <f t="shared" si="652"/>
        <v>0</v>
      </c>
      <c r="Y950" s="638"/>
      <c r="Z950" s="512">
        <v>455.88</v>
      </c>
      <c r="AA950" s="512">
        <f t="shared" si="658"/>
        <v>0</v>
      </c>
      <c r="AB950" s="512">
        <v>468</v>
      </c>
      <c r="AC950" s="512">
        <f t="shared" si="663"/>
        <v>0</v>
      </c>
      <c r="AD950" s="668">
        <f t="shared" si="653"/>
        <v>0</v>
      </c>
      <c r="AE950" s="740">
        <f t="shared" si="628"/>
        <v>94</v>
      </c>
      <c r="AF950" s="747">
        <v>455.88</v>
      </c>
      <c r="AG950" s="747">
        <f t="shared" si="659"/>
        <v>42852.72</v>
      </c>
      <c r="AH950" s="747">
        <v>468</v>
      </c>
      <c r="AI950" s="747">
        <f t="shared" si="664"/>
        <v>43992</v>
      </c>
      <c r="AJ950" s="748">
        <f t="shared" si="654"/>
        <v>86844.72</v>
      </c>
    </row>
    <row r="951" spans="1:36" s="403" customFormat="1" ht="26.45" hidden="1" customHeight="1" x14ac:dyDescent="0.25">
      <c r="A951" s="971" t="s">
        <v>960</v>
      </c>
      <c r="B951" s="438" t="s">
        <v>492</v>
      </c>
      <c r="C951" s="576" t="s">
        <v>31</v>
      </c>
      <c r="D951" s="599">
        <v>7</v>
      </c>
      <c r="E951" s="466">
        <v>605.22</v>
      </c>
      <c r="F951" s="466">
        <f t="shared" si="655"/>
        <v>4236.54</v>
      </c>
      <c r="G951" s="466">
        <v>605.28</v>
      </c>
      <c r="H951" s="466">
        <f t="shared" si="660"/>
        <v>4236.96</v>
      </c>
      <c r="I951" s="587">
        <f t="shared" si="650"/>
        <v>8473.5</v>
      </c>
      <c r="J951" s="797"/>
      <c r="K951" s="803">
        <v>605.22</v>
      </c>
      <c r="L951" s="804">
        <f t="shared" si="656"/>
        <v>0</v>
      </c>
      <c r="M951" s="803">
        <v>605.28</v>
      </c>
      <c r="N951" s="804">
        <f t="shared" si="661"/>
        <v>0</v>
      </c>
      <c r="O951" s="808">
        <f t="shared" si="651"/>
        <v>0</v>
      </c>
      <c r="P951" s="638">
        <f t="shared" si="647"/>
        <v>0</v>
      </c>
      <c r="Q951" s="512">
        <f t="shared" si="648"/>
        <v>0</v>
      </c>
      <c r="R951" s="637">
        <f t="shared" si="649"/>
        <v>0</v>
      </c>
      <c r="S951" s="638"/>
      <c r="T951" s="519">
        <v>605.22</v>
      </c>
      <c r="U951" s="519">
        <f t="shared" si="657"/>
        <v>0</v>
      </c>
      <c r="V951" s="519">
        <v>605.28</v>
      </c>
      <c r="W951" s="519">
        <f t="shared" si="662"/>
        <v>0</v>
      </c>
      <c r="X951" s="670">
        <f t="shared" si="652"/>
        <v>0</v>
      </c>
      <c r="Y951" s="638"/>
      <c r="Z951" s="512">
        <v>605.22</v>
      </c>
      <c r="AA951" s="512">
        <f t="shared" si="658"/>
        <v>0</v>
      </c>
      <c r="AB951" s="512">
        <v>605.28</v>
      </c>
      <c r="AC951" s="512">
        <f t="shared" si="663"/>
        <v>0</v>
      </c>
      <c r="AD951" s="668">
        <f t="shared" si="653"/>
        <v>0</v>
      </c>
      <c r="AE951" s="740">
        <f t="shared" si="628"/>
        <v>7</v>
      </c>
      <c r="AF951" s="747">
        <v>605.22</v>
      </c>
      <c r="AG951" s="747">
        <f t="shared" si="659"/>
        <v>4236.54</v>
      </c>
      <c r="AH951" s="747">
        <v>605.28</v>
      </c>
      <c r="AI951" s="747">
        <f t="shared" si="664"/>
        <v>4236.96</v>
      </c>
      <c r="AJ951" s="748">
        <f t="shared" si="654"/>
        <v>8473.5</v>
      </c>
    </row>
    <row r="952" spans="1:36" s="403" customFormat="1" ht="26.45" hidden="1" customHeight="1" x14ac:dyDescent="0.25">
      <c r="A952" s="971" t="s">
        <v>961</v>
      </c>
      <c r="B952" s="438" t="s">
        <v>493</v>
      </c>
      <c r="C952" s="576" t="s">
        <v>31</v>
      </c>
      <c r="D952" s="599">
        <v>32</v>
      </c>
      <c r="E952" s="466">
        <v>581.64</v>
      </c>
      <c r="F952" s="466">
        <f t="shared" si="655"/>
        <v>18612.48</v>
      </c>
      <c r="G952" s="466">
        <v>1794</v>
      </c>
      <c r="H952" s="466">
        <f t="shared" si="660"/>
        <v>57408</v>
      </c>
      <c r="I952" s="587">
        <f t="shared" si="650"/>
        <v>76020.479999999996</v>
      </c>
      <c r="J952" s="797"/>
      <c r="K952" s="803">
        <v>581.64</v>
      </c>
      <c r="L952" s="804">
        <f t="shared" si="656"/>
        <v>0</v>
      </c>
      <c r="M952" s="803">
        <v>1794</v>
      </c>
      <c r="N952" s="804">
        <f t="shared" si="661"/>
        <v>0</v>
      </c>
      <c r="O952" s="808">
        <f t="shared" si="651"/>
        <v>0</v>
      </c>
      <c r="P952" s="638">
        <f t="shared" si="647"/>
        <v>0</v>
      </c>
      <c r="Q952" s="512">
        <f t="shared" si="648"/>
        <v>0</v>
      </c>
      <c r="R952" s="637">
        <f t="shared" si="649"/>
        <v>0</v>
      </c>
      <c r="S952" s="638"/>
      <c r="T952" s="519">
        <v>581.64</v>
      </c>
      <c r="U952" s="519">
        <f t="shared" si="657"/>
        <v>0</v>
      </c>
      <c r="V952" s="519">
        <v>1794</v>
      </c>
      <c r="W952" s="519">
        <f t="shared" si="662"/>
        <v>0</v>
      </c>
      <c r="X952" s="670">
        <f t="shared" si="652"/>
        <v>0</v>
      </c>
      <c r="Y952" s="638"/>
      <c r="Z952" s="512">
        <v>581.64</v>
      </c>
      <c r="AA952" s="512">
        <f t="shared" si="658"/>
        <v>0</v>
      </c>
      <c r="AB952" s="512">
        <v>1794</v>
      </c>
      <c r="AC952" s="512">
        <f t="shared" si="663"/>
        <v>0</v>
      </c>
      <c r="AD952" s="668">
        <f t="shared" si="653"/>
        <v>0</v>
      </c>
      <c r="AE952" s="740">
        <f t="shared" si="628"/>
        <v>32</v>
      </c>
      <c r="AF952" s="747">
        <v>581.64</v>
      </c>
      <c r="AG952" s="747">
        <f t="shared" si="659"/>
        <v>18612.48</v>
      </c>
      <c r="AH952" s="747">
        <v>1794</v>
      </c>
      <c r="AI952" s="747">
        <f t="shared" si="664"/>
        <v>57408</v>
      </c>
      <c r="AJ952" s="748">
        <f t="shared" si="654"/>
        <v>76020.479999999996</v>
      </c>
    </row>
    <row r="953" spans="1:36" s="403" customFormat="1" ht="26.45" hidden="1" customHeight="1" x14ac:dyDescent="0.25">
      <c r="A953" s="971" t="s">
        <v>962</v>
      </c>
      <c r="B953" s="438" t="s">
        <v>494</v>
      </c>
      <c r="C953" s="576" t="s">
        <v>31</v>
      </c>
      <c r="D953" s="599">
        <v>188</v>
      </c>
      <c r="E953" s="466">
        <v>594.21600000000001</v>
      </c>
      <c r="F953" s="466">
        <f t="shared" si="655"/>
        <v>111712.60800000001</v>
      </c>
      <c r="G953" s="466">
        <v>1263.6000000000001</v>
      </c>
      <c r="H953" s="466">
        <f t="shared" si="660"/>
        <v>237556.80000000002</v>
      </c>
      <c r="I953" s="587">
        <f t="shared" si="650"/>
        <v>349269.40800000005</v>
      </c>
      <c r="J953" s="797"/>
      <c r="K953" s="803">
        <v>594.21600000000001</v>
      </c>
      <c r="L953" s="804">
        <f t="shared" si="656"/>
        <v>0</v>
      </c>
      <c r="M953" s="803">
        <v>1263.6000000000001</v>
      </c>
      <c r="N953" s="804">
        <f t="shared" si="661"/>
        <v>0</v>
      </c>
      <c r="O953" s="808">
        <f t="shared" si="651"/>
        <v>0</v>
      </c>
      <c r="P953" s="638">
        <f t="shared" si="647"/>
        <v>0</v>
      </c>
      <c r="Q953" s="512">
        <f t="shared" si="648"/>
        <v>0</v>
      </c>
      <c r="R953" s="637">
        <f t="shared" si="649"/>
        <v>0</v>
      </c>
      <c r="S953" s="638"/>
      <c r="T953" s="519">
        <v>594.21600000000001</v>
      </c>
      <c r="U953" s="519">
        <f t="shared" si="657"/>
        <v>0</v>
      </c>
      <c r="V953" s="519">
        <v>1263.6000000000001</v>
      </c>
      <c r="W953" s="519">
        <f t="shared" si="662"/>
        <v>0</v>
      </c>
      <c r="X953" s="670">
        <f t="shared" si="652"/>
        <v>0</v>
      </c>
      <c r="Y953" s="638"/>
      <c r="Z953" s="512">
        <v>594.21600000000001</v>
      </c>
      <c r="AA953" s="512">
        <f t="shared" si="658"/>
        <v>0</v>
      </c>
      <c r="AB953" s="512">
        <v>1263.6000000000001</v>
      </c>
      <c r="AC953" s="512">
        <f t="shared" si="663"/>
        <v>0</v>
      </c>
      <c r="AD953" s="668">
        <f t="shared" si="653"/>
        <v>0</v>
      </c>
      <c r="AE953" s="740">
        <f t="shared" si="628"/>
        <v>188</v>
      </c>
      <c r="AF953" s="747">
        <v>594.21600000000001</v>
      </c>
      <c r="AG953" s="747">
        <f t="shared" si="659"/>
        <v>111712.60800000001</v>
      </c>
      <c r="AH953" s="747">
        <v>1263.6000000000001</v>
      </c>
      <c r="AI953" s="747">
        <f t="shared" si="664"/>
        <v>237556.80000000002</v>
      </c>
      <c r="AJ953" s="748">
        <f t="shared" si="654"/>
        <v>349269.40800000005</v>
      </c>
    </row>
    <row r="954" spans="1:36" s="403" customFormat="1" ht="26.45" hidden="1" customHeight="1" x14ac:dyDescent="0.25">
      <c r="A954" s="971" t="s">
        <v>963</v>
      </c>
      <c r="B954" s="438" t="s">
        <v>495</v>
      </c>
      <c r="C954" s="576" t="s">
        <v>31</v>
      </c>
      <c r="D954" s="599">
        <v>4</v>
      </c>
      <c r="E954" s="466">
        <v>880.32</v>
      </c>
      <c r="F954" s="466">
        <f t="shared" si="655"/>
        <v>3521.28</v>
      </c>
      <c r="G954" s="466">
        <v>1872</v>
      </c>
      <c r="H954" s="466">
        <f t="shared" si="660"/>
        <v>7488</v>
      </c>
      <c r="I954" s="587">
        <f t="shared" si="650"/>
        <v>11009.28</v>
      </c>
      <c r="J954" s="797"/>
      <c r="K954" s="803">
        <v>880.32</v>
      </c>
      <c r="L954" s="804">
        <f t="shared" si="656"/>
        <v>0</v>
      </c>
      <c r="M954" s="803">
        <v>1872</v>
      </c>
      <c r="N954" s="804">
        <f t="shared" si="661"/>
        <v>0</v>
      </c>
      <c r="O954" s="808">
        <f t="shared" si="651"/>
        <v>0</v>
      </c>
      <c r="P954" s="638">
        <f t="shared" si="647"/>
        <v>0</v>
      </c>
      <c r="Q954" s="512">
        <f t="shared" si="648"/>
        <v>0</v>
      </c>
      <c r="R954" s="637">
        <f t="shared" si="649"/>
        <v>0</v>
      </c>
      <c r="S954" s="638"/>
      <c r="T954" s="519">
        <v>880.32</v>
      </c>
      <c r="U954" s="519">
        <f t="shared" si="657"/>
        <v>0</v>
      </c>
      <c r="V954" s="519">
        <v>1872</v>
      </c>
      <c r="W954" s="519">
        <f t="shared" si="662"/>
        <v>0</v>
      </c>
      <c r="X954" s="670">
        <f t="shared" si="652"/>
        <v>0</v>
      </c>
      <c r="Y954" s="638"/>
      <c r="Z954" s="512">
        <v>880.32</v>
      </c>
      <c r="AA954" s="512">
        <f t="shared" si="658"/>
        <v>0</v>
      </c>
      <c r="AB954" s="512">
        <v>1872</v>
      </c>
      <c r="AC954" s="512">
        <f t="shared" si="663"/>
        <v>0</v>
      </c>
      <c r="AD954" s="668">
        <f t="shared" si="653"/>
        <v>0</v>
      </c>
      <c r="AE954" s="740">
        <f t="shared" si="628"/>
        <v>4</v>
      </c>
      <c r="AF954" s="747">
        <v>880.32</v>
      </c>
      <c r="AG954" s="747">
        <f t="shared" si="659"/>
        <v>3521.28</v>
      </c>
      <c r="AH954" s="747">
        <v>1872</v>
      </c>
      <c r="AI954" s="747">
        <f t="shared" si="664"/>
        <v>7488</v>
      </c>
      <c r="AJ954" s="748">
        <f t="shared" si="654"/>
        <v>11009.28</v>
      </c>
    </row>
    <row r="955" spans="1:36" s="403" customFormat="1" ht="15.6" hidden="1" customHeight="1" x14ac:dyDescent="0.25">
      <c r="A955" s="971" t="s">
        <v>964</v>
      </c>
      <c r="B955" s="438" t="s">
        <v>496</v>
      </c>
      <c r="C955" s="576" t="s">
        <v>31</v>
      </c>
      <c r="D955" s="599">
        <v>2</v>
      </c>
      <c r="E955" s="466">
        <v>3144</v>
      </c>
      <c r="F955" s="466">
        <f t="shared" si="655"/>
        <v>6288</v>
      </c>
      <c r="G955" s="466">
        <v>20832.5</v>
      </c>
      <c r="H955" s="466">
        <f t="shared" si="660"/>
        <v>41665</v>
      </c>
      <c r="I955" s="587">
        <f t="shared" si="650"/>
        <v>47953</v>
      </c>
      <c r="J955" s="797"/>
      <c r="K955" s="803">
        <v>3144</v>
      </c>
      <c r="L955" s="804">
        <f t="shared" si="656"/>
        <v>0</v>
      </c>
      <c r="M955" s="803">
        <v>20832.5</v>
      </c>
      <c r="N955" s="804">
        <f t="shared" si="661"/>
        <v>0</v>
      </c>
      <c r="O955" s="808">
        <f t="shared" si="651"/>
        <v>0</v>
      </c>
      <c r="P955" s="638">
        <f t="shared" si="647"/>
        <v>0</v>
      </c>
      <c r="Q955" s="512">
        <f t="shared" si="648"/>
        <v>0</v>
      </c>
      <c r="R955" s="637">
        <f t="shared" si="649"/>
        <v>0</v>
      </c>
      <c r="S955" s="638"/>
      <c r="T955" s="519">
        <v>3144</v>
      </c>
      <c r="U955" s="519">
        <f t="shared" si="657"/>
        <v>0</v>
      </c>
      <c r="V955" s="519">
        <v>20832.5</v>
      </c>
      <c r="W955" s="519">
        <f t="shared" si="662"/>
        <v>0</v>
      </c>
      <c r="X955" s="670">
        <f t="shared" si="652"/>
        <v>0</v>
      </c>
      <c r="Y955" s="638"/>
      <c r="Z955" s="512">
        <v>3144</v>
      </c>
      <c r="AA955" s="512">
        <f t="shared" si="658"/>
        <v>0</v>
      </c>
      <c r="AB955" s="512">
        <v>20832.5</v>
      </c>
      <c r="AC955" s="512">
        <f t="shared" si="663"/>
        <v>0</v>
      </c>
      <c r="AD955" s="668">
        <f t="shared" si="653"/>
        <v>0</v>
      </c>
      <c r="AE955" s="740">
        <f t="shared" si="628"/>
        <v>2</v>
      </c>
      <c r="AF955" s="747">
        <v>3144</v>
      </c>
      <c r="AG955" s="747">
        <f t="shared" si="659"/>
        <v>6288</v>
      </c>
      <c r="AH955" s="747">
        <v>20832.5</v>
      </c>
      <c r="AI955" s="747">
        <f t="shared" si="664"/>
        <v>41665</v>
      </c>
      <c r="AJ955" s="748">
        <f t="shared" si="654"/>
        <v>47953</v>
      </c>
    </row>
    <row r="956" spans="1:36" s="403" customFormat="1" ht="26.45" hidden="1" customHeight="1" x14ac:dyDescent="0.25">
      <c r="A956" s="971" t="s">
        <v>965</v>
      </c>
      <c r="B956" s="438" t="s">
        <v>497</v>
      </c>
      <c r="C956" s="576" t="s">
        <v>33</v>
      </c>
      <c r="D956" s="599">
        <v>0.33</v>
      </c>
      <c r="E956" s="466">
        <v>308112</v>
      </c>
      <c r="F956" s="466">
        <f t="shared" si="655"/>
        <v>101676.96</v>
      </c>
      <c r="G956" s="466"/>
      <c r="H956" s="466"/>
      <c r="I956" s="587">
        <f t="shared" si="650"/>
        <v>101676.96</v>
      </c>
      <c r="J956" s="797"/>
      <c r="K956" s="803">
        <v>308112</v>
      </c>
      <c r="L956" s="804">
        <f t="shared" si="656"/>
        <v>0</v>
      </c>
      <c r="M956" s="803"/>
      <c r="N956" s="804"/>
      <c r="O956" s="808">
        <f t="shared" si="651"/>
        <v>0</v>
      </c>
      <c r="P956" s="638">
        <f t="shared" si="647"/>
        <v>0</v>
      </c>
      <c r="Q956" s="512">
        <f t="shared" si="648"/>
        <v>0</v>
      </c>
      <c r="R956" s="637">
        <f t="shared" si="649"/>
        <v>0</v>
      </c>
      <c r="S956" s="638"/>
      <c r="T956" s="519">
        <v>308112</v>
      </c>
      <c r="U956" s="519">
        <f t="shared" si="657"/>
        <v>0</v>
      </c>
      <c r="V956" s="519"/>
      <c r="W956" s="519"/>
      <c r="X956" s="670">
        <f t="shared" si="652"/>
        <v>0</v>
      </c>
      <c r="Y956" s="638"/>
      <c r="Z956" s="512">
        <v>308112</v>
      </c>
      <c r="AA956" s="512">
        <f t="shared" si="658"/>
        <v>0</v>
      </c>
      <c r="AB956" s="512"/>
      <c r="AC956" s="512"/>
      <c r="AD956" s="668">
        <f t="shared" si="653"/>
        <v>0</v>
      </c>
      <c r="AE956" s="740">
        <f t="shared" si="628"/>
        <v>0.33</v>
      </c>
      <c r="AF956" s="747">
        <v>308112</v>
      </c>
      <c r="AG956" s="747">
        <f t="shared" si="659"/>
        <v>101676.96</v>
      </c>
      <c r="AH956" s="747"/>
      <c r="AI956" s="747"/>
      <c r="AJ956" s="748">
        <f t="shared" si="654"/>
        <v>101676.96</v>
      </c>
    </row>
    <row r="957" spans="1:36" s="403" customFormat="1" ht="15.6" hidden="1" customHeight="1" x14ac:dyDescent="0.25">
      <c r="A957" s="971" t="s">
        <v>966</v>
      </c>
      <c r="B957" s="438" t="s">
        <v>498</v>
      </c>
      <c r="C957" s="576" t="s">
        <v>213</v>
      </c>
      <c r="D957" s="599">
        <v>0.6</v>
      </c>
      <c r="E957" s="466">
        <v>7860</v>
      </c>
      <c r="F957" s="466">
        <f t="shared" si="655"/>
        <v>4716</v>
      </c>
      <c r="G957" s="466"/>
      <c r="H957" s="466"/>
      <c r="I957" s="587">
        <f t="shared" si="650"/>
        <v>4716</v>
      </c>
      <c r="J957" s="797"/>
      <c r="K957" s="803">
        <v>7860</v>
      </c>
      <c r="L957" s="804">
        <f t="shared" si="656"/>
        <v>0</v>
      </c>
      <c r="M957" s="803"/>
      <c r="N957" s="804"/>
      <c r="O957" s="808">
        <f t="shared" si="651"/>
        <v>0</v>
      </c>
      <c r="P957" s="638">
        <f t="shared" si="647"/>
        <v>0</v>
      </c>
      <c r="Q957" s="512">
        <f t="shared" si="648"/>
        <v>0</v>
      </c>
      <c r="R957" s="637">
        <f t="shared" si="649"/>
        <v>0</v>
      </c>
      <c r="S957" s="638"/>
      <c r="T957" s="519">
        <v>7860</v>
      </c>
      <c r="U957" s="519">
        <f t="shared" si="657"/>
        <v>0</v>
      </c>
      <c r="V957" s="519"/>
      <c r="W957" s="519"/>
      <c r="X957" s="670">
        <f t="shared" si="652"/>
        <v>0</v>
      </c>
      <c r="Y957" s="638"/>
      <c r="Z957" s="512">
        <v>7860</v>
      </c>
      <c r="AA957" s="512">
        <f t="shared" si="658"/>
        <v>0</v>
      </c>
      <c r="AB957" s="512"/>
      <c r="AC957" s="512"/>
      <c r="AD957" s="668">
        <f t="shared" si="653"/>
        <v>0</v>
      </c>
      <c r="AE957" s="740">
        <f t="shared" si="628"/>
        <v>0.6</v>
      </c>
      <c r="AF957" s="747">
        <v>7860</v>
      </c>
      <c r="AG957" s="747">
        <f t="shared" si="659"/>
        <v>4716</v>
      </c>
      <c r="AH957" s="747"/>
      <c r="AI957" s="747"/>
      <c r="AJ957" s="748">
        <f t="shared" si="654"/>
        <v>4716</v>
      </c>
    </row>
    <row r="958" spans="1:36" s="403" customFormat="1" ht="15.6" hidden="1" customHeight="1" x14ac:dyDescent="0.25">
      <c r="A958" s="971" t="s">
        <v>967</v>
      </c>
      <c r="B958" s="438" t="s">
        <v>499</v>
      </c>
      <c r="C958" s="576" t="s">
        <v>31</v>
      </c>
      <c r="D958" s="599">
        <v>2</v>
      </c>
      <c r="E958" s="466">
        <v>19650</v>
      </c>
      <c r="F958" s="466">
        <f t="shared" si="655"/>
        <v>39300</v>
      </c>
      <c r="G958" s="466">
        <v>21242</v>
      </c>
      <c r="H958" s="466">
        <f>G958*D958</f>
        <v>42484</v>
      </c>
      <c r="I958" s="587">
        <f t="shared" si="650"/>
        <v>81784</v>
      </c>
      <c r="J958" s="797"/>
      <c r="K958" s="803">
        <v>19650</v>
      </c>
      <c r="L958" s="804">
        <f t="shared" si="656"/>
        <v>0</v>
      </c>
      <c r="M958" s="803">
        <v>21242</v>
      </c>
      <c r="N958" s="804">
        <f>M958*J958</f>
        <v>0</v>
      </c>
      <c r="O958" s="808">
        <f t="shared" si="651"/>
        <v>0</v>
      </c>
      <c r="P958" s="638">
        <f t="shared" si="647"/>
        <v>0</v>
      </c>
      <c r="Q958" s="512">
        <f t="shared" si="648"/>
        <v>0</v>
      </c>
      <c r="R958" s="637">
        <f t="shared" si="649"/>
        <v>0</v>
      </c>
      <c r="S958" s="638"/>
      <c r="T958" s="519">
        <v>19650</v>
      </c>
      <c r="U958" s="519">
        <f t="shared" si="657"/>
        <v>0</v>
      </c>
      <c r="V958" s="519">
        <v>21242</v>
      </c>
      <c r="W958" s="519">
        <f>V958*S958</f>
        <v>0</v>
      </c>
      <c r="X958" s="670">
        <f t="shared" si="652"/>
        <v>0</v>
      </c>
      <c r="Y958" s="638"/>
      <c r="Z958" s="512">
        <v>19650</v>
      </c>
      <c r="AA958" s="512">
        <f t="shared" si="658"/>
        <v>0</v>
      </c>
      <c r="AB958" s="512">
        <v>21242</v>
      </c>
      <c r="AC958" s="512">
        <f>AB958*Y958</f>
        <v>0</v>
      </c>
      <c r="AD958" s="668">
        <f t="shared" si="653"/>
        <v>0</v>
      </c>
      <c r="AE958" s="740">
        <f t="shared" si="628"/>
        <v>2</v>
      </c>
      <c r="AF958" s="747">
        <v>19650</v>
      </c>
      <c r="AG958" s="747">
        <f t="shared" si="659"/>
        <v>39300</v>
      </c>
      <c r="AH958" s="747">
        <v>21242</v>
      </c>
      <c r="AI958" s="747">
        <f>AH958*AE958</f>
        <v>42484</v>
      </c>
      <c r="AJ958" s="748">
        <f t="shared" si="654"/>
        <v>81784</v>
      </c>
    </row>
    <row r="959" spans="1:36" s="403" customFormat="1" ht="15.6" hidden="1" customHeight="1" x14ac:dyDescent="0.25">
      <c r="A959" s="971" t="s">
        <v>968</v>
      </c>
      <c r="B959" s="438" t="s">
        <v>500</v>
      </c>
      <c r="C959" s="576" t="s">
        <v>486</v>
      </c>
      <c r="D959" s="599">
        <v>2</v>
      </c>
      <c r="E959" s="466">
        <v>56592</v>
      </c>
      <c r="F959" s="466">
        <f t="shared" si="655"/>
        <v>113184</v>
      </c>
      <c r="G959" s="466">
        <v>50414</v>
      </c>
      <c r="H959" s="466">
        <f>G959*D959</f>
        <v>100828</v>
      </c>
      <c r="I959" s="587">
        <f t="shared" si="650"/>
        <v>214012</v>
      </c>
      <c r="J959" s="797"/>
      <c r="K959" s="803">
        <v>56592</v>
      </c>
      <c r="L959" s="804">
        <f t="shared" si="656"/>
        <v>0</v>
      </c>
      <c r="M959" s="803">
        <v>50414</v>
      </c>
      <c r="N959" s="804">
        <f>M959*J959</f>
        <v>0</v>
      </c>
      <c r="O959" s="808">
        <f t="shared" si="651"/>
        <v>0</v>
      </c>
      <c r="P959" s="638">
        <f t="shared" si="647"/>
        <v>0</v>
      </c>
      <c r="Q959" s="512">
        <f t="shared" si="648"/>
        <v>0</v>
      </c>
      <c r="R959" s="637">
        <f t="shared" si="649"/>
        <v>0</v>
      </c>
      <c r="S959" s="638"/>
      <c r="T959" s="519">
        <v>56592</v>
      </c>
      <c r="U959" s="519">
        <f t="shared" si="657"/>
        <v>0</v>
      </c>
      <c r="V959" s="519">
        <v>50414</v>
      </c>
      <c r="W959" s="519">
        <f>V959*S959</f>
        <v>0</v>
      </c>
      <c r="X959" s="670">
        <f t="shared" si="652"/>
        <v>0</v>
      </c>
      <c r="Y959" s="638"/>
      <c r="Z959" s="512">
        <v>56592</v>
      </c>
      <c r="AA959" s="512">
        <f t="shared" si="658"/>
        <v>0</v>
      </c>
      <c r="AB959" s="512">
        <v>50414</v>
      </c>
      <c r="AC959" s="512">
        <f>AB959*Y959</f>
        <v>0</v>
      </c>
      <c r="AD959" s="668">
        <f t="shared" si="653"/>
        <v>0</v>
      </c>
      <c r="AE959" s="740">
        <f t="shared" si="628"/>
        <v>2</v>
      </c>
      <c r="AF959" s="747">
        <v>56592</v>
      </c>
      <c r="AG959" s="747">
        <f t="shared" si="659"/>
        <v>113184</v>
      </c>
      <c r="AH959" s="747">
        <v>50414</v>
      </c>
      <c r="AI959" s="747">
        <f>AH959*AE959</f>
        <v>100828</v>
      </c>
      <c r="AJ959" s="748">
        <f t="shared" si="654"/>
        <v>214012</v>
      </c>
    </row>
    <row r="960" spans="1:36" s="403" customFormat="1" ht="15.6" hidden="1" customHeight="1" x14ac:dyDescent="0.25">
      <c r="A960" s="971" t="s">
        <v>969</v>
      </c>
      <c r="B960" s="438" t="s">
        <v>501</v>
      </c>
      <c r="C960" s="576" t="s">
        <v>224</v>
      </c>
      <c r="D960" s="599">
        <v>1</v>
      </c>
      <c r="E960" s="466">
        <v>149340</v>
      </c>
      <c r="F960" s="466">
        <f t="shared" si="655"/>
        <v>149340</v>
      </c>
      <c r="G960" s="466"/>
      <c r="H960" s="466"/>
      <c r="I960" s="587">
        <f t="shared" si="650"/>
        <v>149340</v>
      </c>
      <c r="J960" s="797"/>
      <c r="K960" s="803">
        <v>149340</v>
      </c>
      <c r="L960" s="804">
        <f t="shared" si="656"/>
        <v>0</v>
      </c>
      <c r="M960" s="803"/>
      <c r="N960" s="804"/>
      <c r="O960" s="808">
        <f t="shared" si="651"/>
        <v>0</v>
      </c>
      <c r="P960" s="638">
        <f t="shared" si="647"/>
        <v>0</v>
      </c>
      <c r="Q960" s="512">
        <f t="shared" si="648"/>
        <v>0</v>
      </c>
      <c r="R960" s="637">
        <f t="shared" si="649"/>
        <v>0</v>
      </c>
      <c r="S960" s="638"/>
      <c r="T960" s="519">
        <v>149340</v>
      </c>
      <c r="U960" s="519">
        <f t="shared" si="657"/>
        <v>0</v>
      </c>
      <c r="V960" s="519"/>
      <c r="W960" s="519"/>
      <c r="X960" s="670">
        <f t="shared" si="652"/>
        <v>0</v>
      </c>
      <c r="Y960" s="638"/>
      <c r="Z960" s="512">
        <v>149340</v>
      </c>
      <c r="AA960" s="512">
        <f t="shared" si="658"/>
        <v>0</v>
      </c>
      <c r="AB960" s="512"/>
      <c r="AC960" s="512"/>
      <c r="AD960" s="668">
        <f t="shared" si="653"/>
        <v>0</v>
      </c>
      <c r="AE960" s="740">
        <f t="shared" si="628"/>
        <v>1</v>
      </c>
      <c r="AF960" s="747">
        <v>149340</v>
      </c>
      <c r="AG960" s="747">
        <f t="shared" si="659"/>
        <v>149340</v>
      </c>
      <c r="AH960" s="747"/>
      <c r="AI960" s="747"/>
      <c r="AJ960" s="748">
        <f t="shared" si="654"/>
        <v>149340</v>
      </c>
    </row>
    <row r="961" spans="1:36" s="403" customFormat="1" ht="26.45" hidden="1" customHeight="1" x14ac:dyDescent="0.25">
      <c r="A961" s="971" t="s">
        <v>970</v>
      </c>
      <c r="B961" s="438" t="s">
        <v>502</v>
      </c>
      <c r="C961" s="570" t="s">
        <v>153</v>
      </c>
      <c r="D961" s="599">
        <v>6.5</v>
      </c>
      <c r="E961" s="466">
        <v>2358</v>
      </c>
      <c r="F961" s="466">
        <f t="shared" si="655"/>
        <v>15327</v>
      </c>
      <c r="G961" s="466"/>
      <c r="H961" s="466"/>
      <c r="I961" s="587">
        <f t="shared" si="650"/>
        <v>15327</v>
      </c>
      <c r="J961" s="797"/>
      <c r="K961" s="803">
        <v>2358</v>
      </c>
      <c r="L961" s="804">
        <f t="shared" si="656"/>
        <v>0</v>
      </c>
      <c r="M961" s="803"/>
      <c r="N961" s="804"/>
      <c r="O961" s="808">
        <f t="shared" si="651"/>
        <v>0</v>
      </c>
      <c r="P961" s="638">
        <f t="shared" si="647"/>
        <v>0</v>
      </c>
      <c r="Q961" s="512">
        <f t="shared" si="648"/>
        <v>0</v>
      </c>
      <c r="R961" s="637">
        <f t="shared" si="649"/>
        <v>0</v>
      </c>
      <c r="S961" s="638"/>
      <c r="T961" s="519">
        <v>2358</v>
      </c>
      <c r="U961" s="519">
        <f t="shared" si="657"/>
        <v>0</v>
      </c>
      <c r="V961" s="519"/>
      <c r="W961" s="519"/>
      <c r="X961" s="670">
        <f t="shared" si="652"/>
        <v>0</v>
      </c>
      <c r="Y961" s="638"/>
      <c r="Z961" s="512">
        <v>2358</v>
      </c>
      <c r="AA961" s="512">
        <f t="shared" si="658"/>
        <v>0</v>
      </c>
      <c r="AB961" s="512"/>
      <c r="AC961" s="512"/>
      <c r="AD961" s="668">
        <f t="shared" si="653"/>
        <v>0</v>
      </c>
      <c r="AE961" s="740">
        <f t="shared" si="628"/>
        <v>6.5</v>
      </c>
      <c r="AF961" s="747">
        <v>2358</v>
      </c>
      <c r="AG961" s="747">
        <f t="shared" si="659"/>
        <v>15327</v>
      </c>
      <c r="AH961" s="747"/>
      <c r="AI961" s="747"/>
      <c r="AJ961" s="748">
        <f t="shared" si="654"/>
        <v>15327</v>
      </c>
    </row>
    <row r="962" spans="1:36" s="403" customFormat="1" ht="15.6" hidden="1" customHeight="1" x14ac:dyDescent="0.25">
      <c r="A962" s="971" t="s">
        <v>971</v>
      </c>
      <c r="B962" s="438" t="s">
        <v>503</v>
      </c>
      <c r="C962" s="576" t="s">
        <v>33</v>
      </c>
      <c r="D962" s="599">
        <v>0.06</v>
      </c>
      <c r="E962" s="466">
        <v>39300</v>
      </c>
      <c r="F962" s="466">
        <f t="shared" si="655"/>
        <v>2358</v>
      </c>
      <c r="G962" s="466"/>
      <c r="H962" s="466"/>
      <c r="I962" s="587">
        <f t="shared" si="650"/>
        <v>2358</v>
      </c>
      <c r="J962" s="797"/>
      <c r="K962" s="803">
        <v>39300</v>
      </c>
      <c r="L962" s="804">
        <f t="shared" si="656"/>
        <v>0</v>
      </c>
      <c r="M962" s="803"/>
      <c r="N962" s="804"/>
      <c r="O962" s="808">
        <f t="shared" si="651"/>
        <v>0</v>
      </c>
      <c r="P962" s="638">
        <f t="shared" si="647"/>
        <v>0</v>
      </c>
      <c r="Q962" s="512">
        <f t="shared" si="648"/>
        <v>0</v>
      </c>
      <c r="R962" s="637">
        <f t="shared" si="649"/>
        <v>0</v>
      </c>
      <c r="S962" s="638"/>
      <c r="T962" s="519">
        <v>39300</v>
      </c>
      <c r="U962" s="519">
        <f t="shared" si="657"/>
        <v>0</v>
      </c>
      <c r="V962" s="519"/>
      <c r="W962" s="519"/>
      <c r="X962" s="670">
        <f t="shared" si="652"/>
        <v>0</v>
      </c>
      <c r="Y962" s="638"/>
      <c r="Z962" s="512">
        <v>39300</v>
      </c>
      <c r="AA962" s="512">
        <f t="shared" si="658"/>
        <v>0</v>
      </c>
      <c r="AB962" s="512"/>
      <c r="AC962" s="512"/>
      <c r="AD962" s="668">
        <f t="shared" si="653"/>
        <v>0</v>
      </c>
      <c r="AE962" s="740">
        <f t="shared" si="628"/>
        <v>0.06</v>
      </c>
      <c r="AF962" s="747">
        <v>39300</v>
      </c>
      <c r="AG962" s="747">
        <f t="shared" si="659"/>
        <v>2358</v>
      </c>
      <c r="AH962" s="747"/>
      <c r="AI962" s="747"/>
      <c r="AJ962" s="748">
        <f t="shared" si="654"/>
        <v>2358</v>
      </c>
    </row>
    <row r="963" spans="1:36" s="403" customFormat="1" ht="15.6" hidden="1" customHeight="1" x14ac:dyDescent="0.25">
      <c r="A963" s="971" t="s">
        <v>972</v>
      </c>
      <c r="B963" s="438" t="s">
        <v>504</v>
      </c>
      <c r="C963" s="576" t="s">
        <v>213</v>
      </c>
      <c r="D963" s="599">
        <v>12</v>
      </c>
      <c r="E963" s="466">
        <v>786</v>
      </c>
      <c r="F963" s="466">
        <f t="shared" si="655"/>
        <v>9432</v>
      </c>
      <c r="G963" s="466"/>
      <c r="H963" s="466"/>
      <c r="I963" s="587">
        <f t="shared" si="650"/>
        <v>9432</v>
      </c>
      <c r="J963" s="797"/>
      <c r="K963" s="803">
        <v>786</v>
      </c>
      <c r="L963" s="804">
        <f t="shared" si="656"/>
        <v>0</v>
      </c>
      <c r="M963" s="803"/>
      <c r="N963" s="804"/>
      <c r="O963" s="808">
        <f t="shared" si="651"/>
        <v>0</v>
      </c>
      <c r="P963" s="638">
        <f t="shared" si="647"/>
        <v>0</v>
      </c>
      <c r="Q963" s="512">
        <f t="shared" si="648"/>
        <v>0</v>
      </c>
      <c r="R963" s="637">
        <f t="shared" si="649"/>
        <v>0</v>
      </c>
      <c r="S963" s="638"/>
      <c r="T963" s="519">
        <v>786</v>
      </c>
      <c r="U963" s="519">
        <f t="shared" si="657"/>
        <v>0</v>
      </c>
      <c r="V963" s="519"/>
      <c r="W963" s="519"/>
      <c r="X963" s="670">
        <f t="shared" si="652"/>
        <v>0</v>
      </c>
      <c r="Y963" s="638"/>
      <c r="Z963" s="512">
        <v>786</v>
      </c>
      <c r="AA963" s="512">
        <f t="shared" si="658"/>
        <v>0</v>
      </c>
      <c r="AB963" s="512"/>
      <c r="AC963" s="512"/>
      <c r="AD963" s="668">
        <f t="shared" si="653"/>
        <v>0</v>
      </c>
      <c r="AE963" s="740">
        <f t="shared" si="628"/>
        <v>12</v>
      </c>
      <c r="AF963" s="747">
        <v>786</v>
      </c>
      <c r="AG963" s="747">
        <f t="shared" si="659"/>
        <v>9432</v>
      </c>
      <c r="AH963" s="747"/>
      <c r="AI963" s="747"/>
      <c r="AJ963" s="748">
        <f t="shared" si="654"/>
        <v>9432</v>
      </c>
    </row>
    <row r="964" spans="1:36" s="403" customFormat="1" ht="15.6" hidden="1" customHeight="1" x14ac:dyDescent="0.25">
      <c r="A964" s="971" t="s">
        <v>973</v>
      </c>
      <c r="B964" s="438" t="s">
        <v>505</v>
      </c>
      <c r="C964" s="576" t="s">
        <v>213</v>
      </c>
      <c r="D964" s="599">
        <v>6</v>
      </c>
      <c r="E964" s="466">
        <v>628.80000000000007</v>
      </c>
      <c r="F964" s="466">
        <f t="shared" si="655"/>
        <v>3772.8</v>
      </c>
      <c r="G964" s="466"/>
      <c r="H964" s="466"/>
      <c r="I964" s="587">
        <f t="shared" si="650"/>
        <v>3772.8</v>
      </c>
      <c r="J964" s="797"/>
      <c r="K964" s="803">
        <v>628.80000000000007</v>
      </c>
      <c r="L964" s="804">
        <f t="shared" si="656"/>
        <v>0</v>
      </c>
      <c r="M964" s="803"/>
      <c r="N964" s="804"/>
      <c r="O964" s="808">
        <f t="shared" si="651"/>
        <v>0</v>
      </c>
      <c r="P964" s="638">
        <f t="shared" si="647"/>
        <v>0</v>
      </c>
      <c r="Q964" s="512">
        <f t="shared" si="648"/>
        <v>0</v>
      </c>
      <c r="R964" s="637">
        <f t="shared" si="649"/>
        <v>0</v>
      </c>
      <c r="S964" s="638"/>
      <c r="T964" s="519">
        <v>628.80000000000007</v>
      </c>
      <c r="U964" s="519">
        <f t="shared" si="657"/>
        <v>0</v>
      </c>
      <c r="V964" s="519"/>
      <c r="W964" s="519"/>
      <c r="X964" s="670">
        <f t="shared" si="652"/>
        <v>0</v>
      </c>
      <c r="Y964" s="638"/>
      <c r="Z964" s="512">
        <v>628.80000000000007</v>
      </c>
      <c r="AA964" s="512">
        <f t="shared" si="658"/>
        <v>0</v>
      </c>
      <c r="AB964" s="512"/>
      <c r="AC964" s="512"/>
      <c r="AD964" s="668">
        <f t="shared" si="653"/>
        <v>0</v>
      </c>
      <c r="AE964" s="740">
        <f t="shared" si="628"/>
        <v>6</v>
      </c>
      <c r="AF964" s="747">
        <v>628.80000000000007</v>
      </c>
      <c r="AG964" s="747">
        <f t="shared" si="659"/>
        <v>3772.8</v>
      </c>
      <c r="AH964" s="747"/>
      <c r="AI964" s="747"/>
      <c r="AJ964" s="748">
        <f t="shared" si="654"/>
        <v>3772.8</v>
      </c>
    </row>
    <row r="965" spans="1:36" s="403" customFormat="1" ht="15.6" hidden="1" customHeight="1" x14ac:dyDescent="0.25">
      <c r="A965" s="971" t="s">
        <v>974</v>
      </c>
      <c r="B965" s="438" t="s">
        <v>506</v>
      </c>
      <c r="C965" s="576" t="s">
        <v>33</v>
      </c>
      <c r="D965" s="599">
        <v>0.05</v>
      </c>
      <c r="E965" s="466">
        <v>39300</v>
      </c>
      <c r="F965" s="466">
        <f t="shared" si="655"/>
        <v>1965</v>
      </c>
      <c r="G965" s="466"/>
      <c r="H965" s="466"/>
      <c r="I965" s="587">
        <f t="shared" si="650"/>
        <v>1965</v>
      </c>
      <c r="J965" s="797"/>
      <c r="K965" s="803">
        <v>39300</v>
      </c>
      <c r="L965" s="804">
        <f t="shared" si="656"/>
        <v>0</v>
      </c>
      <c r="M965" s="803"/>
      <c r="N965" s="804"/>
      <c r="O965" s="808">
        <f t="shared" si="651"/>
        <v>0</v>
      </c>
      <c r="P965" s="638">
        <f t="shared" si="647"/>
        <v>0</v>
      </c>
      <c r="Q965" s="512">
        <f t="shared" si="648"/>
        <v>0</v>
      </c>
      <c r="R965" s="637">
        <f t="shared" si="649"/>
        <v>0</v>
      </c>
      <c r="S965" s="638"/>
      <c r="T965" s="519">
        <v>39300</v>
      </c>
      <c r="U965" s="519">
        <f t="shared" si="657"/>
        <v>0</v>
      </c>
      <c r="V965" s="519"/>
      <c r="W965" s="519"/>
      <c r="X965" s="670">
        <f t="shared" si="652"/>
        <v>0</v>
      </c>
      <c r="Y965" s="638"/>
      <c r="Z965" s="512">
        <v>39300</v>
      </c>
      <c r="AA965" s="512">
        <f t="shared" si="658"/>
        <v>0</v>
      </c>
      <c r="AB965" s="512"/>
      <c r="AC965" s="512"/>
      <c r="AD965" s="668">
        <f t="shared" si="653"/>
        <v>0</v>
      </c>
      <c r="AE965" s="740">
        <f t="shared" si="628"/>
        <v>0.05</v>
      </c>
      <c r="AF965" s="747">
        <v>39300</v>
      </c>
      <c r="AG965" s="747">
        <f t="shared" si="659"/>
        <v>1965</v>
      </c>
      <c r="AH965" s="747"/>
      <c r="AI965" s="747"/>
      <c r="AJ965" s="748">
        <f t="shared" si="654"/>
        <v>1965</v>
      </c>
    </row>
    <row r="966" spans="1:36" s="403" customFormat="1" ht="26.45" hidden="1" customHeight="1" x14ac:dyDescent="0.25">
      <c r="A966" s="971" t="s">
        <v>975</v>
      </c>
      <c r="B966" s="438" t="s">
        <v>507</v>
      </c>
      <c r="C966" s="576" t="s">
        <v>33</v>
      </c>
      <c r="D966" s="599">
        <v>0.18</v>
      </c>
      <c r="E966" s="466">
        <v>7860</v>
      </c>
      <c r="F966" s="466">
        <f t="shared" si="655"/>
        <v>1414.8</v>
      </c>
      <c r="G966" s="466"/>
      <c r="H966" s="466"/>
      <c r="I966" s="587">
        <f t="shared" si="650"/>
        <v>1414.8</v>
      </c>
      <c r="J966" s="797"/>
      <c r="K966" s="803">
        <v>7860</v>
      </c>
      <c r="L966" s="804">
        <f t="shared" si="656"/>
        <v>0</v>
      </c>
      <c r="M966" s="803"/>
      <c r="N966" s="804"/>
      <c r="O966" s="808">
        <f t="shared" si="651"/>
        <v>0</v>
      </c>
      <c r="P966" s="638">
        <f t="shared" si="647"/>
        <v>0</v>
      </c>
      <c r="Q966" s="512">
        <f t="shared" si="648"/>
        <v>0</v>
      </c>
      <c r="R966" s="637">
        <f t="shared" si="649"/>
        <v>0</v>
      </c>
      <c r="S966" s="638"/>
      <c r="T966" s="519">
        <v>7860</v>
      </c>
      <c r="U966" s="519">
        <f t="shared" si="657"/>
        <v>0</v>
      </c>
      <c r="V966" s="519"/>
      <c r="W966" s="519"/>
      <c r="X966" s="670">
        <f t="shared" si="652"/>
        <v>0</v>
      </c>
      <c r="Y966" s="638"/>
      <c r="Z966" s="512">
        <v>7860</v>
      </c>
      <c r="AA966" s="512">
        <f t="shared" si="658"/>
        <v>0</v>
      </c>
      <c r="AB966" s="512"/>
      <c r="AC966" s="512"/>
      <c r="AD966" s="668">
        <f t="shared" si="653"/>
        <v>0</v>
      </c>
      <c r="AE966" s="740">
        <f t="shared" si="628"/>
        <v>0.18</v>
      </c>
      <c r="AF966" s="747">
        <v>7860</v>
      </c>
      <c r="AG966" s="747">
        <f t="shared" si="659"/>
        <v>1414.8</v>
      </c>
      <c r="AH966" s="747"/>
      <c r="AI966" s="747"/>
      <c r="AJ966" s="748">
        <f t="shared" si="654"/>
        <v>1414.8</v>
      </c>
    </row>
    <row r="967" spans="1:36" s="403" customFormat="1" ht="15.6" hidden="1" customHeight="1" x14ac:dyDescent="0.25">
      <c r="A967" s="971" t="s">
        <v>976</v>
      </c>
      <c r="B967" s="438" t="s">
        <v>358</v>
      </c>
      <c r="C967" s="576" t="s">
        <v>224</v>
      </c>
      <c r="D967" s="599">
        <v>1</v>
      </c>
      <c r="E967" s="466">
        <v>301300</v>
      </c>
      <c r="F967" s="466">
        <f t="shared" si="655"/>
        <v>301300</v>
      </c>
      <c r="G967" s="466"/>
      <c r="H967" s="466"/>
      <c r="I967" s="587">
        <f t="shared" si="650"/>
        <v>301300</v>
      </c>
      <c r="J967" s="797"/>
      <c r="K967" s="803">
        <v>301300</v>
      </c>
      <c r="L967" s="804">
        <f t="shared" si="656"/>
        <v>0</v>
      </c>
      <c r="M967" s="803"/>
      <c r="N967" s="804"/>
      <c r="O967" s="808">
        <f t="shared" si="651"/>
        <v>0</v>
      </c>
      <c r="P967" s="638">
        <f t="shared" si="647"/>
        <v>0</v>
      </c>
      <c r="Q967" s="512">
        <f t="shared" si="648"/>
        <v>0</v>
      </c>
      <c r="R967" s="637">
        <f t="shared" si="649"/>
        <v>0</v>
      </c>
      <c r="S967" s="638"/>
      <c r="T967" s="519">
        <v>301300</v>
      </c>
      <c r="U967" s="519">
        <f t="shared" si="657"/>
        <v>0</v>
      </c>
      <c r="V967" s="519"/>
      <c r="W967" s="519"/>
      <c r="X967" s="670">
        <f t="shared" si="652"/>
        <v>0</v>
      </c>
      <c r="Y967" s="638"/>
      <c r="Z967" s="512">
        <v>301300</v>
      </c>
      <c r="AA967" s="512">
        <f t="shared" si="658"/>
        <v>0</v>
      </c>
      <c r="AB967" s="512"/>
      <c r="AC967" s="512"/>
      <c r="AD967" s="668">
        <f t="shared" si="653"/>
        <v>0</v>
      </c>
      <c r="AE967" s="740">
        <f t="shared" si="628"/>
        <v>1</v>
      </c>
      <c r="AF967" s="747">
        <v>301300</v>
      </c>
      <c r="AG967" s="747">
        <f t="shared" si="659"/>
        <v>301300</v>
      </c>
      <c r="AH967" s="747"/>
      <c r="AI967" s="747"/>
      <c r="AJ967" s="748">
        <f t="shared" si="654"/>
        <v>301300</v>
      </c>
    </row>
    <row r="968" spans="1:36" s="404" customFormat="1" ht="17.45" hidden="1" customHeight="1" x14ac:dyDescent="0.25">
      <c r="A968" s="966" t="s">
        <v>508</v>
      </c>
      <c r="B968" s="695" t="s">
        <v>509</v>
      </c>
      <c r="C968" s="696"/>
      <c r="D968" s="700"/>
      <c r="E968" s="421"/>
      <c r="F968" s="421">
        <f>SUM(F969:F980)</f>
        <v>5003468.5259999996</v>
      </c>
      <c r="G968" s="421"/>
      <c r="H968" s="421">
        <f>SUM(H969:H980)</f>
        <v>6342125.3968000012</v>
      </c>
      <c r="I968" s="584">
        <f>SUM(I969:I980)</f>
        <v>11345593.922800003</v>
      </c>
      <c r="J968" s="829"/>
      <c r="K968" s="798"/>
      <c r="L968" s="807">
        <f>SUM(L969:L980)</f>
        <v>0</v>
      </c>
      <c r="M968" s="798"/>
      <c r="N968" s="807">
        <f>SUM(N969:N980)</f>
        <v>0</v>
      </c>
      <c r="O968" s="800">
        <f>SUM(O969:O980)</f>
        <v>0</v>
      </c>
      <c r="P968" s="638">
        <f t="shared" si="647"/>
        <v>0</v>
      </c>
      <c r="Q968" s="512">
        <f t="shared" si="648"/>
        <v>0</v>
      </c>
      <c r="R968" s="637">
        <f t="shared" si="649"/>
        <v>0</v>
      </c>
      <c r="S968" s="633"/>
      <c r="T968" s="518"/>
      <c r="U968" s="518">
        <f>SUM(U969:U980)</f>
        <v>0</v>
      </c>
      <c r="V968" s="518"/>
      <c r="W968" s="518">
        <f>SUM(W969:W980)</f>
        <v>0</v>
      </c>
      <c r="X968" s="669">
        <f>SUM(X969:X980)</f>
        <v>0</v>
      </c>
      <c r="Y968" s="633"/>
      <c r="Z968" s="513"/>
      <c r="AA968" s="513">
        <f>SUM(AA969:AA980)</f>
        <v>0</v>
      </c>
      <c r="AB968" s="513"/>
      <c r="AC968" s="513">
        <f>SUM(AC969:AC980)</f>
        <v>0</v>
      </c>
      <c r="AD968" s="667">
        <f>SUM(AD969:AD980)</f>
        <v>0</v>
      </c>
      <c r="AE968" s="740">
        <f t="shared" si="628"/>
        <v>0</v>
      </c>
      <c r="AF968" s="745"/>
      <c r="AG968" s="745">
        <f>SUM(AG969:AG980)</f>
        <v>5003468.5259999996</v>
      </c>
      <c r="AH968" s="745"/>
      <c r="AI968" s="745">
        <f>SUM(AI969:AI980)</f>
        <v>6342125.3968000012</v>
      </c>
      <c r="AJ968" s="746">
        <f>SUM(AJ969:AJ980)</f>
        <v>11345593.922800003</v>
      </c>
    </row>
    <row r="969" spans="1:36" s="403" customFormat="1" ht="17.45" hidden="1" customHeight="1" x14ac:dyDescent="0.25">
      <c r="A969" s="967" t="s">
        <v>839</v>
      </c>
      <c r="B969" s="433" t="s">
        <v>293</v>
      </c>
      <c r="C969" s="567" t="s">
        <v>213</v>
      </c>
      <c r="D969" s="591">
        <v>40</v>
      </c>
      <c r="E969" s="469">
        <v>1310</v>
      </c>
      <c r="F969" s="469">
        <f t="shared" ref="F969:F980" si="665">E969*D969</f>
        <v>52400</v>
      </c>
      <c r="G969" s="469">
        <v>619.45000000000005</v>
      </c>
      <c r="H969" s="469">
        <f t="shared" ref="H969:H979" si="666">G969*D969</f>
        <v>24778</v>
      </c>
      <c r="I969" s="590">
        <f t="shared" ref="I969:I980" si="667">H969+F969</f>
        <v>77178</v>
      </c>
      <c r="J969" s="819"/>
      <c r="K969" s="820">
        <v>1310</v>
      </c>
      <c r="L969" s="821">
        <f t="shared" ref="L969:L980" si="668">K969*J969</f>
        <v>0</v>
      </c>
      <c r="M969" s="820">
        <v>619.45000000000005</v>
      </c>
      <c r="N969" s="821">
        <f t="shared" ref="N969:N979" si="669">M969*J969</f>
        <v>0</v>
      </c>
      <c r="O969" s="814">
        <f t="shared" ref="O969:O980" si="670">N969+L969</f>
        <v>0</v>
      </c>
      <c r="P969" s="638">
        <f t="shared" si="647"/>
        <v>0</v>
      </c>
      <c r="Q969" s="512">
        <f t="shared" si="648"/>
        <v>0</v>
      </c>
      <c r="R969" s="637">
        <f t="shared" si="649"/>
        <v>0</v>
      </c>
      <c r="S969" s="647"/>
      <c r="T969" s="522">
        <v>1310</v>
      </c>
      <c r="U969" s="522">
        <f t="shared" ref="U969:U980" si="671">T969*S969</f>
        <v>0</v>
      </c>
      <c r="V969" s="522">
        <v>619.45000000000005</v>
      </c>
      <c r="W969" s="522">
        <f t="shared" ref="W969:W979" si="672">V969*S969</f>
        <v>0</v>
      </c>
      <c r="X969" s="671">
        <f t="shared" ref="X969:X980" si="673">W969+U969</f>
        <v>0</v>
      </c>
      <c r="Y969" s="647"/>
      <c r="Z969" s="523">
        <v>1310</v>
      </c>
      <c r="AA969" s="523">
        <f t="shared" ref="AA969:AA980" si="674">Z969*Y969</f>
        <v>0</v>
      </c>
      <c r="AB969" s="523">
        <v>619.45000000000005</v>
      </c>
      <c r="AC969" s="523">
        <f t="shared" ref="AC969:AC979" si="675">AB969*Y969</f>
        <v>0</v>
      </c>
      <c r="AD969" s="673">
        <f t="shared" ref="AD969:AD980" si="676">AC969+AA969</f>
        <v>0</v>
      </c>
      <c r="AE969" s="740">
        <f t="shared" si="628"/>
        <v>40</v>
      </c>
      <c r="AF969" s="753">
        <v>1310</v>
      </c>
      <c r="AG969" s="753">
        <f t="shared" ref="AG969:AG980" si="677">AF969*AE969</f>
        <v>52400</v>
      </c>
      <c r="AH969" s="753">
        <v>619.45000000000005</v>
      </c>
      <c r="AI969" s="753">
        <f t="shared" ref="AI969:AI979" si="678">AH969*AE969</f>
        <v>24778</v>
      </c>
      <c r="AJ969" s="750">
        <f t="shared" ref="AJ969:AJ980" si="679">AI969+AG969</f>
        <v>77178</v>
      </c>
    </row>
    <row r="970" spans="1:36" s="403" customFormat="1" ht="17.45" hidden="1" customHeight="1" x14ac:dyDescent="0.25">
      <c r="A970" s="967" t="s">
        <v>977</v>
      </c>
      <c r="B970" s="433" t="s">
        <v>272</v>
      </c>
      <c r="C970" s="567" t="s">
        <v>224</v>
      </c>
      <c r="D970" s="591">
        <v>1</v>
      </c>
      <c r="E970" s="469">
        <v>125495.90400000001</v>
      </c>
      <c r="F970" s="469">
        <f t="shared" si="665"/>
        <v>125495.90400000001</v>
      </c>
      <c r="G970" s="469">
        <v>181087.88880000004</v>
      </c>
      <c r="H970" s="469">
        <f t="shared" si="666"/>
        <v>181087.88880000004</v>
      </c>
      <c r="I970" s="590">
        <f t="shared" si="667"/>
        <v>306583.79280000005</v>
      </c>
      <c r="J970" s="819"/>
      <c r="K970" s="820">
        <v>125495.90400000001</v>
      </c>
      <c r="L970" s="821">
        <f t="shared" si="668"/>
        <v>0</v>
      </c>
      <c r="M970" s="820">
        <v>181087.88880000004</v>
      </c>
      <c r="N970" s="821">
        <f t="shared" si="669"/>
        <v>0</v>
      </c>
      <c r="O970" s="814">
        <f t="shared" si="670"/>
        <v>0</v>
      </c>
      <c r="P970" s="638">
        <f t="shared" si="647"/>
        <v>0</v>
      </c>
      <c r="Q970" s="512">
        <f t="shared" si="648"/>
        <v>0</v>
      </c>
      <c r="R970" s="637">
        <f t="shared" si="649"/>
        <v>0</v>
      </c>
      <c r="S970" s="647"/>
      <c r="T970" s="522">
        <v>125495.90400000001</v>
      </c>
      <c r="U970" s="522">
        <f t="shared" si="671"/>
        <v>0</v>
      </c>
      <c r="V970" s="522">
        <v>181087.88880000004</v>
      </c>
      <c r="W970" s="522">
        <f t="shared" si="672"/>
        <v>0</v>
      </c>
      <c r="X970" s="671">
        <f t="shared" si="673"/>
        <v>0</v>
      </c>
      <c r="Y970" s="647"/>
      <c r="Z970" s="523">
        <v>125495.90400000001</v>
      </c>
      <c r="AA970" s="523">
        <f t="shared" si="674"/>
        <v>0</v>
      </c>
      <c r="AB970" s="523">
        <v>181087.88880000004</v>
      </c>
      <c r="AC970" s="523">
        <f t="shared" si="675"/>
        <v>0</v>
      </c>
      <c r="AD970" s="673">
        <f t="shared" si="676"/>
        <v>0</v>
      </c>
      <c r="AE970" s="740">
        <f t="shared" si="628"/>
        <v>1</v>
      </c>
      <c r="AF970" s="753">
        <v>125495.90400000001</v>
      </c>
      <c r="AG970" s="753">
        <f t="shared" si="677"/>
        <v>125495.90400000001</v>
      </c>
      <c r="AH970" s="753">
        <v>181087.88880000004</v>
      </c>
      <c r="AI970" s="753">
        <f t="shared" si="678"/>
        <v>181087.88880000004</v>
      </c>
      <c r="AJ970" s="750">
        <f t="shared" si="679"/>
        <v>306583.79280000005</v>
      </c>
    </row>
    <row r="971" spans="1:36" s="403" customFormat="1" ht="17.45" hidden="1" customHeight="1" x14ac:dyDescent="0.25">
      <c r="A971" s="967" t="s">
        <v>978</v>
      </c>
      <c r="B971" s="433" t="s">
        <v>295</v>
      </c>
      <c r="C971" s="567" t="s">
        <v>224</v>
      </c>
      <c r="D971" s="591">
        <v>1</v>
      </c>
      <c r="E971" s="469">
        <v>52630.560000000005</v>
      </c>
      <c r="F971" s="469">
        <f t="shared" si="665"/>
        <v>52630.560000000005</v>
      </c>
      <c r="G971" s="469">
        <v>128976.12</v>
      </c>
      <c r="H971" s="469">
        <f t="shared" si="666"/>
        <v>128976.12</v>
      </c>
      <c r="I971" s="590">
        <f t="shared" si="667"/>
        <v>181606.68</v>
      </c>
      <c r="J971" s="819"/>
      <c r="K971" s="820">
        <v>52630.560000000005</v>
      </c>
      <c r="L971" s="821">
        <f t="shared" si="668"/>
        <v>0</v>
      </c>
      <c r="M971" s="820">
        <v>128976.12</v>
      </c>
      <c r="N971" s="821">
        <f t="shared" si="669"/>
        <v>0</v>
      </c>
      <c r="O971" s="814">
        <f t="shared" si="670"/>
        <v>0</v>
      </c>
      <c r="P971" s="638">
        <f t="shared" si="647"/>
        <v>0</v>
      </c>
      <c r="Q971" s="512">
        <f t="shared" si="648"/>
        <v>0</v>
      </c>
      <c r="R971" s="637">
        <f t="shared" si="649"/>
        <v>0</v>
      </c>
      <c r="S971" s="647"/>
      <c r="T971" s="522">
        <v>52630.560000000005</v>
      </c>
      <c r="U971" s="522">
        <f t="shared" si="671"/>
        <v>0</v>
      </c>
      <c r="V971" s="522">
        <v>128976.12</v>
      </c>
      <c r="W971" s="522">
        <f t="shared" si="672"/>
        <v>0</v>
      </c>
      <c r="X971" s="671">
        <f t="shared" si="673"/>
        <v>0</v>
      </c>
      <c r="Y971" s="647"/>
      <c r="Z971" s="523">
        <v>52630.560000000005</v>
      </c>
      <c r="AA971" s="523">
        <f t="shared" si="674"/>
        <v>0</v>
      </c>
      <c r="AB971" s="523">
        <v>128976.12</v>
      </c>
      <c r="AC971" s="523">
        <f t="shared" si="675"/>
        <v>0</v>
      </c>
      <c r="AD971" s="673">
        <f t="shared" si="676"/>
        <v>0</v>
      </c>
      <c r="AE971" s="740">
        <f t="shared" ref="AE971:AE1034" si="680">D971-S971-Y971</f>
        <v>1</v>
      </c>
      <c r="AF971" s="753">
        <v>52630.560000000005</v>
      </c>
      <c r="AG971" s="753">
        <f t="shared" si="677"/>
        <v>52630.560000000005</v>
      </c>
      <c r="AH971" s="753">
        <v>128976.12</v>
      </c>
      <c r="AI971" s="753">
        <f t="shared" si="678"/>
        <v>128976.12</v>
      </c>
      <c r="AJ971" s="750">
        <f t="shared" si="679"/>
        <v>181606.68</v>
      </c>
    </row>
    <row r="972" spans="1:36" s="403" customFormat="1" ht="17.45" hidden="1" customHeight="1" x14ac:dyDescent="0.25">
      <c r="A972" s="967" t="s">
        <v>979</v>
      </c>
      <c r="B972" s="433" t="s">
        <v>296</v>
      </c>
      <c r="C972" s="567" t="s">
        <v>224</v>
      </c>
      <c r="D972" s="591">
        <v>2</v>
      </c>
      <c r="E972" s="469">
        <v>63240.381000000008</v>
      </c>
      <c r="F972" s="469">
        <f t="shared" si="665"/>
        <v>126480.76200000002</v>
      </c>
      <c r="G972" s="469">
        <v>93837.744000000006</v>
      </c>
      <c r="H972" s="469">
        <f t="shared" si="666"/>
        <v>187675.48800000001</v>
      </c>
      <c r="I972" s="590">
        <f t="shared" si="667"/>
        <v>314156.25</v>
      </c>
      <c r="J972" s="819"/>
      <c r="K972" s="820">
        <v>63240.381000000008</v>
      </c>
      <c r="L972" s="821">
        <f t="shared" si="668"/>
        <v>0</v>
      </c>
      <c r="M972" s="820">
        <v>93837.744000000006</v>
      </c>
      <c r="N972" s="821">
        <f t="shared" si="669"/>
        <v>0</v>
      </c>
      <c r="O972" s="814">
        <f t="shared" si="670"/>
        <v>0</v>
      </c>
      <c r="P972" s="638">
        <f t="shared" si="647"/>
        <v>0</v>
      </c>
      <c r="Q972" s="512">
        <f t="shared" si="648"/>
        <v>0</v>
      </c>
      <c r="R972" s="637">
        <f t="shared" si="649"/>
        <v>0</v>
      </c>
      <c r="S972" s="647"/>
      <c r="T972" s="522">
        <v>63240.381000000008</v>
      </c>
      <c r="U972" s="522">
        <f t="shared" si="671"/>
        <v>0</v>
      </c>
      <c r="V972" s="522">
        <v>93837.744000000006</v>
      </c>
      <c r="W972" s="522">
        <f t="shared" si="672"/>
        <v>0</v>
      </c>
      <c r="X972" s="671">
        <f t="shared" si="673"/>
        <v>0</v>
      </c>
      <c r="Y972" s="647"/>
      <c r="Z972" s="523">
        <v>63240.381000000008</v>
      </c>
      <c r="AA972" s="523">
        <f t="shared" si="674"/>
        <v>0</v>
      </c>
      <c r="AB972" s="523">
        <v>93837.744000000006</v>
      </c>
      <c r="AC972" s="523">
        <f t="shared" si="675"/>
        <v>0</v>
      </c>
      <c r="AD972" s="673">
        <f t="shared" si="676"/>
        <v>0</v>
      </c>
      <c r="AE972" s="740">
        <f t="shared" si="680"/>
        <v>2</v>
      </c>
      <c r="AF972" s="753">
        <v>63240.381000000008</v>
      </c>
      <c r="AG972" s="753">
        <f t="shared" si="677"/>
        <v>126480.76200000002</v>
      </c>
      <c r="AH972" s="753">
        <v>93837.744000000006</v>
      </c>
      <c r="AI972" s="753">
        <f t="shared" si="678"/>
        <v>187675.48800000001</v>
      </c>
      <c r="AJ972" s="750">
        <f t="shared" si="679"/>
        <v>314156.25</v>
      </c>
    </row>
    <row r="973" spans="1:36" s="403" customFormat="1" ht="25.5" hidden="1" customHeight="1" x14ac:dyDescent="0.25">
      <c r="A973" s="967" t="s">
        <v>980</v>
      </c>
      <c r="B973" s="433" t="s">
        <v>297</v>
      </c>
      <c r="C973" s="567" t="s">
        <v>31</v>
      </c>
      <c r="D973" s="591">
        <v>151</v>
      </c>
      <c r="E973" s="469">
        <v>1050.6026490066224</v>
      </c>
      <c r="F973" s="469">
        <f t="shared" si="665"/>
        <v>158640.99999999997</v>
      </c>
      <c r="G973" s="469">
        <v>1168.9496688741722</v>
      </c>
      <c r="H973" s="469">
        <f t="shared" si="666"/>
        <v>176511.4</v>
      </c>
      <c r="I973" s="590">
        <f t="shared" si="667"/>
        <v>335152.39999999997</v>
      </c>
      <c r="J973" s="819"/>
      <c r="K973" s="820">
        <v>1050.6026490066224</v>
      </c>
      <c r="L973" s="821">
        <f t="shared" si="668"/>
        <v>0</v>
      </c>
      <c r="M973" s="820">
        <v>1168.9496688741722</v>
      </c>
      <c r="N973" s="821">
        <f t="shared" si="669"/>
        <v>0</v>
      </c>
      <c r="O973" s="814">
        <f t="shared" si="670"/>
        <v>0</v>
      </c>
      <c r="P973" s="638">
        <f t="shared" si="647"/>
        <v>0</v>
      </c>
      <c r="Q973" s="512">
        <f t="shared" si="648"/>
        <v>0</v>
      </c>
      <c r="R973" s="637">
        <f t="shared" si="649"/>
        <v>0</v>
      </c>
      <c r="S973" s="647"/>
      <c r="T973" s="522">
        <v>1050.6026490066224</v>
      </c>
      <c r="U973" s="522">
        <f t="shared" si="671"/>
        <v>0</v>
      </c>
      <c r="V973" s="522">
        <v>1168.9496688741722</v>
      </c>
      <c r="W973" s="522">
        <f t="shared" si="672"/>
        <v>0</v>
      </c>
      <c r="X973" s="671">
        <f t="shared" si="673"/>
        <v>0</v>
      </c>
      <c r="Y973" s="647"/>
      <c r="Z973" s="523">
        <v>1050.6026490066224</v>
      </c>
      <c r="AA973" s="523">
        <f t="shared" si="674"/>
        <v>0</v>
      </c>
      <c r="AB973" s="523">
        <v>1168.9496688741722</v>
      </c>
      <c r="AC973" s="523">
        <f t="shared" si="675"/>
        <v>0</v>
      </c>
      <c r="AD973" s="673">
        <f t="shared" si="676"/>
        <v>0</v>
      </c>
      <c r="AE973" s="740">
        <f t="shared" si="680"/>
        <v>151</v>
      </c>
      <c r="AF973" s="753">
        <v>1050.6026490066224</v>
      </c>
      <c r="AG973" s="753">
        <f t="shared" si="677"/>
        <v>158640.99999999997</v>
      </c>
      <c r="AH973" s="753">
        <v>1168.9496688741722</v>
      </c>
      <c r="AI973" s="753">
        <f t="shared" si="678"/>
        <v>176511.4</v>
      </c>
      <c r="AJ973" s="750">
        <f t="shared" si="679"/>
        <v>335152.39999999997</v>
      </c>
    </row>
    <row r="974" spans="1:36" s="403" customFormat="1" ht="17.45" hidden="1" customHeight="1" x14ac:dyDescent="0.25">
      <c r="A974" s="967" t="s">
        <v>981</v>
      </c>
      <c r="B974" s="433" t="s">
        <v>276</v>
      </c>
      <c r="C974" s="567" t="s">
        <v>153</v>
      </c>
      <c r="D974" s="591">
        <v>1146</v>
      </c>
      <c r="E974" s="469">
        <v>2358</v>
      </c>
      <c r="F974" s="469">
        <f t="shared" si="665"/>
        <v>2702268</v>
      </c>
      <c r="G974" s="469">
        <v>2044.0242582897035</v>
      </c>
      <c r="H974" s="469">
        <f t="shared" si="666"/>
        <v>2342451.8000000003</v>
      </c>
      <c r="I974" s="590">
        <f t="shared" si="667"/>
        <v>5044719.8000000007</v>
      </c>
      <c r="J974" s="819"/>
      <c r="K974" s="820">
        <v>2358</v>
      </c>
      <c r="L974" s="821">
        <f t="shared" si="668"/>
        <v>0</v>
      </c>
      <c r="M974" s="820">
        <v>2044.0242582897035</v>
      </c>
      <c r="N974" s="821">
        <f t="shared" si="669"/>
        <v>0</v>
      </c>
      <c r="O974" s="814">
        <f t="shared" si="670"/>
        <v>0</v>
      </c>
      <c r="P974" s="638">
        <f t="shared" si="647"/>
        <v>0</v>
      </c>
      <c r="Q974" s="512">
        <f t="shared" si="648"/>
        <v>0</v>
      </c>
      <c r="R974" s="637">
        <f t="shared" si="649"/>
        <v>0</v>
      </c>
      <c r="S974" s="647"/>
      <c r="T974" s="522">
        <v>2358</v>
      </c>
      <c r="U974" s="522">
        <f t="shared" si="671"/>
        <v>0</v>
      </c>
      <c r="V974" s="522">
        <v>2044.0242582897035</v>
      </c>
      <c r="W974" s="522">
        <f t="shared" si="672"/>
        <v>0</v>
      </c>
      <c r="X974" s="671">
        <f t="shared" si="673"/>
        <v>0</v>
      </c>
      <c r="Y974" s="647"/>
      <c r="Z974" s="523">
        <v>2358</v>
      </c>
      <c r="AA974" s="523">
        <f t="shared" si="674"/>
        <v>0</v>
      </c>
      <c r="AB974" s="523">
        <v>2044.0242582897035</v>
      </c>
      <c r="AC974" s="523">
        <f t="shared" si="675"/>
        <v>0</v>
      </c>
      <c r="AD974" s="673">
        <f t="shared" si="676"/>
        <v>0</v>
      </c>
      <c r="AE974" s="740">
        <f t="shared" si="680"/>
        <v>1146</v>
      </c>
      <c r="AF974" s="753">
        <v>2358</v>
      </c>
      <c r="AG974" s="753">
        <f t="shared" si="677"/>
        <v>2702268</v>
      </c>
      <c r="AH974" s="753">
        <v>2044.0242582897035</v>
      </c>
      <c r="AI974" s="753">
        <f t="shared" si="678"/>
        <v>2342451.8000000003</v>
      </c>
      <c r="AJ974" s="750">
        <f t="shared" si="679"/>
        <v>5044719.8000000007</v>
      </c>
    </row>
    <row r="975" spans="1:36" s="403" customFormat="1" ht="26.25" hidden="1" customHeight="1" x14ac:dyDescent="0.25">
      <c r="A975" s="967" t="s">
        <v>982</v>
      </c>
      <c r="B975" s="433" t="s">
        <v>302</v>
      </c>
      <c r="C975" s="567" t="s">
        <v>224</v>
      </c>
      <c r="D975" s="591">
        <v>5</v>
      </c>
      <c r="E975" s="469">
        <v>61132.46</v>
      </c>
      <c r="F975" s="469">
        <f t="shared" si="665"/>
        <v>305662.3</v>
      </c>
      <c r="G975" s="469">
        <v>362404.12000000005</v>
      </c>
      <c r="H975" s="469">
        <f t="shared" si="666"/>
        <v>1812020.6000000003</v>
      </c>
      <c r="I975" s="590">
        <f t="shared" si="667"/>
        <v>2117682.9000000004</v>
      </c>
      <c r="J975" s="819"/>
      <c r="K975" s="820">
        <v>61132.46</v>
      </c>
      <c r="L975" s="821">
        <f t="shared" si="668"/>
        <v>0</v>
      </c>
      <c r="M975" s="820">
        <v>362404.12000000005</v>
      </c>
      <c r="N975" s="821">
        <f t="shared" si="669"/>
        <v>0</v>
      </c>
      <c r="O975" s="814">
        <f t="shared" si="670"/>
        <v>0</v>
      </c>
      <c r="P975" s="638">
        <f t="shared" si="647"/>
        <v>0</v>
      </c>
      <c r="Q975" s="512">
        <f t="shared" si="648"/>
        <v>0</v>
      </c>
      <c r="R975" s="637">
        <f t="shared" si="649"/>
        <v>0</v>
      </c>
      <c r="S975" s="647"/>
      <c r="T975" s="522">
        <v>61132.46</v>
      </c>
      <c r="U975" s="522">
        <f t="shared" si="671"/>
        <v>0</v>
      </c>
      <c r="V975" s="522">
        <v>362404.12000000005</v>
      </c>
      <c r="W975" s="522">
        <f t="shared" si="672"/>
        <v>0</v>
      </c>
      <c r="X975" s="671">
        <f t="shared" si="673"/>
        <v>0</v>
      </c>
      <c r="Y975" s="647"/>
      <c r="Z975" s="523">
        <v>61132.46</v>
      </c>
      <c r="AA975" s="523">
        <f t="shared" si="674"/>
        <v>0</v>
      </c>
      <c r="AB975" s="523">
        <v>362404.12000000005</v>
      </c>
      <c r="AC975" s="523">
        <f t="shared" si="675"/>
        <v>0</v>
      </c>
      <c r="AD975" s="673">
        <f t="shared" si="676"/>
        <v>0</v>
      </c>
      <c r="AE975" s="740">
        <f t="shared" si="680"/>
        <v>5</v>
      </c>
      <c r="AF975" s="753">
        <v>61132.46</v>
      </c>
      <c r="AG975" s="753">
        <f t="shared" si="677"/>
        <v>305662.3</v>
      </c>
      <c r="AH975" s="753">
        <v>362404.12000000005</v>
      </c>
      <c r="AI975" s="753">
        <f t="shared" si="678"/>
        <v>1812020.6000000003</v>
      </c>
      <c r="AJ975" s="750">
        <f t="shared" si="679"/>
        <v>2117682.9000000004</v>
      </c>
    </row>
    <row r="976" spans="1:36" s="403" customFormat="1" ht="24" hidden="1" customHeight="1" x14ac:dyDescent="0.25">
      <c r="A976" s="967" t="s">
        <v>983</v>
      </c>
      <c r="B976" s="433" t="s">
        <v>303</v>
      </c>
      <c r="C976" s="567" t="s">
        <v>224</v>
      </c>
      <c r="D976" s="591">
        <v>16</v>
      </c>
      <c r="E976" s="469">
        <v>18340</v>
      </c>
      <c r="F976" s="469">
        <f t="shared" si="665"/>
        <v>293440</v>
      </c>
      <c r="G976" s="469">
        <v>50744.931250000001</v>
      </c>
      <c r="H976" s="469">
        <f t="shared" si="666"/>
        <v>811918.9</v>
      </c>
      <c r="I976" s="590">
        <f t="shared" si="667"/>
        <v>1105358.8999999999</v>
      </c>
      <c r="J976" s="819"/>
      <c r="K976" s="820">
        <v>18340</v>
      </c>
      <c r="L976" s="821">
        <f t="shared" si="668"/>
        <v>0</v>
      </c>
      <c r="M976" s="820">
        <v>50744.931250000001</v>
      </c>
      <c r="N976" s="821">
        <f t="shared" si="669"/>
        <v>0</v>
      </c>
      <c r="O976" s="814">
        <f t="shared" si="670"/>
        <v>0</v>
      </c>
      <c r="P976" s="638">
        <f t="shared" si="647"/>
        <v>0</v>
      </c>
      <c r="Q976" s="512">
        <f t="shared" si="648"/>
        <v>0</v>
      </c>
      <c r="R976" s="637">
        <f t="shared" si="649"/>
        <v>0</v>
      </c>
      <c r="S976" s="647"/>
      <c r="T976" s="522">
        <v>18340</v>
      </c>
      <c r="U976" s="522">
        <f t="shared" si="671"/>
        <v>0</v>
      </c>
      <c r="V976" s="522">
        <v>50744.931250000001</v>
      </c>
      <c r="W976" s="522">
        <f t="shared" si="672"/>
        <v>0</v>
      </c>
      <c r="X976" s="671">
        <f t="shared" si="673"/>
        <v>0</v>
      </c>
      <c r="Y976" s="647"/>
      <c r="Z976" s="523">
        <v>18340</v>
      </c>
      <c r="AA976" s="523">
        <f t="shared" si="674"/>
        <v>0</v>
      </c>
      <c r="AB976" s="523">
        <v>50744.931250000001</v>
      </c>
      <c r="AC976" s="523">
        <f t="shared" si="675"/>
        <v>0</v>
      </c>
      <c r="AD976" s="673">
        <f t="shared" si="676"/>
        <v>0</v>
      </c>
      <c r="AE976" s="740">
        <f t="shared" si="680"/>
        <v>16</v>
      </c>
      <c r="AF976" s="753">
        <v>18340</v>
      </c>
      <c r="AG976" s="753">
        <f t="shared" si="677"/>
        <v>293440</v>
      </c>
      <c r="AH976" s="753">
        <v>50744.931250000001</v>
      </c>
      <c r="AI976" s="753">
        <f t="shared" si="678"/>
        <v>811918.9</v>
      </c>
      <c r="AJ976" s="750">
        <f t="shared" si="679"/>
        <v>1105358.8999999999</v>
      </c>
    </row>
    <row r="977" spans="1:37" s="403" customFormat="1" ht="17.45" hidden="1" customHeight="1" x14ac:dyDescent="0.25">
      <c r="A977" s="967" t="s">
        <v>984</v>
      </c>
      <c r="B977" s="433" t="s">
        <v>304</v>
      </c>
      <c r="C977" s="567" t="s">
        <v>213</v>
      </c>
      <c r="D977" s="591">
        <v>348</v>
      </c>
      <c r="E977" s="469">
        <v>635</v>
      </c>
      <c r="F977" s="469">
        <f t="shared" si="665"/>
        <v>220980</v>
      </c>
      <c r="G977" s="469">
        <v>889</v>
      </c>
      <c r="H977" s="469">
        <f t="shared" si="666"/>
        <v>309372</v>
      </c>
      <c r="I977" s="590">
        <f t="shared" si="667"/>
        <v>530352</v>
      </c>
      <c r="J977" s="819"/>
      <c r="K977" s="820">
        <v>635</v>
      </c>
      <c r="L977" s="821">
        <f t="shared" si="668"/>
        <v>0</v>
      </c>
      <c r="M977" s="820">
        <v>889</v>
      </c>
      <c r="N977" s="821">
        <f t="shared" si="669"/>
        <v>0</v>
      </c>
      <c r="O977" s="814">
        <f t="shared" si="670"/>
        <v>0</v>
      </c>
      <c r="P977" s="638">
        <f t="shared" si="647"/>
        <v>0</v>
      </c>
      <c r="Q977" s="512">
        <f t="shared" si="648"/>
        <v>0</v>
      </c>
      <c r="R977" s="637">
        <f t="shared" si="649"/>
        <v>0</v>
      </c>
      <c r="S977" s="647"/>
      <c r="T977" s="522">
        <v>635</v>
      </c>
      <c r="U977" s="522">
        <f t="shared" si="671"/>
        <v>0</v>
      </c>
      <c r="V977" s="522">
        <v>889</v>
      </c>
      <c r="W977" s="522">
        <f t="shared" si="672"/>
        <v>0</v>
      </c>
      <c r="X977" s="671">
        <f t="shared" si="673"/>
        <v>0</v>
      </c>
      <c r="Y977" s="647"/>
      <c r="Z977" s="523">
        <v>635</v>
      </c>
      <c r="AA977" s="523">
        <f t="shared" si="674"/>
        <v>0</v>
      </c>
      <c r="AB977" s="523">
        <v>889</v>
      </c>
      <c r="AC977" s="523">
        <f t="shared" si="675"/>
        <v>0</v>
      </c>
      <c r="AD977" s="673">
        <f t="shared" si="676"/>
        <v>0</v>
      </c>
      <c r="AE977" s="740">
        <f t="shared" si="680"/>
        <v>348</v>
      </c>
      <c r="AF977" s="753">
        <v>635</v>
      </c>
      <c r="AG977" s="753">
        <f t="shared" si="677"/>
        <v>220980</v>
      </c>
      <c r="AH977" s="753">
        <v>889</v>
      </c>
      <c r="AI977" s="753">
        <f t="shared" si="678"/>
        <v>309372</v>
      </c>
      <c r="AJ977" s="750">
        <f t="shared" si="679"/>
        <v>530352</v>
      </c>
    </row>
    <row r="978" spans="1:37" s="403" customFormat="1" ht="17.45" hidden="1" customHeight="1" x14ac:dyDescent="0.25">
      <c r="A978" s="967" t="s">
        <v>985</v>
      </c>
      <c r="B978" s="433" t="s">
        <v>305</v>
      </c>
      <c r="C978" s="567" t="s">
        <v>213</v>
      </c>
      <c r="D978" s="591">
        <v>133</v>
      </c>
      <c r="E978" s="469">
        <v>1310</v>
      </c>
      <c r="F978" s="469">
        <f t="shared" si="665"/>
        <v>174230</v>
      </c>
      <c r="G978" s="469">
        <v>1477.7774436090226</v>
      </c>
      <c r="H978" s="469">
        <f t="shared" si="666"/>
        <v>196544.4</v>
      </c>
      <c r="I978" s="590">
        <f t="shared" si="667"/>
        <v>370774.4</v>
      </c>
      <c r="J978" s="819"/>
      <c r="K978" s="820">
        <v>1310</v>
      </c>
      <c r="L978" s="821">
        <f t="shared" si="668"/>
        <v>0</v>
      </c>
      <c r="M978" s="820">
        <v>1477.7774436090226</v>
      </c>
      <c r="N978" s="821">
        <f t="shared" si="669"/>
        <v>0</v>
      </c>
      <c r="O978" s="814">
        <f t="shared" si="670"/>
        <v>0</v>
      </c>
      <c r="P978" s="638">
        <f t="shared" si="647"/>
        <v>0</v>
      </c>
      <c r="Q978" s="512">
        <f t="shared" si="648"/>
        <v>0</v>
      </c>
      <c r="R978" s="637">
        <f t="shared" si="649"/>
        <v>0</v>
      </c>
      <c r="S978" s="647"/>
      <c r="T978" s="522">
        <v>1310</v>
      </c>
      <c r="U978" s="522">
        <f t="shared" si="671"/>
        <v>0</v>
      </c>
      <c r="V978" s="522">
        <v>1477.7774436090226</v>
      </c>
      <c r="W978" s="522">
        <f t="shared" si="672"/>
        <v>0</v>
      </c>
      <c r="X978" s="671">
        <f t="shared" si="673"/>
        <v>0</v>
      </c>
      <c r="Y978" s="647"/>
      <c r="Z978" s="523">
        <v>1310</v>
      </c>
      <c r="AA978" s="523">
        <f t="shared" si="674"/>
        <v>0</v>
      </c>
      <c r="AB978" s="523">
        <v>1477.7774436090226</v>
      </c>
      <c r="AC978" s="523">
        <f t="shared" si="675"/>
        <v>0</v>
      </c>
      <c r="AD978" s="673">
        <f t="shared" si="676"/>
        <v>0</v>
      </c>
      <c r="AE978" s="740">
        <f t="shared" si="680"/>
        <v>133</v>
      </c>
      <c r="AF978" s="753">
        <v>1310</v>
      </c>
      <c r="AG978" s="753">
        <f t="shared" si="677"/>
        <v>174230</v>
      </c>
      <c r="AH978" s="753">
        <v>1477.7774436090226</v>
      </c>
      <c r="AI978" s="753">
        <f t="shared" si="678"/>
        <v>196544.4</v>
      </c>
      <c r="AJ978" s="750">
        <f t="shared" si="679"/>
        <v>370774.4</v>
      </c>
    </row>
    <row r="979" spans="1:37" s="403" customFormat="1" ht="17.45" hidden="1" customHeight="1" x14ac:dyDescent="0.25">
      <c r="A979" s="967" t="s">
        <v>986</v>
      </c>
      <c r="B979" s="433" t="s">
        <v>306</v>
      </c>
      <c r="C979" s="567" t="s">
        <v>31</v>
      </c>
      <c r="D979" s="591">
        <v>16</v>
      </c>
      <c r="E979" s="469">
        <v>3275</v>
      </c>
      <c r="F979" s="469">
        <f t="shared" si="665"/>
        <v>52400</v>
      </c>
      <c r="G979" s="469">
        <v>10674.300000000001</v>
      </c>
      <c r="H979" s="469">
        <f t="shared" si="666"/>
        <v>170788.80000000002</v>
      </c>
      <c r="I979" s="590">
        <f t="shared" si="667"/>
        <v>223188.80000000002</v>
      </c>
      <c r="J979" s="819"/>
      <c r="K979" s="820">
        <v>3275</v>
      </c>
      <c r="L979" s="821">
        <f t="shared" si="668"/>
        <v>0</v>
      </c>
      <c r="M979" s="820">
        <v>10674.300000000001</v>
      </c>
      <c r="N979" s="821">
        <f t="shared" si="669"/>
        <v>0</v>
      </c>
      <c r="O979" s="814">
        <f t="shared" si="670"/>
        <v>0</v>
      </c>
      <c r="P979" s="638">
        <f t="shared" si="647"/>
        <v>0</v>
      </c>
      <c r="Q979" s="512">
        <f t="shared" si="648"/>
        <v>0</v>
      </c>
      <c r="R979" s="637">
        <f t="shared" si="649"/>
        <v>0</v>
      </c>
      <c r="S979" s="647"/>
      <c r="T979" s="522">
        <v>3275</v>
      </c>
      <c r="U979" s="522">
        <f t="shared" si="671"/>
        <v>0</v>
      </c>
      <c r="V979" s="522">
        <v>10674.300000000001</v>
      </c>
      <c r="W979" s="522">
        <f t="shared" si="672"/>
        <v>0</v>
      </c>
      <c r="X979" s="671">
        <f t="shared" si="673"/>
        <v>0</v>
      </c>
      <c r="Y979" s="647"/>
      <c r="Z979" s="523">
        <v>3275</v>
      </c>
      <c r="AA979" s="523">
        <f t="shared" si="674"/>
        <v>0</v>
      </c>
      <c r="AB979" s="523">
        <v>10674.300000000001</v>
      </c>
      <c r="AC979" s="523">
        <f t="shared" si="675"/>
        <v>0</v>
      </c>
      <c r="AD979" s="673">
        <f t="shared" si="676"/>
        <v>0</v>
      </c>
      <c r="AE979" s="740">
        <f t="shared" si="680"/>
        <v>16</v>
      </c>
      <c r="AF979" s="753">
        <v>3275</v>
      </c>
      <c r="AG979" s="753">
        <f t="shared" si="677"/>
        <v>52400</v>
      </c>
      <c r="AH979" s="753">
        <v>10674.300000000001</v>
      </c>
      <c r="AI979" s="753">
        <f t="shared" si="678"/>
        <v>170788.80000000002</v>
      </c>
      <c r="AJ979" s="750">
        <f t="shared" si="679"/>
        <v>223188.80000000002</v>
      </c>
    </row>
    <row r="980" spans="1:37" s="403" customFormat="1" ht="17.45" hidden="1" customHeight="1" x14ac:dyDescent="0.25">
      <c r="A980" s="967" t="s">
        <v>987</v>
      </c>
      <c r="B980" s="433" t="s">
        <v>286</v>
      </c>
      <c r="C980" s="567" t="s">
        <v>224</v>
      </c>
      <c r="D980" s="591">
        <v>1</v>
      </c>
      <c r="E980" s="469">
        <v>738840</v>
      </c>
      <c r="F980" s="469">
        <f t="shared" si="665"/>
        <v>738840</v>
      </c>
      <c r="G980" s="469"/>
      <c r="H980" s="469"/>
      <c r="I980" s="590">
        <f t="shared" si="667"/>
        <v>738840</v>
      </c>
      <c r="J980" s="819"/>
      <c r="K980" s="820">
        <v>738840</v>
      </c>
      <c r="L980" s="821">
        <f t="shared" si="668"/>
        <v>0</v>
      </c>
      <c r="M980" s="820"/>
      <c r="N980" s="821"/>
      <c r="O980" s="814">
        <f t="shared" si="670"/>
        <v>0</v>
      </c>
      <c r="P980" s="638">
        <f t="shared" si="647"/>
        <v>0</v>
      </c>
      <c r="Q980" s="512">
        <f t="shared" si="648"/>
        <v>0</v>
      </c>
      <c r="R980" s="637">
        <f t="shared" si="649"/>
        <v>0</v>
      </c>
      <c r="S980" s="647"/>
      <c r="T980" s="522">
        <v>738840</v>
      </c>
      <c r="U980" s="522">
        <f t="shared" si="671"/>
        <v>0</v>
      </c>
      <c r="V980" s="522"/>
      <c r="W980" s="522"/>
      <c r="X980" s="671">
        <f t="shared" si="673"/>
        <v>0</v>
      </c>
      <c r="Y980" s="647"/>
      <c r="Z980" s="523">
        <v>738840</v>
      </c>
      <c r="AA980" s="523">
        <f t="shared" si="674"/>
        <v>0</v>
      </c>
      <c r="AB980" s="523"/>
      <c r="AC980" s="523"/>
      <c r="AD980" s="673">
        <f t="shared" si="676"/>
        <v>0</v>
      </c>
      <c r="AE980" s="740">
        <f t="shared" si="680"/>
        <v>1</v>
      </c>
      <c r="AF980" s="753">
        <v>738840</v>
      </c>
      <c r="AG980" s="753">
        <f t="shared" si="677"/>
        <v>738840</v>
      </c>
      <c r="AH980" s="753"/>
      <c r="AI980" s="753"/>
      <c r="AJ980" s="750">
        <f t="shared" si="679"/>
        <v>738840</v>
      </c>
    </row>
    <row r="981" spans="1:37" s="242" customFormat="1" ht="17.45" customHeight="1" x14ac:dyDescent="0.25">
      <c r="A981" s="966" t="s">
        <v>511</v>
      </c>
      <c r="B981" s="695" t="s">
        <v>512</v>
      </c>
      <c r="C981" s="696"/>
      <c r="D981" s="697"/>
      <c r="E981" s="464"/>
      <c r="F981" s="464">
        <f>SUM(F982:F1019)</f>
        <v>4059849.4719999996</v>
      </c>
      <c r="G981" s="464"/>
      <c r="H981" s="464">
        <f>SUM(H982:H1019)</f>
        <v>11732552.540000001</v>
      </c>
      <c r="I981" s="588">
        <f>SUM(I982:I1019)</f>
        <v>15792402.012</v>
      </c>
      <c r="J981" s="829"/>
      <c r="K981" s="798"/>
      <c r="L981" s="799">
        <f>SUM(L982:L1019)</f>
        <v>154056</v>
      </c>
      <c r="M981" s="798"/>
      <c r="N981" s="799">
        <f>SUM(N982:N1019)</f>
        <v>954300.6</v>
      </c>
      <c r="O981" s="809">
        <f>SUM(O982:O1019)</f>
        <v>1108356.5999999999</v>
      </c>
      <c r="P981" s="639"/>
      <c r="Q981" s="455"/>
      <c r="R981" s="607"/>
      <c r="S981" s="633"/>
      <c r="T981" s="513"/>
      <c r="U981" s="513">
        <f>SUM(U982:U1019)</f>
        <v>154056</v>
      </c>
      <c r="V981" s="513"/>
      <c r="W981" s="513">
        <f>SUM(W982:W1019)</f>
        <v>954298</v>
      </c>
      <c r="X981" s="667">
        <f>SUM(X982:X1019)</f>
        <v>1108354</v>
      </c>
      <c r="Y981" s="633"/>
      <c r="Z981" s="513"/>
      <c r="AA981" s="513">
        <f>SUM(AA982:AA1019)</f>
        <v>294750</v>
      </c>
      <c r="AB981" s="513"/>
      <c r="AC981" s="513">
        <f>SUM(AC982:AC1019)</f>
        <v>682300</v>
      </c>
      <c r="AD981" s="667">
        <f>SUM(AD982:AD1019)</f>
        <v>977050</v>
      </c>
      <c r="AE981" s="740">
        <f t="shared" si="680"/>
        <v>0</v>
      </c>
      <c r="AF981" s="741"/>
      <c r="AG981" s="741">
        <f>SUM(AG982:AG1019)</f>
        <v>3611043.4719999996</v>
      </c>
      <c r="AH981" s="741"/>
      <c r="AI981" s="741">
        <f>SUM(AI982:AI1019)</f>
        <v>10095881.140000002</v>
      </c>
      <c r="AJ981" s="742">
        <f>SUM(AJ982:AJ1019)</f>
        <v>13706924.612000002</v>
      </c>
    </row>
    <row r="982" spans="1:37" ht="17.45" hidden="1" customHeight="1" x14ac:dyDescent="0.25">
      <c r="A982" s="967" t="s">
        <v>988</v>
      </c>
      <c r="B982" s="438" t="s">
        <v>393</v>
      </c>
      <c r="C982" s="571" t="s">
        <v>31</v>
      </c>
      <c r="D982" s="596">
        <v>19</v>
      </c>
      <c r="E982" s="466">
        <v>6288</v>
      </c>
      <c r="F982" s="466">
        <f t="shared" ref="F982:F1017" si="681">E982*D982</f>
        <v>119472</v>
      </c>
      <c r="G982" s="466">
        <v>39720</v>
      </c>
      <c r="H982" s="466">
        <f t="shared" ref="H982:H1013" si="682">G982*D982</f>
        <v>754680</v>
      </c>
      <c r="I982" s="587">
        <f t="shared" ref="I982:I1019" si="683">H982+F982</f>
        <v>874152</v>
      </c>
      <c r="J982" s="832">
        <v>17</v>
      </c>
      <c r="K982" s="803">
        <v>6288</v>
      </c>
      <c r="L982" s="804">
        <f t="shared" ref="L982:L1017" si="684">K982*J982</f>
        <v>106896</v>
      </c>
      <c r="M982" s="803">
        <v>39720</v>
      </c>
      <c r="N982" s="804">
        <f t="shared" ref="N982:N1013" si="685">M982*J982</f>
        <v>675240</v>
      </c>
      <c r="O982" s="808">
        <f t="shared" ref="O982:O1019" si="686">N982+L982</f>
        <v>782136</v>
      </c>
      <c r="P982" s="638">
        <f t="shared" ref="P982:P1045" si="687">K982-T982</f>
        <v>0</v>
      </c>
      <c r="Q982" s="512">
        <f t="shared" ref="Q982:Q1045" si="688">M982-V982</f>
        <v>0</v>
      </c>
      <c r="R982" s="637">
        <f t="shared" ref="R982:R1045" si="689">(D982*K982)-(D982*T982)</f>
        <v>0</v>
      </c>
      <c r="S982" s="649">
        <v>17</v>
      </c>
      <c r="T982" s="512">
        <v>6288</v>
      </c>
      <c r="U982" s="512">
        <f t="shared" ref="U982:U1017" si="690">T982*S982</f>
        <v>106896</v>
      </c>
      <c r="V982" s="512">
        <v>39720</v>
      </c>
      <c r="W982" s="512">
        <f t="shared" ref="W982:W1013" si="691">V982*S982</f>
        <v>675240</v>
      </c>
      <c r="X982" s="668">
        <f t="shared" ref="X982:X1019" si="692">W982+U982</f>
        <v>782136</v>
      </c>
      <c r="Y982" s="649"/>
      <c r="Z982" s="512">
        <v>6288</v>
      </c>
      <c r="AA982" s="512">
        <f t="shared" ref="AA982:AA1017" si="693">Z982*Y982</f>
        <v>0</v>
      </c>
      <c r="AB982" s="512">
        <v>39720</v>
      </c>
      <c r="AC982" s="512">
        <f t="shared" ref="AC982:AC1013" si="694">AB982*Y982</f>
        <v>0</v>
      </c>
      <c r="AD982" s="668">
        <f t="shared" ref="AD982:AD1019" si="695">AC982+AA982</f>
        <v>0</v>
      </c>
      <c r="AE982" s="740">
        <f t="shared" si="680"/>
        <v>2</v>
      </c>
      <c r="AF982" s="743">
        <v>6288</v>
      </c>
      <c r="AG982" s="743">
        <f t="shared" ref="AG982:AG1017" si="696">AF982*AE982</f>
        <v>12576</v>
      </c>
      <c r="AH982" s="743">
        <v>39720</v>
      </c>
      <c r="AI982" s="743">
        <f t="shared" ref="AI982:AI1013" si="697">AH982*AE982</f>
        <v>79440</v>
      </c>
      <c r="AJ982" s="744">
        <f t="shared" ref="AJ982:AJ1019" si="698">AI982+AG982</f>
        <v>92016</v>
      </c>
      <c r="AK982" s="196"/>
    </row>
    <row r="983" spans="1:37" ht="17.45" customHeight="1" x14ac:dyDescent="0.25">
      <c r="A983" s="967" t="s">
        <v>989</v>
      </c>
      <c r="B983" s="438" t="s">
        <v>513</v>
      </c>
      <c r="C983" s="571" t="s">
        <v>31</v>
      </c>
      <c r="D983" s="596">
        <v>65</v>
      </c>
      <c r="E983" s="466">
        <v>3144</v>
      </c>
      <c r="F983" s="466">
        <f t="shared" si="681"/>
        <v>204360</v>
      </c>
      <c r="G983" s="466">
        <v>11432.2</v>
      </c>
      <c r="H983" s="466">
        <f t="shared" si="682"/>
        <v>743093</v>
      </c>
      <c r="I983" s="587">
        <f t="shared" si="683"/>
        <v>947453</v>
      </c>
      <c r="J983" s="832">
        <v>11</v>
      </c>
      <c r="K983" s="803">
        <v>3144</v>
      </c>
      <c r="L983" s="804">
        <f t="shared" si="684"/>
        <v>34584</v>
      </c>
      <c r="M983" s="803">
        <v>11432.2</v>
      </c>
      <c r="N983" s="804">
        <f t="shared" si="685"/>
        <v>125754.20000000001</v>
      </c>
      <c r="O983" s="808">
        <f t="shared" si="686"/>
        <v>160338.20000000001</v>
      </c>
      <c r="P983" s="638">
        <f t="shared" si="687"/>
        <v>0</v>
      </c>
      <c r="Q983" s="512">
        <f t="shared" si="688"/>
        <v>0.2000000000007276</v>
      </c>
      <c r="R983" s="637">
        <f t="shared" si="689"/>
        <v>0</v>
      </c>
      <c r="S983" s="649">
        <v>11</v>
      </c>
      <c r="T983" s="512">
        <v>3144</v>
      </c>
      <c r="U983" s="512">
        <f t="shared" si="690"/>
        <v>34584</v>
      </c>
      <c r="V983" s="512">
        <v>11432</v>
      </c>
      <c r="W983" s="512">
        <f t="shared" si="691"/>
        <v>125752</v>
      </c>
      <c r="X983" s="668">
        <f t="shared" si="692"/>
        <v>160336</v>
      </c>
      <c r="Y983" s="649">
        <v>50</v>
      </c>
      <c r="Z983" s="512">
        <v>3144</v>
      </c>
      <c r="AA983" s="512">
        <f t="shared" si="693"/>
        <v>157200</v>
      </c>
      <c r="AB983" s="512">
        <v>11432</v>
      </c>
      <c r="AC983" s="512">
        <f t="shared" si="694"/>
        <v>571600</v>
      </c>
      <c r="AD983" s="668">
        <f t="shared" si="695"/>
        <v>728800</v>
      </c>
      <c r="AE983" s="740">
        <f t="shared" si="680"/>
        <v>4</v>
      </c>
      <c r="AF983" s="743">
        <v>3144</v>
      </c>
      <c r="AG983" s="743">
        <f t="shared" si="696"/>
        <v>12576</v>
      </c>
      <c r="AH983" s="743">
        <v>11432</v>
      </c>
      <c r="AI983" s="743">
        <f t="shared" si="697"/>
        <v>45728</v>
      </c>
      <c r="AJ983" s="744">
        <f t="shared" si="698"/>
        <v>58304</v>
      </c>
      <c r="AK983" s="196"/>
    </row>
    <row r="984" spans="1:37" s="403" customFormat="1" ht="22.5" hidden="1" customHeight="1" x14ac:dyDescent="0.25">
      <c r="A984" s="967" t="s">
        <v>990</v>
      </c>
      <c r="B984" s="438" t="s">
        <v>514</v>
      </c>
      <c r="C984" s="571" t="s">
        <v>31</v>
      </c>
      <c r="D984" s="596">
        <v>1</v>
      </c>
      <c r="E984" s="466">
        <v>6288</v>
      </c>
      <c r="F984" s="466">
        <f t="shared" si="681"/>
        <v>6288</v>
      </c>
      <c r="G984" s="466">
        <v>48332.700000000004</v>
      </c>
      <c r="H984" s="466">
        <f t="shared" si="682"/>
        <v>48332.700000000004</v>
      </c>
      <c r="I984" s="587">
        <f t="shared" si="683"/>
        <v>54620.700000000004</v>
      </c>
      <c r="J984" s="832"/>
      <c r="K984" s="803">
        <v>6288</v>
      </c>
      <c r="L984" s="804">
        <f t="shared" si="684"/>
        <v>0</v>
      </c>
      <c r="M984" s="803">
        <v>48332.700000000004</v>
      </c>
      <c r="N984" s="804">
        <f t="shared" si="685"/>
        <v>0</v>
      </c>
      <c r="O984" s="808">
        <f t="shared" si="686"/>
        <v>0</v>
      </c>
      <c r="P984" s="638">
        <f t="shared" si="687"/>
        <v>0</v>
      </c>
      <c r="Q984" s="512">
        <f t="shared" si="688"/>
        <v>0</v>
      </c>
      <c r="R984" s="637">
        <f t="shared" si="689"/>
        <v>0</v>
      </c>
      <c r="S984" s="649"/>
      <c r="T984" s="519">
        <v>6288</v>
      </c>
      <c r="U984" s="519">
        <f t="shared" si="690"/>
        <v>0</v>
      </c>
      <c r="V984" s="519">
        <v>48332.700000000004</v>
      </c>
      <c r="W984" s="519">
        <f t="shared" si="691"/>
        <v>0</v>
      </c>
      <c r="X984" s="670">
        <f t="shared" si="692"/>
        <v>0</v>
      </c>
      <c r="Y984" s="649"/>
      <c r="Z984" s="512">
        <v>6288</v>
      </c>
      <c r="AA984" s="512">
        <f t="shared" si="693"/>
        <v>0</v>
      </c>
      <c r="AB984" s="512">
        <v>48332.700000000004</v>
      </c>
      <c r="AC984" s="512">
        <f t="shared" si="694"/>
        <v>0</v>
      </c>
      <c r="AD984" s="668">
        <f t="shared" si="695"/>
        <v>0</v>
      </c>
      <c r="AE984" s="740">
        <f t="shared" si="680"/>
        <v>1</v>
      </c>
      <c r="AF984" s="747">
        <v>6288</v>
      </c>
      <c r="AG984" s="747">
        <f t="shared" si="696"/>
        <v>6288</v>
      </c>
      <c r="AH984" s="747">
        <v>48332.700000000004</v>
      </c>
      <c r="AI984" s="747">
        <f t="shared" si="697"/>
        <v>48332.700000000004</v>
      </c>
      <c r="AJ984" s="748">
        <f t="shared" si="698"/>
        <v>54620.700000000004</v>
      </c>
    </row>
    <row r="985" spans="1:37" s="403" customFormat="1" ht="22.5" hidden="1" customHeight="1" x14ac:dyDescent="0.25">
      <c r="A985" s="967" t="s">
        <v>991</v>
      </c>
      <c r="B985" s="438" t="s">
        <v>515</v>
      </c>
      <c r="C985" s="571" t="s">
        <v>31</v>
      </c>
      <c r="D985" s="596">
        <v>1</v>
      </c>
      <c r="E985" s="466">
        <v>6288</v>
      </c>
      <c r="F985" s="466">
        <f t="shared" si="681"/>
        <v>6288</v>
      </c>
      <c r="G985" s="466">
        <v>51976.6</v>
      </c>
      <c r="H985" s="466">
        <f t="shared" si="682"/>
        <v>51976.6</v>
      </c>
      <c r="I985" s="587">
        <f t="shared" si="683"/>
        <v>58264.6</v>
      </c>
      <c r="J985" s="832"/>
      <c r="K985" s="803">
        <v>6288</v>
      </c>
      <c r="L985" s="804">
        <f t="shared" si="684"/>
        <v>0</v>
      </c>
      <c r="M985" s="803">
        <v>51976.6</v>
      </c>
      <c r="N985" s="804">
        <f t="shared" si="685"/>
        <v>0</v>
      </c>
      <c r="O985" s="808">
        <f t="shared" si="686"/>
        <v>0</v>
      </c>
      <c r="P985" s="638">
        <f t="shared" si="687"/>
        <v>0</v>
      </c>
      <c r="Q985" s="512">
        <f t="shared" si="688"/>
        <v>0</v>
      </c>
      <c r="R985" s="637">
        <f t="shared" si="689"/>
        <v>0</v>
      </c>
      <c r="S985" s="649"/>
      <c r="T985" s="519">
        <v>6288</v>
      </c>
      <c r="U985" s="519">
        <f t="shared" si="690"/>
        <v>0</v>
      </c>
      <c r="V985" s="519">
        <v>51976.6</v>
      </c>
      <c r="W985" s="519">
        <f t="shared" si="691"/>
        <v>0</v>
      </c>
      <c r="X985" s="670">
        <f t="shared" si="692"/>
        <v>0</v>
      </c>
      <c r="Y985" s="649"/>
      <c r="Z985" s="512">
        <v>6288</v>
      </c>
      <c r="AA985" s="512">
        <f t="shared" si="693"/>
        <v>0</v>
      </c>
      <c r="AB985" s="512">
        <v>51976.6</v>
      </c>
      <c r="AC985" s="512">
        <f t="shared" si="694"/>
        <v>0</v>
      </c>
      <c r="AD985" s="668">
        <f t="shared" si="695"/>
        <v>0</v>
      </c>
      <c r="AE985" s="740">
        <f t="shared" si="680"/>
        <v>1</v>
      </c>
      <c r="AF985" s="747">
        <v>6288</v>
      </c>
      <c r="AG985" s="747">
        <f t="shared" si="696"/>
        <v>6288</v>
      </c>
      <c r="AH985" s="747">
        <v>51976.6</v>
      </c>
      <c r="AI985" s="747">
        <f t="shared" si="697"/>
        <v>51976.6</v>
      </c>
      <c r="AJ985" s="748">
        <f t="shared" si="698"/>
        <v>58264.6</v>
      </c>
    </row>
    <row r="986" spans="1:37" s="403" customFormat="1" ht="22.5" hidden="1" customHeight="1" x14ac:dyDescent="0.25">
      <c r="A986" s="967" t="s">
        <v>992</v>
      </c>
      <c r="B986" s="438" t="s">
        <v>515</v>
      </c>
      <c r="C986" s="571" t="s">
        <v>31</v>
      </c>
      <c r="D986" s="596">
        <v>1</v>
      </c>
      <c r="E986" s="466">
        <v>6288</v>
      </c>
      <c r="F986" s="466">
        <f t="shared" si="681"/>
        <v>6288</v>
      </c>
      <c r="G986" s="466">
        <v>51976.6</v>
      </c>
      <c r="H986" s="466">
        <f t="shared" si="682"/>
        <v>51976.6</v>
      </c>
      <c r="I986" s="587">
        <f t="shared" si="683"/>
        <v>58264.6</v>
      </c>
      <c r="J986" s="832"/>
      <c r="K986" s="803">
        <v>6288</v>
      </c>
      <c r="L986" s="804">
        <f t="shared" si="684"/>
        <v>0</v>
      </c>
      <c r="M986" s="803">
        <v>51976.6</v>
      </c>
      <c r="N986" s="804">
        <f t="shared" si="685"/>
        <v>0</v>
      </c>
      <c r="O986" s="808">
        <f t="shared" si="686"/>
        <v>0</v>
      </c>
      <c r="P986" s="638">
        <f t="shared" si="687"/>
        <v>0</v>
      </c>
      <c r="Q986" s="512">
        <f t="shared" si="688"/>
        <v>0</v>
      </c>
      <c r="R986" s="637">
        <f t="shared" si="689"/>
        <v>0</v>
      </c>
      <c r="S986" s="649"/>
      <c r="T986" s="519">
        <v>6288</v>
      </c>
      <c r="U986" s="519">
        <f t="shared" si="690"/>
        <v>0</v>
      </c>
      <c r="V986" s="519">
        <v>51976.6</v>
      </c>
      <c r="W986" s="519">
        <f t="shared" si="691"/>
        <v>0</v>
      </c>
      <c r="X986" s="670">
        <f t="shared" si="692"/>
        <v>0</v>
      </c>
      <c r="Y986" s="649"/>
      <c r="Z986" s="512">
        <v>6288</v>
      </c>
      <c r="AA986" s="512">
        <f t="shared" si="693"/>
        <v>0</v>
      </c>
      <c r="AB986" s="512">
        <v>51976.6</v>
      </c>
      <c r="AC986" s="512">
        <f t="shared" si="694"/>
        <v>0</v>
      </c>
      <c r="AD986" s="668">
        <f t="shared" si="695"/>
        <v>0</v>
      </c>
      <c r="AE986" s="740">
        <f t="shared" si="680"/>
        <v>1</v>
      </c>
      <c r="AF986" s="747">
        <v>6288</v>
      </c>
      <c r="AG986" s="747">
        <f t="shared" si="696"/>
        <v>6288</v>
      </c>
      <c r="AH986" s="747">
        <v>51976.6</v>
      </c>
      <c r="AI986" s="747">
        <f t="shared" si="697"/>
        <v>51976.6</v>
      </c>
      <c r="AJ986" s="748">
        <f t="shared" si="698"/>
        <v>58264.6</v>
      </c>
    </row>
    <row r="987" spans="1:37" s="403" customFormat="1" ht="17.45" hidden="1" customHeight="1" x14ac:dyDescent="0.25">
      <c r="A987" s="967" t="s">
        <v>993</v>
      </c>
      <c r="B987" s="438" t="s">
        <v>516</v>
      </c>
      <c r="C987" s="571" t="s">
        <v>31</v>
      </c>
      <c r="D987" s="596">
        <v>2</v>
      </c>
      <c r="E987" s="466">
        <v>6288</v>
      </c>
      <c r="F987" s="466">
        <f t="shared" si="681"/>
        <v>12576</v>
      </c>
      <c r="G987" s="466">
        <v>76653.2</v>
      </c>
      <c r="H987" s="466">
        <f t="shared" si="682"/>
        <v>153306.4</v>
      </c>
      <c r="I987" s="587">
        <f t="shared" si="683"/>
        <v>165882.4</v>
      </c>
      <c r="J987" s="832">
        <v>2</v>
      </c>
      <c r="K987" s="803">
        <v>6288</v>
      </c>
      <c r="L987" s="804">
        <f t="shared" si="684"/>
        <v>12576</v>
      </c>
      <c r="M987" s="803">
        <v>76653.2</v>
      </c>
      <c r="N987" s="804">
        <f t="shared" si="685"/>
        <v>153306.4</v>
      </c>
      <c r="O987" s="808">
        <f t="shared" si="686"/>
        <v>165882.4</v>
      </c>
      <c r="P987" s="638">
        <f t="shared" si="687"/>
        <v>0</v>
      </c>
      <c r="Q987" s="512">
        <f t="shared" si="688"/>
        <v>0.19999999999708962</v>
      </c>
      <c r="R987" s="637">
        <f t="shared" si="689"/>
        <v>0</v>
      </c>
      <c r="S987" s="649">
        <v>2</v>
      </c>
      <c r="T987" s="512">
        <v>6288</v>
      </c>
      <c r="U987" s="512">
        <f t="shared" si="690"/>
        <v>12576</v>
      </c>
      <c r="V987" s="512">
        <v>76653</v>
      </c>
      <c r="W987" s="512">
        <f t="shared" si="691"/>
        <v>153306</v>
      </c>
      <c r="X987" s="668">
        <f t="shared" si="692"/>
        <v>165882</v>
      </c>
      <c r="Y987" s="649"/>
      <c r="Z987" s="512">
        <v>6288</v>
      </c>
      <c r="AA987" s="512">
        <f t="shared" si="693"/>
        <v>0</v>
      </c>
      <c r="AB987" s="512">
        <v>76653</v>
      </c>
      <c r="AC987" s="512">
        <f t="shared" si="694"/>
        <v>0</v>
      </c>
      <c r="AD987" s="668">
        <f t="shared" si="695"/>
        <v>0</v>
      </c>
      <c r="AE987" s="740">
        <f t="shared" si="680"/>
        <v>0</v>
      </c>
      <c r="AF987" s="743">
        <v>6288</v>
      </c>
      <c r="AG987" s="743">
        <f t="shared" si="696"/>
        <v>0</v>
      </c>
      <c r="AH987" s="743">
        <v>76653</v>
      </c>
      <c r="AI987" s="743">
        <f t="shared" si="697"/>
        <v>0</v>
      </c>
      <c r="AJ987" s="744">
        <f t="shared" si="698"/>
        <v>0</v>
      </c>
    </row>
    <row r="988" spans="1:37" s="403" customFormat="1" ht="17.45" hidden="1" customHeight="1" x14ac:dyDescent="0.25">
      <c r="A988" s="967" t="s">
        <v>994</v>
      </c>
      <c r="B988" s="438" t="s">
        <v>517</v>
      </c>
      <c r="C988" s="571" t="s">
        <v>31</v>
      </c>
      <c r="D988" s="596">
        <v>1</v>
      </c>
      <c r="E988" s="466">
        <v>6288</v>
      </c>
      <c r="F988" s="466">
        <f t="shared" si="681"/>
        <v>6288</v>
      </c>
      <c r="G988" s="466">
        <v>73866</v>
      </c>
      <c r="H988" s="466">
        <f t="shared" si="682"/>
        <v>73866</v>
      </c>
      <c r="I988" s="587">
        <f t="shared" si="683"/>
        <v>80154</v>
      </c>
      <c r="J988" s="832"/>
      <c r="K988" s="803">
        <v>6288</v>
      </c>
      <c r="L988" s="804">
        <f t="shared" si="684"/>
        <v>0</v>
      </c>
      <c r="M988" s="803">
        <v>73866</v>
      </c>
      <c r="N988" s="804">
        <f t="shared" si="685"/>
        <v>0</v>
      </c>
      <c r="O988" s="808">
        <f t="shared" si="686"/>
        <v>0</v>
      </c>
      <c r="P988" s="638">
        <f t="shared" si="687"/>
        <v>0</v>
      </c>
      <c r="Q988" s="512">
        <f t="shared" si="688"/>
        <v>0</v>
      </c>
      <c r="R988" s="637">
        <f t="shared" si="689"/>
        <v>0</v>
      </c>
      <c r="S988" s="649"/>
      <c r="T988" s="519">
        <v>6288</v>
      </c>
      <c r="U988" s="519">
        <f t="shared" si="690"/>
        <v>0</v>
      </c>
      <c r="V988" s="519">
        <v>73866</v>
      </c>
      <c r="W988" s="519">
        <f t="shared" si="691"/>
        <v>0</v>
      </c>
      <c r="X988" s="670">
        <f t="shared" si="692"/>
        <v>0</v>
      </c>
      <c r="Y988" s="649"/>
      <c r="Z988" s="512">
        <v>6288</v>
      </c>
      <c r="AA988" s="512">
        <f t="shared" si="693"/>
        <v>0</v>
      </c>
      <c r="AB988" s="512">
        <v>73866</v>
      </c>
      <c r="AC988" s="512">
        <f t="shared" si="694"/>
        <v>0</v>
      </c>
      <c r="AD988" s="668">
        <f t="shared" si="695"/>
        <v>0</v>
      </c>
      <c r="AE988" s="740">
        <f t="shared" si="680"/>
        <v>1</v>
      </c>
      <c r="AF988" s="747">
        <v>6288</v>
      </c>
      <c r="AG988" s="747">
        <f t="shared" si="696"/>
        <v>6288</v>
      </c>
      <c r="AH988" s="747">
        <v>73866</v>
      </c>
      <c r="AI988" s="747">
        <f t="shared" si="697"/>
        <v>73866</v>
      </c>
      <c r="AJ988" s="748">
        <f t="shared" si="698"/>
        <v>80154</v>
      </c>
    </row>
    <row r="989" spans="1:37" s="403" customFormat="1" ht="24" hidden="1" customHeight="1" x14ac:dyDescent="0.25">
      <c r="A989" s="967" t="s">
        <v>995</v>
      </c>
      <c r="B989" s="438" t="s">
        <v>518</v>
      </c>
      <c r="C989" s="571" t="s">
        <v>31</v>
      </c>
      <c r="D989" s="596">
        <v>1</v>
      </c>
      <c r="E989" s="466">
        <v>6288</v>
      </c>
      <c r="F989" s="466">
        <f t="shared" si="681"/>
        <v>6288</v>
      </c>
      <c r="G989" s="466">
        <v>55684.200000000004</v>
      </c>
      <c r="H989" s="466">
        <f t="shared" si="682"/>
        <v>55684.200000000004</v>
      </c>
      <c r="I989" s="587">
        <f t="shared" si="683"/>
        <v>61972.200000000004</v>
      </c>
      <c r="J989" s="832"/>
      <c r="K989" s="803">
        <v>6288</v>
      </c>
      <c r="L989" s="804">
        <f t="shared" si="684"/>
        <v>0</v>
      </c>
      <c r="M989" s="803">
        <v>55684.200000000004</v>
      </c>
      <c r="N989" s="804">
        <f t="shared" si="685"/>
        <v>0</v>
      </c>
      <c r="O989" s="808">
        <f t="shared" si="686"/>
        <v>0</v>
      </c>
      <c r="P989" s="638">
        <f t="shared" si="687"/>
        <v>0</v>
      </c>
      <c r="Q989" s="512">
        <f t="shared" si="688"/>
        <v>0</v>
      </c>
      <c r="R989" s="637">
        <f t="shared" si="689"/>
        <v>0</v>
      </c>
      <c r="S989" s="649"/>
      <c r="T989" s="519">
        <v>6288</v>
      </c>
      <c r="U989" s="519">
        <f t="shared" si="690"/>
        <v>0</v>
      </c>
      <c r="V989" s="519">
        <v>55684.200000000004</v>
      </c>
      <c r="W989" s="519">
        <f t="shared" si="691"/>
        <v>0</v>
      </c>
      <c r="X989" s="670">
        <f t="shared" si="692"/>
        <v>0</v>
      </c>
      <c r="Y989" s="649"/>
      <c r="Z989" s="512">
        <v>6288</v>
      </c>
      <c r="AA989" s="512">
        <f t="shared" si="693"/>
        <v>0</v>
      </c>
      <c r="AB989" s="512">
        <v>55684.200000000004</v>
      </c>
      <c r="AC989" s="512">
        <f t="shared" si="694"/>
        <v>0</v>
      </c>
      <c r="AD989" s="668">
        <f t="shared" si="695"/>
        <v>0</v>
      </c>
      <c r="AE989" s="740">
        <f t="shared" si="680"/>
        <v>1</v>
      </c>
      <c r="AF989" s="747">
        <v>6288</v>
      </c>
      <c r="AG989" s="747">
        <f t="shared" si="696"/>
        <v>6288</v>
      </c>
      <c r="AH989" s="747">
        <v>55684.200000000004</v>
      </c>
      <c r="AI989" s="747">
        <f t="shared" si="697"/>
        <v>55684.200000000004</v>
      </c>
      <c r="AJ989" s="748">
        <f t="shared" si="698"/>
        <v>61972.200000000004</v>
      </c>
    </row>
    <row r="990" spans="1:37" s="403" customFormat="1" ht="17.45" hidden="1" customHeight="1" x14ac:dyDescent="0.25">
      <c r="A990" s="967" t="s">
        <v>996</v>
      </c>
      <c r="B990" s="438" t="s">
        <v>519</v>
      </c>
      <c r="C990" s="571" t="s">
        <v>31</v>
      </c>
      <c r="D990" s="596">
        <v>32</v>
      </c>
      <c r="E990" s="466">
        <v>2615</v>
      </c>
      <c r="F990" s="466">
        <f t="shared" si="681"/>
        <v>83680</v>
      </c>
      <c r="G990" s="466">
        <v>5902</v>
      </c>
      <c r="H990" s="466">
        <f t="shared" si="682"/>
        <v>188864</v>
      </c>
      <c r="I990" s="587">
        <f t="shared" si="683"/>
        <v>272544</v>
      </c>
      <c r="J990" s="832"/>
      <c r="K990" s="803">
        <v>2615</v>
      </c>
      <c r="L990" s="804">
        <f t="shared" si="684"/>
        <v>0</v>
      </c>
      <c r="M990" s="803">
        <v>5902</v>
      </c>
      <c r="N990" s="804">
        <f t="shared" si="685"/>
        <v>0</v>
      </c>
      <c r="O990" s="808">
        <f t="shared" si="686"/>
        <v>0</v>
      </c>
      <c r="P990" s="638">
        <f t="shared" si="687"/>
        <v>0</v>
      </c>
      <c r="Q990" s="512">
        <f t="shared" si="688"/>
        <v>0</v>
      </c>
      <c r="R990" s="637">
        <f t="shared" si="689"/>
        <v>0</v>
      </c>
      <c r="S990" s="649"/>
      <c r="T990" s="519">
        <v>2615</v>
      </c>
      <c r="U990" s="519">
        <f t="shared" si="690"/>
        <v>0</v>
      </c>
      <c r="V990" s="519">
        <v>5902</v>
      </c>
      <c r="W990" s="519">
        <f t="shared" si="691"/>
        <v>0</v>
      </c>
      <c r="X990" s="670">
        <f t="shared" si="692"/>
        <v>0</v>
      </c>
      <c r="Y990" s="649"/>
      <c r="Z990" s="512">
        <v>2615</v>
      </c>
      <c r="AA990" s="512">
        <f t="shared" si="693"/>
        <v>0</v>
      </c>
      <c r="AB990" s="512">
        <v>5902</v>
      </c>
      <c r="AC990" s="512">
        <f t="shared" si="694"/>
        <v>0</v>
      </c>
      <c r="AD990" s="668">
        <f t="shared" si="695"/>
        <v>0</v>
      </c>
      <c r="AE990" s="740">
        <f t="shared" si="680"/>
        <v>32</v>
      </c>
      <c r="AF990" s="747">
        <v>2615</v>
      </c>
      <c r="AG990" s="747">
        <f t="shared" si="696"/>
        <v>83680</v>
      </c>
      <c r="AH990" s="747">
        <v>5902</v>
      </c>
      <c r="AI990" s="747">
        <f t="shared" si="697"/>
        <v>188864</v>
      </c>
      <c r="AJ990" s="748">
        <f t="shared" si="698"/>
        <v>272544</v>
      </c>
    </row>
    <row r="991" spans="1:37" s="403" customFormat="1" ht="17.45" hidden="1" customHeight="1" x14ac:dyDescent="0.25">
      <c r="A991" s="967" t="s">
        <v>997</v>
      </c>
      <c r="B991" s="438" t="s">
        <v>520</v>
      </c>
      <c r="C991" s="571" t="s">
        <v>32</v>
      </c>
      <c r="D991" s="596">
        <v>100</v>
      </c>
      <c r="E991" s="466">
        <v>354</v>
      </c>
      <c r="F991" s="466">
        <f t="shared" si="681"/>
        <v>35400</v>
      </c>
      <c r="G991" s="466">
        <v>9430.2000000000007</v>
      </c>
      <c r="H991" s="466">
        <f t="shared" si="682"/>
        <v>943020.00000000012</v>
      </c>
      <c r="I991" s="587">
        <f t="shared" si="683"/>
        <v>978420.00000000012</v>
      </c>
      <c r="J991" s="832"/>
      <c r="K991" s="803">
        <v>354</v>
      </c>
      <c r="L991" s="804">
        <f t="shared" si="684"/>
        <v>0</v>
      </c>
      <c r="M991" s="803">
        <v>9430.2000000000007</v>
      </c>
      <c r="N991" s="804">
        <f t="shared" si="685"/>
        <v>0</v>
      </c>
      <c r="O991" s="808">
        <f t="shared" si="686"/>
        <v>0</v>
      </c>
      <c r="P991" s="638">
        <f t="shared" si="687"/>
        <v>0</v>
      </c>
      <c r="Q991" s="512">
        <f t="shared" si="688"/>
        <v>0</v>
      </c>
      <c r="R991" s="637">
        <f t="shared" si="689"/>
        <v>0</v>
      </c>
      <c r="S991" s="649"/>
      <c r="T991" s="519">
        <v>354</v>
      </c>
      <c r="U991" s="519">
        <f t="shared" si="690"/>
        <v>0</v>
      </c>
      <c r="V991" s="519">
        <v>9430.2000000000007</v>
      </c>
      <c r="W991" s="519">
        <f t="shared" si="691"/>
        <v>0</v>
      </c>
      <c r="X991" s="670">
        <f t="shared" si="692"/>
        <v>0</v>
      </c>
      <c r="Y991" s="649"/>
      <c r="Z991" s="512">
        <v>354</v>
      </c>
      <c r="AA991" s="512">
        <f t="shared" si="693"/>
        <v>0</v>
      </c>
      <c r="AB991" s="512">
        <v>9430.2000000000007</v>
      </c>
      <c r="AC991" s="512">
        <f t="shared" si="694"/>
        <v>0</v>
      </c>
      <c r="AD991" s="668">
        <f t="shared" si="695"/>
        <v>0</v>
      </c>
      <c r="AE991" s="740">
        <f t="shared" si="680"/>
        <v>100</v>
      </c>
      <c r="AF991" s="747">
        <v>354</v>
      </c>
      <c r="AG991" s="747">
        <f t="shared" si="696"/>
        <v>35400</v>
      </c>
      <c r="AH991" s="747">
        <v>9430.2000000000007</v>
      </c>
      <c r="AI991" s="747">
        <f t="shared" si="697"/>
        <v>943020.00000000012</v>
      </c>
      <c r="AJ991" s="748">
        <f t="shared" si="698"/>
        <v>978420.00000000012</v>
      </c>
    </row>
    <row r="992" spans="1:37" s="403" customFormat="1" ht="17.45" hidden="1" customHeight="1" x14ac:dyDescent="0.25">
      <c r="A992" s="967" t="s">
        <v>998</v>
      </c>
      <c r="B992" s="438" t="s">
        <v>521</v>
      </c>
      <c r="C992" s="571" t="s">
        <v>32</v>
      </c>
      <c r="D992" s="596">
        <v>610</v>
      </c>
      <c r="E992" s="466">
        <v>244</v>
      </c>
      <c r="F992" s="466">
        <f t="shared" si="681"/>
        <v>148840</v>
      </c>
      <c r="G992" s="466">
        <v>3762.2000000000003</v>
      </c>
      <c r="H992" s="466">
        <f t="shared" si="682"/>
        <v>2294942</v>
      </c>
      <c r="I992" s="587">
        <f t="shared" si="683"/>
        <v>2443782</v>
      </c>
      <c r="J992" s="832"/>
      <c r="K992" s="803">
        <v>244</v>
      </c>
      <c r="L992" s="804">
        <f t="shared" si="684"/>
        <v>0</v>
      </c>
      <c r="M992" s="803">
        <v>3762.2000000000003</v>
      </c>
      <c r="N992" s="804">
        <f t="shared" si="685"/>
        <v>0</v>
      </c>
      <c r="O992" s="808">
        <f t="shared" si="686"/>
        <v>0</v>
      </c>
      <c r="P992" s="638">
        <f t="shared" si="687"/>
        <v>0</v>
      </c>
      <c r="Q992" s="512">
        <f t="shared" si="688"/>
        <v>0</v>
      </c>
      <c r="R992" s="637">
        <f t="shared" si="689"/>
        <v>0</v>
      </c>
      <c r="S992" s="649"/>
      <c r="T992" s="519">
        <v>244</v>
      </c>
      <c r="U992" s="519">
        <f t="shared" si="690"/>
        <v>0</v>
      </c>
      <c r="V992" s="519">
        <v>3762.2000000000003</v>
      </c>
      <c r="W992" s="519">
        <f t="shared" si="691"/>
        <v>0</v>
      </c>
      <c r="X992" s="670">
        <f t="shared" si="692"/>
        <v>0</v>
      </c>
      <c r="Y992" s="649"/>
      <c r="Z992" s="512">
        <v>244</v>
      </c>
      <c r="AA992" s="512">
        <f t="shared" si="693"/>
        <v>0</v>
      </c>
      <c r="AB992" s="512">
        <v>3762.2000000000003</v>
      </c>
      <c r="AC992" s="512">
        <f t="shared" si="694"/>
        <v>0</v>
      </c>
      <c r="AD992" s="668">
        <f t="shared" si="695"/>
        <v>0</v>
      </c>
      <c r="AE992" s="740">
        <f t="shared" si="680"/>
        <v>610</v>
      </c>
      <c r="AF992" s="747">
        <v>244</v>
      </c>
      <c r="AG992" s="747">
        <f t="shared" si="696"/>
        <v>148840</v>
      </c>
      <c r="AH992" s="747">
        <v>3762.2000000000003</v>
      </c>
      <c r="AI992" s="747">
        <f t="shared" si="697"/>
        <v>2294942</v>
      </c>
      <c r="AJ992" s="748">
        <f t="shared" si="698"/>
        <v>2443782</v>
      </c>
    </row>
    <row r="993" spans="1:36" s="403" customFormat="1" ht="17.45" hidden="1" customHeight="1" x14ac:dyDescent="0.25">
      <c r="A993" s="967" t="s">
        <v>999</v>
      </c>
      <c r="B993" s="438" t="s">
        <v>522</v>
      </c>
      <c r="C993" s="571" t="s">
        <v>32</v>
      </c>
      <c r="D993" s="596">
        <v>260</v>
      </c>
      <c r="E993" s="466">
        <v>186.02</v>
      </c>
      <c r="F993" s="466">
        <f t="shared" si="681"/>
        <v>48365.200000000004</v>
      </c>
      <c r="G993" s="466">
        <v>1500</v>
      </c>
      <c r="H993" s="466">
        <f t="shared" si="682"/>
        <v>390000</v>
      </c>
      <c r="I993" s="587">
        <f t="shared" si="683"/>
        <v>438365.2</v>
      </c>
      <c r="J993" s="832"/>
      <c r="K993" s="803">
        <v>186.02</v>
      </c>
      <c r="L993" s="804">
        <f t="shared" si="684"/>
        <v>0</v>
      </c>
      <c r="M993" s="803">
        <v>1500</v>
      </c>
      <c r="N993" s="804">
        <f t="shared" si="685"/>
        <v>0</v>
      </c>
      <c r="O993" s="808">
        <f t="shared" si="686"/>
        <v>0</v>
      </c>
      <c r="P993" s="638">
        <f t="shared" si="687"/>
        <v>0</v>
      </c>
      <c r="Q993" s="512">
        <f t="shared" si="688"/>
        <v>0</v>
      </c>
      <c r="R993" s="637">
        <f t="shared" si="689"/>
        <v>0</v>
      </c>
      <c r="S993" s="649"/>
      <c r="T993" s="519">
        <v>186.02</v>
      </c>
      <c r="U993" s="519">
        <f t="shared" si="690"/>
        <v>0</v>
      </c>
      <c r="V993" s="519">
        <v>1500</v>
      </c>
      <c r="W993" s="519">
        <f t="shared" si="691"/>
        <v>0</v>
      </c>
      <c r="X993" s="670">
        <f t="shared" si="692"/>
        <v>0</v>
      </c>
      <c r="Y993" s="649"/>
      <c r="Z993" s="512">
        <v>186.02</v>
      </c>
      <c r="AA993" s="512">
        <f t="shared" si="693"/>
        <v>0</v>
      </c>
      <c r="AB993" s="512">
        <v>1500</v>
      </c>
      <c r="AC993" s="512">
        <f t="shared" si="694"/>
        <v>0</v>
      </c>
      <c r="AD993" s="668">
        <f t="shared" si="695"/>
        <v>0</v>
      </c>
      <c r="AE993" s="740">
        <f t="shared" si="680"/>
        <v>260</v>
      </c>
      <c r="AF993" s="747">
        <v>186.02</v>
      </c>
      <c r="AG993" s="747">
        <f t="shared" si="696"/>
        <v>48365.200000000004</v>
      </c>
      <c r="AH993" s="747">
        <v>1500</v>
      </c>
      <c r="AI993" s="747">
        <f t="shared" si="697"/>
        <v>390000</v>
      </c>
      <c r="AJ993" s="748">
        <f t="shared" si="698"/>
        <v>438365.2</v>
      </c>
    </row>
    <row r="994" spans="1:36" s="403" customFormat="1" ht="17.45" hidden="1" customHeight="1" x14ac:dyDescent="0.25">
      <c r="A994" s="967" t="s">
        <v>1000</v>
      </c>
      <c r="B994" s="438" t="s">
        <v>523</v>
      </c>
      <c r="C994" s="571" t="s">
        <v>32</v>
      </c>
      <c r="D994" s="596">
        <v>1610</v>
      </c>
      <c r="E994" s="466">
        <v>182</v>
      </c>
      <c r="F994" s="466">
        <f t="shared" si="681"/>
        <v>293020</v>
      </c>
      <c r="G994" s="466">
        <v>1086</v>
      </c>
      <c r="H994" s="466">
        <f t="shared" si="682"/>
        <v>1748460</v>
      </c>
      <c r="I994" s="587">
        <f t="shared" si="683"/>
        <v>2041480</v>
      </c>
      <c r="J994" s="832"/>
      <c r="K994" s="803">
        <v>182</v>
      </c>
      <c r="L994" s="804">
        <f t="shared" si="684"/>
        <v>0</v>
      </c>
      <c r="M994" s="803">
        <v>1086</v>
      </c>
      <c r="N994" s="804">
        <f t="shared" si="685"/>
        <v>0</v>
      </c>
      <c r="O994" s="808">
        <f t="shared" si="686"/>
        <v>0</v>
      </c>
      <c r="P994" s="638">
        <f t="shared" si="687"/>
        <v>0</v>
      </c>
      <c r="Q994" s="512">
        <f t="shared" si="688"/>
        <v>0</v>
      </c>
      <c r="R994" s="637">
        <f t="shared" si="689"/>
        <v>0</v>
      </c>
      <c r="S994" s="649"/>
      <c r="T994" s="519">
        <v>182</v>
      </c>
      <c r="U994" s="519">
        <f t="shared" si="690"/>
        <v>0</v>
      </c>
      <c r="V994" s="519">
        <v>1086</v>
      </c>
      <c r="W994" s="519">
        <f t="shared" si="691"/>
        <v>0</v>
      </c>
      <c r="X994" s="670">
        <f t="shared" si="692"/>
        <v>0</v>
      </c>
      <c r="Y994" s="649"/>
      <c r="Z994" s="512">
        <v>182</v>
      </c>
      <c r="AA994" s="512">
        <f t="shared" si="693"/>
        <v>0</v>
      </c>
      <c r="AB994" s="512">
        <v>1086</v>
      </c>
      <c r="AC994" s="512">
        <f t="shared" si="694"/>
        <v>0</v>
      </c>
      <c r="AD994" s="668">
        <f t="shared" si="695"/>
        <v>0</v>
      </c>
      <c r="AE994" s="740">
        <f t="shared" si="680"/>
        <v>1610</v>
      </c>
      <c r="AF994" s="747">
        <v>182</v>
      </c>
      <c r="AG994" s="747">
        <f t="shared" si="696"/>
        <v>293020</v>
      </c>
      <c r="AH994" s="747">
        <v>1086</v>
      </c>
      <c r="AI994" s="747">
        <f t="shared" si="697"/>
        <v>1748460</v>
      </c>
      <c r="AJ994" s="748">
        <f t="shared" si="698"/>
        <v>2041480</v>
      </c>
    </row>
    <row r="995" spans="1:36" s="403" customFormat="1" ht="17.45" hidden="1" customHeight="1" x14ac:dyDescent="0.25">
      <c r="A995" s="967" t="s">
        <v>1001</v>
      </c>
      <c r="B995" s="438" t="s">
        <v>524</v>
      </c>
      <c r="C995" s="571" t="s">
        <v>32</v>
      </c>
      <c r="D995" s="596">
        <v>40</v>
      </c>
      <c r="E995" s="466">
        <v>182</v>
      </c>
      <c r="F995" s="466">
        <f t="shared" si="681"/>
        <v>7280</v>
      </c>
      <c r="G995" s="466">
        <v>611</v>
      </c>
      <c r="H995" s="466">
        <f t="shared" si="682"/>
        <v>24440</v>
      </c>
      <c r="I995" s="587">
        <f t="shared" si="683"/>
        <v>31720</v>
      </c>
      <c r="J995" s="832"/>
      <c r="K995" s="803">
        <v>182</v>
      </c>
      <c r="L995" s="804">
        <f t="shared" si="684"/>
        <v>0</v>
      </c>
      <c r="M995" s="803">
        <v>611</v>
      </c>
      <c r="N995" s="804">
        <f t="shared" si="685"/>
        <v>0</v>
      </c>
      <c r="O995" s="808">
        <f t="shared" si="686"/>
        <v>0</v>
      </c>
      <c r="P995" s="638">
        <f t="shared" si="687"/>
        <v>0</v>
      </c>
      <c r="Q995" s="512">
        <f t="shared" si="688"/>
        <v>0</v>
      </c>
      <c r="R995" s="637">
        <f t="shared" si="689"/>
        <v>0</v>
      </c>
      <c r="S995" s="649"/>
      <c r="T995" s="519">
        <v>182</v>
      </c>
      <c r="U995" s="519">
        <f t="shared" si="690"/>
        <v>0</v>
      </c>
      <c r="V995" s="519">
        <v>611</v>
      </c>
      <c r="W995" s="519">
        <f t="shared" si="691"/>
        <v>0</v>
      </c>
      <c r="X995" s="670">
        <f t="shared" si="692"/>
        <v>0</v>
      </c>
      <c r="Y995" s="649"/>
      <c r="Z995" s="512">
        <v>182</v>
      </c>
      <c r="AA995" s="512">
        <f t="shared" si="693"/>
        <v>0</v>
      </c>
      <c r="AB995" s="512">
        <v>611</v>
      </c>
      <c r="AC995" s="512">
        <f t="shared" si="694"/>
        <v>0</v>
      </c>
      <c r="AD995" s="668">
        <f t="shared" si="695"/>
        <v>0</v>
      </c>
      <c r="AE995" s="740">
        <f t="shared" si="680"/>
        <v>40</v>
      </c>
      <c r="AF995" s="747">
        <v>182</v>
      </c>
      <c r="AG995" s="747">
        <f t="shared" si="696"/>
        <v>7280</v>
      </c>
      <c r="AH995" s="747">
        <v>611</v>
      </c>
      <c r="AI995" s="747">
        <f t="shared" si="697"/>
        <v>24440</v>
      </c>
      <c r="AJ995" s="748">
        <f t="shared" si="698"/>
        <v>31720</v>
      </c>
    </row>
    <row r="996" spans="1:36" s="403" customFormat="1" ht="17.45" hidden="1" customHeight="1" x14ac:dyDescent="0.25">
      <c r="A996" s="967" t="s">
        <v>1002</v>
      </c>
      <c r="B996" s="438" t="s">
        <v>525</v>
      </c>
      <c r="C996" s="571" t="s">
        <v>32</v>
      </c>
      <c r="D996" s="596">
        <v>760</v>
      </c>
      <c r="E996" s="466">
        <v>182</v>
      </c>
      <c r="F996" s="466">
        <f t="shared" si="681"/>
        <v>138320</v>
      </c>
      <c r="G996" s="466">
        <v>496.6</v>
      </c>
      <c r="H996" s="466">
        <f t="shared" si="682"/>
        <v>377416</v>
      </c>
      <c r="I996" s="587">
        <f t="shared" si="683"/>
        <v>515736</v>
      </c>
      <c r="J996" s="832"/>
      <c r="K996" s="803">
        <v>182</v>
      </c>
      <c r="L996" s="804">
        <f t="shared" si="684"/>
        <v>0</v>
      </c>
      <c r="M996" s="803">
        <v>496.6</v>
      </c>
      <c r="N996" s="804">
        <f t="shared" si="685"/>
        <v>0</v>
      </c>
      <c r="O996" s="808">
        <f t="shared" si="686"/>
        <v>0</v>
      </c>
      <c r="P996" s="638">
        <f t="shared" si="687"/>
        <v>0</v>
      </c>
      <c r="Q996" s="512">
        <f t="shared" si="688"/>
        <v>0</v>
      </c>
      <c r="R996" s="637">
        <f t="shared" si="689"/>
        <v>0</v>
      </c>
      <c r="S996" s="649"/>
      <c r="T996" s="519">
        <v>182</v>
      </c>
      <c r="U996" s="519">
        <f t="shared" si="690"/>
        <v>0</v>
      </c>
      <c r="V996" s="519">
        <v>496.6</v>
      </c>
      <c r="W996" s="519">
        <f t="shared" si="691"/>
        <v>0</v>
      </c>
      <c r="X996" s="670">
        <f t="shared" si="692"/>
        <v>0</v>
      </c>
      <c r="Y996" s="649"/>
      <c r="Z996" s="512">
        <v>182</v>
      </c>
      <c r="AA996" s="512">
        <f t="shared" si="693"/>
        <v>0</v>
      </c>
      <c r="AB996" s="512">
        <v>496.6</v>
      </c>
      <c r="AC996" s="512">
        <f t="shared" si="694"/>
        <v>0</v>
      </c>
      <c r="AD996" s="668">
        <f t="shared" si="695"/>
        <v>0</v>
      </c>
      <c r="AE996" s="740">
        <f t="shared" si="680"/>
        <v>760</v>
      </c>
      <c r="AF996" s="747">
        <v>182</v>
      </c>
      <c r="AG996" s="747">
        <f t="shared" si="696"/>
        <v>138320</v>
      </c>
      <c r="AH996" s="747">
        <v>496.6</v>
      </c>
      <c r="AI996" s="747">
        <f t="shared" si="697"/>
        <v>377416</v>
      </c>
      <c r="AJ996" s="748">
        <f t="shared" si="698"/>
        <v>515736</v>
      </c>
    </row>
    <row r="997" spans="1:36" s="403" customFormat="1" ht="17.45" hidden="1" customHeight="1" x14ac:dyDescent="0.25">
      <c r="A997" s="967" t="s">
        <v>1003</v>
      </c>
      <c r="B997" s="438" t="s">
        <v>526</v>
      </c>
      <c r="C997" s="571" t="s">
        <v>32</v>
      </c>
      <c r="D997" s="596">
        <v>210</v>
      </c>
      <c r="E997" s="466">
        <v>182</v>
      </c>
      <c r="F997" s="466">
        <f t="shared" si="681"/>
        <v>38220</v>
      </c>
      <c r="G997" s="466">
        <v>322.40000000000003</v>
      </c>
      <c r="H997" s="466">
        <f t="shared" si="682"/>
        <v>67704</v>
      </c>
      <c r="I997" s="587">
        <f t="shared" si="683"/>
        <v>105924</v>
      </c>
      <c r="J997" s="832"/>
      <c r="K997" s="803">
        <v>182</v>
      </c>
      <c r="L997" s="804">
        <f t="shared" si="684"/>
        <v>0</v>
      </c>
      <c r="M997" s="803">
        <v>322.40000000000003</v>
      </c>
      <c r="N997" s="804">
        <f t="shared" si="685"/>
        <v>0</v>
      </c>
      <c r="O997" s="808">
        <f t="shared" si="686"/>
        <v>0</v>
      </c>
      <c r="P997" s="638">
        <f t="shared" si="687"/>
        <v>0</v>
      </c>
      <c r="Q997" s="512">
        <f t="shared" si="688"/>
        <v>0</v>
      </c>
      <c r="R997" s="637">
        <f t="shared" si="689"/>
        <v>0</v>
      </c>
      <c r="S997" s="649"/>
      <c r="T997" s="519">
        <v>182</v>
      </c>
      <c r="U997" s="519">
        <f t="shared" si="690"/>
        <v>0</v>
      </c>
      <c r="V997" s="519">
        <v>322.40000000000003</v>
      </c>
      <c r="W997" s="519">
        <f t="shared" si="691"/>
        <v>0</v>
      </c>
      <c r="X997" s="670">
        <f t="shared" si="692"/>
        <v>0</v>
      </c>
      <c r="Y997" s="649"/>
      <c r="Z997" s="512">
        <v>182</v>
      </c>
      <c r="AA997" s="512">
        <f t="shared" si="693"/>
        <v>0</v>
      </c>
      <c r="AB997" s="512">
        <v>322.40000000000003</v>
      </c>
      <c r="AC997" s="512">
        <f t="shared" si="694"/>
        <v>0</v>
      </c>
      <c r="AD997" s="668">
        <f t="shared" si="695"/>
        <v>0</v>
      </c>
      <c r="AE997" s="740">
        <f t="shared" si="680"/>
        <v>210</v>
      </c>
      <c r="AF997" s="747">
        <v>182</v>
      </c>
      <c r="AG997" s="747">
        <f t="shared" si="696"/>
        <v>38220</v>
      </c>
      <c r="AH997" s="747">
        <v>322.40000000000003</v>
      </c>
      <c r="AI997" s="747">
        <f t="shared" si="697"/>
        <v>67704</v>
      </c>
      <c r="AJ997" s="748">
        <f t="shared" si="698"/>
        <v>105924</v>
      </c>
    </row>
    <row r="998" spans="1:36" s="403" customFormat="1" ht="17.45" hidden="1" customHeight="1" x14ac:dyDescent="0.25">
      <c r="A998" s="967" t="s">
        <v>1004</v>
      </c>
      <c r="B998" s="438" t="s">
        <v>527</v>
      </c>
      <c r="C998" s="571" t="s">
        <v>32</v>
      </c>
      <c r="D998" s="596">
        <v>1320</v>
      </c>
      <c r="E998" s="466">
        <v>182</v>
      </c>
      <c r="F998" s="466">
        <f t="shared" si="681"/>
        <v>240240</v>
      </c>
      <c r="G998" s="466">
        <v>184.6</v>
      </c>
      <c r="H998" s="466">
        <f t="shared" si="682"/>
        <v>243672</v>
      </c>
      <c r="I998" s="587">
        <f t="shared" si="683"/>
        <v>483912</v>
      </c>
      <c r="J998" s="832"/>
      <c r="K998" s="803">
        <v>182</v>
      </c>
      <c r="L998" s="804">
        <f t="shared" si="684"/>
        <v>0</v>
      </c>
      <c r="M998" s="803">
        <v>184.6</v>
      </c>
      <c r="N998" s="804">
        <f t="shared" si="685"/>
        <v>0</v>
      </c>
      <c r="O998" s="808">
        <f t="shared" si="686"/>
        <v>0</v>
      </c>
      <c r="P998" s="638">
        <f t="shared" si="687"/>
        <v>0</v>
      </c>
      <c r="Q998" s="512">
        <f t="shared" si="688"/>
        <v>0</v>
      </c>
      <c r="R998" s="637">
        <f t="shared" si="689"/>
        <v>0</v>
      </c>
      <c r="S998" s="649"/>
      <c r="T998" s="519">
        <v>182</v>
      </c>
      <c r="U998" s="519">
        <f t="shared" si="690"/>
        <v>0</v>
      </c>
      <c r="V998" s="519">
        <v>184.6</v>
      </c>
      <c r="W998" s="519">
        <f t="shared" si="691"/>
        <v>0</v>
      </c>
      <c r="X998" s="670">
        <f t="shared" si="692"/>
        <v>0</v>
      </c>
      <c r="Y998" s="649"/>
      <c r="Z998" s="512">
        <v>182</v>
      </c>
      <c r="AA998" s="512">
        <f t="shared" si="693"/>
        <v>0</v>
      </c>
      <c r="AB998" s="512">
        <v>184.6</v>
      </c>
      <c r="AC998" s="512">
        <f t="shared" si="694"/>
        <v>0</v>
      </c>
      <c r="AD998" s="668">
        <f t="shared" si="695"/>
        <v>0</v>
      </c>
      <c r="AE998" s="740">
        <f t="shared" si="680"/>
        <v>1320</v>
      </c>
      <c r="AF998" s="747">
        <v>182</v>
      </c>
      <c r="AG998" s="747">
        <f t="shared" si="696"/>
        <v>240240</v>
      </c>
      <c r="AH998" s="747">
        <v>184.6</v>
      </c>
      <c r="AI998" s="747">
        <f t="shared" si="697"/>
        <v>243672</v>
      </c>
      <c r="AJ998" s="748">
        <f t="shared" si="698"/>
        <v>483912</v>
      </c>
    </row>
    <row r="999" spans="1:36" s="403" customFormat="1" ht="17.45" hidden="1" customHeight="1" x14ac:dyDescent="0.25">
      <c r="A999" s="967" t="s">
        <v>1005</v>
      </c>
      <c r="B999" s="438" t="s">
        <v>528</v>
      </c>
      <c r="C999" s="571" t="s">
        <v>31</v>
      </c>
      <c r="D999" s="596">
        <v>20</v>
      </c>
      <c r="E999" s="466">
        <v>262</v>
      </c>
      <c r="F999" s="466">
        <f t="shared" si="681"/>
        <v>5240</v>
      </c>
      <c r="G999" s="466">
        <v>200.20000000000002</v>
      </c>
      <c r="H999" s="466">
        <f t="shared" si="682"/>
        <v>4004.0000000000005</v>
      </c>
      <c r="I999" s="587">
        <f t="shared" si="683"/>
        <v>9244</v>
      </c>
      <c r="J999" s="832"/>
      <c r="K999" s="803">
        <v>262</v>
      </c>
      <c r="L999" s="804">
        <f t="shared" si="684"/>
        <v>0</v>
      </c>
      <c r="M999" s="803">
        <v>200.20000000000002</v>
      </c>
      <c r="N999" s="804">
        <f t="shared" si="685"/>
        <v>0</v>
      </c>
      <c r="O999" s="808">
        <f t="shared" si="686"/>
        <v>0</v>
      </c>
      <c r="P999" s="638">
        <f t="shared" si="687"/>
        <v>0</v>
      </c>
      <c r="Q999" s="512">
        <f t="shared" si="688"/>
        <v>0</v>
      </c>
      <c r="R999" s="637">
        <f t="shared" si="689"/>
        <v>0</v>
      </c>
      <c r="S999" s="649"/>
      <c r="T999" s="519">
        <v>262</v>
      </c>
      <c r="U999" s="519">
        <f t="shared" si="690"/>
        <v>0</v>
      </c>
      <c r="V999" s="519">
        <v>200.20000000000002</v>
      </c>
      <c r="W999" s="519">
        <f t="shared" si="691"/>
        <v>0</v>
      </c>
      <c r="X999" s="670">
        <f t="shared" si="692"/>
        <v>0</v>
      </c>
      <c r="Y999" s="649"/>
      <c r="Z999" s="512">
        <v>262</v>
      </c>
      <c r="AA999" s="512">
        <f t="shared" si="693"/>
        <v>0</v>
      </c>
      <c r="AB999" s="512">
        <v>200.20000000000002</v>
      </c>
      <c r="AC999" s="512">
        <f t="shared" si="694"/>
        <v>0</v>
      </c>
      <c r="AD999" s="668">
        <f t="shared" si="695"/>
        <v>0</v>
      </c>
      <c r="AE999" s="740">
        <f t="shared" si="680"/>
        <v>20</v>
      </c>
      <c r="AF999" s="747">
        <v>262</v>
      </c>
      <c r="AG999" s="747">
        <f t="shared" si="696"/>
        <v>5240</v>
      </c>
      <c r="AH999" s="747">
        <v>200.20000000000002</v>
      </c>
      <c r="AI999" s="747">
        <f t="shared" si="697"/>
        <v>4004.0000000000005</v>
      </c>
      <c r="AJ999" s="748">
        <f t="shared" si="698"/>
        <v>9244</v>
      </c>
    </row>
    <row r="1000" spans="1:36" s="403" customFormat="1" ht="17.45" hidden="1" customHeight="1" x14ac:dyDescent="0.25">
      <c r="A1000" s="967" t="s">
        <v>1006</v>
      </c>
      <c r="B1000" s="438" t="s">
        <v>528</v>
      </c>
      <c r="C1000" s="571" t="s">
        <v>31</v>
      </c>
      <c r="D1000" s="596">
        <v>250</v>
      </c>
      <c r="E1000" s="466">
        <v>262</v>
      </c>
      <c r="F1000" s="466">
        <f t="shared" si="681"/>
        <v>65500</v>
      </c>
      <c r="G1000" s="466">
        <v>80.600000000000009</v>
      </c>
      <c r="H1000" s="466">
        <f t="shared" si="682"/>
        <v>20150.000000000004</v>
      </c>
      <c r="I1000" s="587">
        <f t="shared" si="683"/>
        <v>85650</v>
      </c>
      <c r="J1000" s="832"/>
      <c r="K1000" s="803">
        <v>262</v>
      </c>
      <c r="L1000" s="804">
        <f t="shared" si="684"/>
        <v>0</v>
      </c>
      <c r="M1000" s="803">
        <v>80.600000000000009</v>
      </c>
      <c r="N1000" s="804">
        <f t="shared" si="685"/>
        <v>0</v>
      </c>
      <c r="O1000" s="808">
        <f t="shared" si="686"/>
        <v>0</v>
      </c>
      <c r="P1000" s="638">
        <f t="shared" si="687"/>
        <v>0</v>
      </c>
      <c r="Q1000" s="512">
        <f t="shared" si="688"/>
        <v>0</v>
      </c>
      <c r="R1000" s="637">
        <f t="shared" si="689"/>
        <v>0</v>
      </c>
      <c r="S1000" s="649"/>
      <c r="T1000" s="519">
        <v>262</v>
      </c>
      <c r="U1000" s="519">
        <f t="shared" si="690"/>
        <v>0</v>
      </c>
      <c r="V1000" s="519">
        <v>80.600000000000009</v>
      </c>
      <c r="W1000" s="519">
        <f t="shared" si="691"/>
        <v>0</v>
      </c>
      <c r="X1000" s="670">
        <f t="shared" si="692"/>
        <v>0</v>
      </c>
      <c r="Y1000" s="649"/>
      <c r="Z1000" s="512">
        <v>262</v>
      </c>
      <c r="AA1000" s="512">
        <f t="shared" si="693"/>
        <v>0</v>
      </c>
      <c r="AB1000" s="512">
        <v>80.600000000000009</v>
      </c>
      <c r="AC1000" s="512">
        <f t="shared" si="694"/>
        <v>0</v>
      </c>
      <c r="AD1000" s="668">
        <f t="shared" si="695"/>
        <v>0</v>
      </c>
      <c r="AE1000" s="740">
        <f t="shared" si="680"/>
        <v>250</v>
      </c>
      <c r="AF1000" s="747">
        <v>262</v>
      </c>
      <c r="AG1000" s="747">
        <f t="shared" si="696"/>
        <v>65500</v>
      </c>
      <c r="AH1000" s="747">
        <v>80.600000000000009</v>
      </c>
      <c r="AI1000" s="747">
        <f t="shared" si="697"/>
        <v>20150.000000000004</v>
      </c>
      <c r="AJ1000" s="748">
        <f t="shared" si="698"/>
        <v>85650</v>
      </c>
    </row>
    <row r="1001" spans="1:36" s="403" customFormat="1" ht="17.45" hidden="1" customHeight="1" x14ac:dyDescent="0.25">
      <c r="A1001" s="967" t="s">
        <v>1007</v>
      </c>
      <c r="B1001" s="438" t="s">
        <v>529</v>
      </c>
      <c r="C1001" s="571" t="s">
        <v>31</v>
      </c>
      <c r="D1001" s="596">
        <v>32</v>
      </c>
      <c r="E1001" s="466">
        <v>131</v>
      </c>
      <c r="F1001" s="466">
        <f t="shared" si="681"/>
        <v>4192</v>
      </c>
      <c r="G1001" s="466">
        <v>3434.6</v>
      </c>
      <c r="H1001" s="466">
        <f t="shared" si="682"/>
        <v>109907.2</v>
      </c>
      <c r="I1001" s="587">
        <f t="shared" si="683"/>
        <v>114099.2</v>
      </c>
      <c r="J1001" s="832"/>
      <c r="K1001" s="803">
        <v>131</v>
      </c>
      <c r="L1001" s="804">
        <f t="shared" si="684"/>
        <v>0</v>
      </c>
      <c r="M1001" s="803">
        <v>3434.6</v>
      </c>
      <c r="N1001" s="804">
        <f t="shared" si="685"/>
        <v>0</v>
      </c>
      <c r="O1001" s="808">
        <f t="shared" si="686"/>
        <v>0</v>
      </c>
      <c r="P1001" s="638">
        <f t="shared" si="687"/>
        <v>0</v>
      </c>
      <c r="Q1001" s="512">
        <f t="shared" si="688"/>
        <v>0</v>
      </c>
      <c r="R1001" s="637">
        <f t="shared" si="689"/>
        <v>0</v>
      </c>
      <c r="S1001" s="649"/>
      <c r="T1001" s="519">
        <v>131</v>
      </c>
      <c r="U1001" s="519">
        <f t="shared" si="690"/>
        <v>0</v>
      </c>
      <c r="V1001" s="519">
        <v>3434.6</v>
      </c>
      <c r="W1001" s="519">
        <f t="shared" si="691"/>
        <v>0</v>
      </c>
      <c r="X1001" s="670">
        <f t="shared" si="692"/>
        <v>0</v>
      </c>
      <c r="Y1001" s="649"/>
      <c r="Z1001" s="512">
        <v>131</v>
      </c>
      <c r="AA1001" s="512">
        <f t="shared" si="693"/>
        <v>0</v>
      </c>
      <c r="AB1001" s="512">
        <v>3434.6</v>
      </c>
      <c r="AC1001" s="512">
        <f t="shared" si="694"/>
        <v>0</v>
      </c>
      <c r="AD1001" s="668">
        <f t="shared" si="695"/>
        <v>0</v>
      </c>
      <c r="AE1001" s="740">
        <f t="shared" si="680"/>
        <v>32</v>
      </c>
      <c r="AF1001" s="747">
        <v>131</v>
      </c>
      <c r="AG1001" s="747">
        <f t="shared" si="696"/>
        <v>4192</v>
      </c>
      <c r="AH1001" s="747">
        <v>3434.6</v>
      </c>
      <c r="AI1001" s="747">
        <f t="shared" si="697"/>
        <v>109907.2</v>
      </c>
      <c r="AJ1001" s="748">
        <f t="shared" si="698"/>
        <v>114099.2</v>
      </c>
    </row>
    <row r="1002" spans="1:36" s="403" customFormat="1" ht="17.45" hidden="1" customHeight="1" x14ac:dyDescent="0.25">
      <c r="A1002" s="967" t="s">
        <v>1008</v>
      </c>
      <c r="B1002" s="438" t="s">
        <v>530</v>
      </c>
      <c r="C1002" s="571" t="s">
        <v>32</v>
      </c>
      <c r="D1002" s="596">
        <v>636</v>
      </c>
      <c r="E1002" s="466">
        <v>838.40000000000009</v>
      </c>
      <c r="F1002" s="466">
        <f t="shared" si="681"/>
        <v>533222.40000000002</v>
      </c>
      <c r="G1002" s="466">
        <v>1759</v>
      </c>
      <c r="H1002" s="466">
        <f t="shared" si="682"/>
        <v>1118724</v>
      </c>
      <c r="I1002" s="587">
        <f t="shared" si="683"/>
        <v>1651946.4</v>
      </c>
      <c r="J1002" s="832"/>
      <c r="K1002" s="803">
        <v>838.40000000000009</v>
      </c>
      <c r="L1002" s="804">
        <f t="shared" si="684"/>
        <v>0</v>
      </c>
      <c r="M1002" s="803">
        <v>1759</v>
      </c>
      <c r="N1002" s="804">
        <f t="shared" si="685"/>
        <v>0</v>
      </c>
      <c r="O1002" s="808">
        <f t="shared" si="686"/>
        <v>0</v>
      </c>
      <c r="P1002" s="638">
        <f t="shared" si="687"/>
        <v>0</v>
      </c>
      <c r="Q1002" s="512">
        <f t="shared" si="688"/>
        <v>0</v>
      </c>
      <c r="R1002" s="637">
        <f t="shared" si="689"/>
        <v>0</v>
      </c>
      <c r="S1002" s="649"/>
      <c r="T1002" s="519">
        <v>838.40000000000009</v>
      </c>
      <c r="U1002" s="519">
        <f t="shared" si="690"/>
        <v>0</v>
      </c>
      <c r="V1002" s="519">
        <v>1759</v>
      </c>
      <c r="W1002" s="519">
        <f t="shared" si="691"/>
        <v>0</v>
      </c>
      <c r="X1002" s="670">
        <f t="shared" si="692"/>
        <v>0</v>
      </c>
      <c r="Y1002" s="649"/>
      <c r="Z1002" s="512">
        <v>838.40000000000009</v>
      </c>
      <c r="AA1002" s="512">
        <f t="shared" si="693"/>
        <v>0</v>
      </c>
      <c r="AB1002" s="512">
        <v>1759</v>
      </c>
      <c r="AC1002" s="512">
        <f t="shared" si="694"/>
        <v>0</v>
      </c>
      <c r="AD1002" s="668">
        <f t="shared" si="695"/>
        <v>0</v>
      </c>
      <c r="AE1002" s="740">
        <f t="shared" si="680"/>
        <v>636</v>
      </c>
      <c r="AF1002" s="747">
        <v>838.40000000000009</v>
      </c>
      <c r="AG1002" s="747">
        <f t="shared" si="696"/>
        <v>533222.40000000002</v>
      </c>
      <c r="AH1002" s="747">
        <v>1759</v>
      </c>
      <c r="AI1002" s="747">
        <f t="shared" si="697"/>
        <v>1118724</v>
      </c>
      <c r="AJ1002" s="748">
        <f t="shared" si="698"/>
        <v>1651946.4</v>
      </c>
    </row>
    <row r="1003" spans="1:36" s="403" customFormat="1" ht="17.45" hidden="1" customHeight="1" x14ac:dyDescent="0.25">
      <c r="A1003" s="967" t="s">
        <v>1009</v>
      </c>
      <c r="B1003" s="438" t="s">
        <v>531</v>
      </c>
      <c r="C1003" s="571" t="s">
        <v>31</v>
      </c>
      <c r="D1003" s="596">
        <v>20</v>
      </c>
      <c r="E1003" s="466">
        <v>1965</v>
      </c>
      <c r="F1003" s="466">
        <f t="shared" si="681"/>
        <v>39300</v>
      </c>
      <c r="G1003" s="466">
        <v>20594.600000000002</v>
      </c>
      <c r="H1003" s="466">
        <f t="shared" si="682"/>
        <v>411892.00000000006</v>
      </c>
      <c r="I1003" s="587">
        <f t="shared" si="683"/>
        <v>451192.00000000006</v>
      </c>
      <c r="J1003" s="832"/>
      <c r="K1003" s="803">
        <v>1965</v>
      </c>
      <c r="L1003" s="804">
        <f t="shared" si="684"/>
        <v>0</v>
      </c>
      <c r="M1003" s="803">
        <v>20594.600000000002</v>
      </c>
      <c r="N1003" s="804">
        <f t="shared" si="685"/>
        <v>0</v>
      </c>
      <c r="O1003" s="808">
        <f t="shared" si="686"/>
        <v>0</v>
      </c>
      <c r="P1003" s="638">
        <f t="shared" si="687"/>
        <v>0</v>
      </c>
      <c r="Q1003" s="512">
        <f t="shared" si="688"/>
        <v>0</v>
      </c>
      <c r="R1003" s="637">
        <f t="shared" si="689"/>
        <v>0</v>
      </c>
      <c r="S1003" s="649"/>
      <c r="T1003" s="519">
        <v>1965</v>
      </c>
      <c r="U1003" s="519">
        <f t="shared" si="690"/>
        <v>0</v>
      </c>
      <c r="V1003" s="519">
        <v>20594.600000000002</v>
      </c>
      <c r="W1003" s="519">
        <f t="shared" si="691"/>
        <v>0</v>
      </c>
      <c r="X1003" s="670">
        <f t="shared" si="692"/>
        <v>0</v>
      </c>
      <c r="Y1003" s="649"/>
      <c r="Z1003" s="512">
        <v>1965</v>
      </c>
      <c r="AA1003" s="512">
        <f t="shared" si="693"/>
        <v>0</v>
      </c>
      <c r="AB1003" s="512">
        <v>20594.600000000002</v>
      </c>
      <c r="AC1003" s="512">
        <f t="shared" si="694"/>
        <v>0</v>
      </c>
      <c r="AD1003" s="668">
        <f t="shared" si="695"/>
        <v>0</v>
      </c>
      <c r="AE1003" s="740">
        <f t="shared" si="680"/>
        <v>20</v>
      </c>
      <c r="AF1003" s="747">
        <v>1965</v>
      </c>
      <c r="AG1003" s="747">
        <f t="shared" si="696"/>
        <v>39300</v>
      </c>
      <c r="AH1003" s="747">
        <v>20594.600000000002</v>
      </c>
      <c r="AI1003" s="747">
        <f t="shared" si="697"/>
        <v>411892.00000000006</v>
      </c>
      <c r="AJ1003" s="748">
        <f t="shared" si="698"/>
        <v>451192.00000000006</v>
      </c>
    </row>
    <row r="1004" spans="1:36" s="403" customFormat="1" ht="27" hidden="1" customHeight="1" x14ac:dyDescent="0.25">
      <c r="A1004" s="967" t="s">
        <v>1010</v>
      </c>
      <c r="B1004" s="438" t="s">
        <v>463</v>
      </c>
      <c r="C1004" s="571" t="s">
        <v>32</v>
      </c>
      <c r="D1004" s="596">
        <v>860</v>
      </c>
      <c r="E1004" s="466">
        <v>246</v>
      </c>
      <c r="F1004" s="466">
        <f t="shared" si="681"/>
        <v>211560</v>
      </c>
      <c r="G1004" s="466">
        <v>101</v>
      </c>
      <c r="H1004" s="466">
        <f t="shared" si="682"/>
        <v>86860</v>
      </c>
      <c r="I1004" s="587">
        <f t="shared" si="683"/>
        <v>298420</v>
      </c>
      <c r="J1004" s="832"/>
      <c r="K1004" s="803">
        <v>246</v>
      </c>
      <c r="L1004" s="804">
        <f t="shared" si="684"/>
        <v>0</v>
      </c>
      <c r="M1004" s="803">
        <v>101</v>
      </c>
      <c r="N1004" s="804">
        <f t="shared" si="685"/>
        <v>0</v>
      </c>
      <c r="O1004" s="808">
        <f t="shared" si="686"/>
        <v>0</v>
      </c>
      <c r="P1004" s="638">
        <f t="shared" si="687"/>
        <v>0</v>
      </c>
      <c r="Q1004" s="512">
        <f t="shared" si="688"/>
        <v>0</v>
      </c>
      <c r="R1004" s="637">
        <f t="shared" si="689"/>
        <v>0</v>
      </c>
      <c r="S1004" s="649"/>
      <c r="T1004" s="519">
        <v>246</v>
      </c>
      <c r="U1004" s="519">
        <f t="shared" si="690"/>
        <v>0</v>
      </c>
      <c r="V1004" s="519">
        <v>101</v>
      </c>
      <c r="W1004" s="519">
        <f t="shared" si="691"/>
        <v>0</v>
      </c>
      <c r="X1004" s="670">
        <f t="shared" si="692"/>
        <v>0</v>
      </c>
      <c r="Y1004" s="649"/>
      <c r="Z1004" s="512">
        <v>246</v>
      </c>
      <c r="AA1004" s="512">
        <f t="shared" si="693"/>
        <v>0</v>
      </c>
      <c r="AB1004" s="512">
        <v>101</v>
      </c>
      <c r="AC1004" s="512">
        <f t="shared" si="694"/>
        <v>0</v>
      </c>
      <c r="AD1004" s="668">
        <f t="shared" si="695"/>
        <v>0</v>
      </c>
      <c r="AE1004" s="740">
        <f t="shared" si="680"/>
        <v>860</v>
      </c>
      <c r="AF1004" s="747">
        <v>246</v>
      </c>
      <c r="AG1004" s="747">
        <f t="shared" si="696"/>
        <v>211560</v>
      </c>
      <c r="AH1004" s="747">
        <v>101</v>
      </c>
      <c r="AI1004" s="747">
        <f t="shared" si="697"/>
        <v>86860</v>
      </c>
      <c r="AJ1004" s="748">
        <f t="shared" si="698"/>
        <v>298420</v>
      </c>
    </row>
    <row r="1005" spans="1:36" s="403" customFormat="1" ht="17.45" hidden="1" customHeight="1" x14ac:dyDescent="0.25">
      <c r="A1005" s="967" t="s">
        <v>1011</v>
      </c>
      <c r="B1005" s="438" t="s">
        <v>532</v>
      </c>
      <c r="C1005" s="571" t="s">
        <v>31</v>
      </c>
      <c r="D1005" s="596">
        <v>64</v>
      </c>
      <c r="E1005" s="466">
        <v>131</v>
      </c>
      <c r="F1005" s="466">
        <f t="shared" si="681"/>
        <v>8384</v>
      </c>
      <c r="G1005" s="466">
        <v>408.2</v>
      </c>
      <c r="H1005" s="466">
        <f t="shared" si="682"/>
        <v>26124.799999999999</v>
      </c>
      <c r="I1005" s="587">
        <f t="shared" si="683"/>
        <v>34508.800000000003</v>
      </c>
      <c r="J1005" s="832"/>
      <c r="K1005" s="803">
        <v>131</v>
      </c>
      <c r="L1005" s="804">
        <f t="shared" si="684"/>
        <v>0</v>
      </c>
      <c r="M1005" s="803">
        <v>408.2</v>
      </c>
      <c r="N1005" s="804">
        <f t="shared" si="685"/>
        <v>0</v>
      </c>
      <c r="O1005" s="808">
        <f t="shared" si="686"/>
        <v>0</v>
      </c>
      <c r="P1005" s="638">
        <f t="shared" si="687"/>
        <v>0</v>
      </c>
      <c r="Q1005" s="512">
        <f t="shared" si="688"/>
        <v>0</v>
      </c>
      <c r="R1005" s="637">
        <f t="shared" si="689"/>
        <v>0</v>
      </c>
      <c r="S1005" s="649"/>
      <c r="T1005" s="519">
        <v>131</v>
      </c>
      <c r="U1005" s="519">
        <f t="shared" si="690"/>
        <v>0</v>
      </c>
      <c r="V1005" s="519">
        <v>408.2</v>
      </c>
      <c r="W1005" s="519">
        <f t="shared" si="691"/>
        <v>0</v>
      </c>
      <c r="X1005" s="670">
        <f t="shared" si="692"/>
        <v>0</v>
      </c>
      <c r="Y1005" s="649"/>
      <c r="Z1005" s="512">
        <v>131</v>
      </c>
      <c r="AA1005" s="512">
        <f t="shared" si="693"/>
        <v>0</v>
      </c>
      <c r="AB1005" s="512">
        <v>408.2</v>
      </c>
      <c r="AC1005" s="512">
        <f t="shared" si="694"/>
        <v>0</v>
      </c>
      <c r="AD1005" s="668">
        <f t="shared" si="695"/>
        <v>0</v>
      </c>
      <c r="AE1005" s="740">
        <f t="shared" si="680"/>
        <v>64</v>
      </c>
      <c r="AF1005" s="747">
        <v>131</v>
      </c>
      <c r="AG1005" s="747">
        <f t="shared" si="696"/>
        <v>8384</v>
      </c>
      <c r="AH1005" s="747">
        <v>408.2</v>
      </c>
      <c r="AI1005" s="747">
        <f t="shared" si="697"/>
        <v>26124.799999999999</v>
      </c>
      <c r="AJ1005" s="748">
        <f t="shared" si="698"/>
        <v>34508.800000000003</v>
      </c>
    </row>
    <row r="1006" spans="1:36" s="403" customFormat="1" ht="17.45" hidden="1" customHeight="1" x14ac:dyDescent="0.25">
      <c r="A1006" s="967" t="s">
        <v>1012</v>
      </c>
      <c r="B1006" s="438" t="s">
        <v>465</v>
      </c>
      <c r="C1006" s="571" t="s">
        <v>32</v>
      </c>
      <c r="D1006" s="596">
        <v>400</v>
      </c>
      <c r="E1006" s="466">
        <v>65.5</v>
      </c>
      <c r="F1006" s="466">
        <f t="shared" si="681"/>
        <v>26200</v>
      </c>
      <c r="G1006" s="466">
        <v>166.71200000000002</v>
      </c>
      <c r="H1006" s="466">
        <f t="shared" si="682"/>
        <v>66684.800000000003</v>
      </c>
      <c r="I1006" s="587">
        <f t="shared" si="683"/>
        <v>92884.800000000003</v>
      </c>
      <c r="J1006" s="832"/>
      <c r="K1006" s="803">
        <v>65.5</v>
      </c>
      <c r="L1006" s="804">
        <f t="shared" si="684"/>
        <v>0</v>
      </c>
      <c r="M1006" s="803">
        <v>166.71200000000002</v>
      </c>
      <c r="N1006" s="804">
        <f t="shared" si="685"/>
        <v>0</v>
      </c>
      <c r="O1006" s="808">
        <f t="shared" si="686"/>
        <v>0</v>
      </c>
      <c r="P1006" s="638">
        <f t="shared" si="687"/>
        <v>0</v>
      </c>
      <c r="Q1006" s="512">
        <f t="shared" si="688"/>
        <v>0</v>
      </c>
      <c r="R1006" s="637">
        <f t="shared" si="689"/>
        <v>0</v>
      </c>
      <c r="S1006" s="649"/>
      <c r="T1006" s="519">
        <v>65.5</v>
      </c>
      <c r="U1006" s="519">
        <f t="shared" si="690"/>
        <v>0</v>
      </c>
      <c r="V1006" s="519">
        <v>166.71200000000002</v>
      </c>
      <c r="W1006" s="519">
        <f t="shared" si="691"/>
        <v>0</v>
      </c>
      <c r="X1006" s="670">
        <f t="shared" si="692"/>
        <v>0</v>
      </c>
      <c r="Y1006" s="649"/>
      <c r="Z1006" s="512">
        <v>65.5</v>
      </c>
      <c r="AA1006" s="512">
        <f t="shared" si="693"/>
        <v>0</v>
      </c>
      <c r="AB1006" s="512">
        <v>166.71200000000002</v>
      </c>
      <c r="AC1006" s="512">
        <f t="shared" si="694"/>
        <v>0</v>
      </c>
      <c r="AD1006" s="668">
        <f t="shared" si="695"/>
        <v>0</v>
      </c>
      <c r="AE1006" s="740">
        <f t="shared" si="680"/>
        <v>400</v>
      </c>
      <c r="AF1006" s="747">
        <v>65.5</v>
      </c>
      <c r="AG1006" s="747">
        <f t="shared" si="696"/>
        <v>26200</v>
      </c>
      <c r="AH1006" s="747">
        <v>166.71200000000002</v>
      </c>
      <c r="AI1006" s="747">
        <f t="shared" si="697"/>
        <v>66684.800000000003</v>
      </c>
      <c r="AJ1006" s="748">
        <f t="shared" si="698"/>
        <v>92884.800000000003</v>
      </c>
    </row>
    <row r="1007" spans="1:36" s="403" customFormat="1" ht="17.45" hidden="1" customHeight="1" x14ac:dyDescent="0.25">
      <c r="A1007" s="967" t="s">
        <v>1013</v>
      </c>
      <c r="B1007" s="438" t="s">
        <v>466</v>
      </c>
      <c r="C1007" s="571" t="s">
        <v>31</v>
      </c>
      <c r="D1007" s="596">
        <v>1240</v>
      </c>
      <c r="E1007" s="466">
        <v>32.75</v>
      </c>
      <c r="F1007" s="466">
        <f t="shared" si="681"/>
        <v>40610</v>
      </c>
      <c r="G1007" s="466">
        <v>36.816000000000003</v>
      </c>
      <c r="H1007" s="466">
        <f t="shared" si="682"/>
        <v>45651.840000000004</v>
      </c>
      <c r="I1007" s="587">
        <f t="shared" si="683"/>
        <v>86261.84</v>
      </c>
      <c r="J1007" s="832"/>
      <c r="K1007" s="803">
        <v>32.75</v>
      </c>
      <c r="L1007" s="804">
        <f t="shared" si="684"/>
        <v>0</v>
      </c>
      <c r="M1007" s="803">
        <v>36.816000000000003</v>
      </c>
      <c r="N1007" s="804">
        <f t="shared" si="685"/>
        <v>0</v>
      </c>
      <c r="O1007" s="808">
        <f t="shared" si="686"/>
        <v>0</v>
      </c>
      <c r="P1007" s="638">
        <f t="shared" si="687"/>
        <v>0</v>
      </c>
      <c r="Q1007" s="512">
        <f t="shared" si="688"/>
        <v>0</v>
      </c>
      <c r="R1007" s="637">
        <f t="shared" si="689"/>
        <v>0</v>
      </c>
      <c r="S1007" s="649"/>
      <c r="T1007" s="519">
        <v>32.75</v>
      </c>
      <c r="U1007" s="519">
        <f t="shared" si="690"/>
        <v>0</v>
      </c>
      <c r="V1007" s="519">
        <v>36.816000000000003</v>
      </c>
      <c r="W1007" s="519">
        <f t="shared" si="691"/>
        <v>0</v>
      </c>
      <c r="X1007" s="670">
        <f t="shared" si="692"/>
        <v>0</v>
      </c>
      <c r="Y1007" s="649"/>
      <c r="Z1007" s="512">
        <v>32.75</v>
      </c>
      <c r="AA1007" s="512">
        <f t="shared" si="693"/>
        <v>0</v>
      </c>
      <c r="AB1007" s="512">
        <v>36.816000000000003</v>
      </c>
      <c r="AC1007" s="512">
        <f t="shared" si="694"/>
        <v>0</v>
      </c>
      <c r="AD1007" s="668">
        <f t="shared" si="695"/>
        <v>0</v>
      </c>
      <c r="AE1007" s="740">
        <f t="shared" si="680"/>
        <v>1240</v>
      </c>
      <c r="AF1007" s="747">
        <v>32.75</v>
      </c>
      <c r="AG1007" s="747">
        <f t="shared" si="696"/>
        <v>40610</v>
      </c>
      <c r="AH1007" s="747">
        <v>36.816000000000003</v>
      </c>
      <c r="AI1007" s="747">
        <f t="shared" si="697"/>
        <v>45651.840000000004</v>
      </c>
      <c r="AJ1007" s="748">
        <f t="shared" si="698"/>
        <v>86261.84</v>
      </c>
    </row>
    <row r="1008" spans="1:36" s="403" customFormat="1" ht="17.45" hidden="1" customHeight="1" x14ac:dyDescent="0.25">
      <c r="A1008" s="967" t="s">
        <v>1014</v>
      </c>
      <c r="B1008" s="438" t="s">
        <v>464</v>
      </c>
      <c r="C1008" s="571" t="s">
        <v>31</v>
      </c>
      <c r="D1008" s="596">
        <v>120</v>
      </c>
      <c r="E1008" s="466">
        <v>262</v>
      </c>
      <c r="F1008" s="466">
        <f t="shared" si="681"/>
        <v>31440</v>
      </c>
      <c r="G1008" s="466">
        <v>681.2</v>
      </c>
      <c r="H1008" s="466">
        <f t="shared" si="682"/>
        <v>81744</v>
      </c>
      <c r="I1008" s="587">
        <f t="shared" si="683"/>
        <v>113184</v>
      </c>
      <c r="J1008" s="832"/>
      <c r="K1008" s="803">
        <v>262</v>
      </c>
      <c r="L1008" s="804">
        <f t="shared" si="684"/>
        <v>0</v>
      </c>
      <c r="M1008" s="803">
        <v>681.2</v>
      </c>
      <c r="N1008" s="804">
        <f t="shared" si="685"/>
        <v>0</v>
      </c>
      <c r="O1008" s="808">
        <f t="shared" si="686"/>
        <v>0</v>
      </c>
      <c r="P1008" s="638">
        <f t="shared" si="687"/>
        <v>0</v>
      </c>
      <c r="Q1008" s="512">
        <f t="shared" si="688"/>
        <v>0</v>
      </c>
      <c r="R1008" s="637">
        <f t="shared" si="689"/>
        <v>0</v>
      </c>
      <c r="S1008" s="649"/>
      <c r="T1008" s="519">
        <v>262</v>
      </c>
      <c r="U1008" s="519">
        <f t="shared" si="690"/>
        <v>0</v>
      </c>
      <c r="V1008" s="519">
        <v>681.2</v>
      </c>
      <c r="W1008" s="519">
        <f t="shared" si="691"/>
        <v>0</v>
      </c>
      <c r="X1008" s="670">
        <f t="shared" si="692"/>
        <v>0</v>
      </c>
      <c r="Y1008" s="649"/>
      <c r="Z1008" s="512">
        <v>262</v>
      </c>
      <c r="AA1008" s="512">
        <f t="shared" si="693"/>
        <v>0</v>
      </c>
      <c r="AB1008" s="512">
        <v>681.2</v>
      </c>
      <c r="AC1008" s="512">
        <f t="shared" si="694"/>
        <v>0</v>
      </c>
      <c r="AD1008" s="668">
        <f t="shared" si="695"/>
        <v>0</v>
      </c>
      <c r="AE1008" s="740">
        <f t="shared" si="680"/>
        <v>120</v>
      </c>
      <c r="AF1008" s="747">
        <v>262</v>
      </c>
      <c r="AG1008" s="747">
        <f t="shared" si="696"/>
        <v>31440</v>
      </c>
      <c r="AH1008" s="747">
        <v>681.2</v>
      </c>
      <c r="AI1008" s="747">
        <f t="shared" si="697"/>
        <v>81744</v>
      </c>
      <c r="AJ1008" s="748">
        <f t="shared" si="698"/>
        <v>113184</v>
      </c>
    </row>
    <row r="1009" spans="1:36" s="403" customFormat="1" ht="26.25" hidden="1" customHeight="1" x14ac:dyDescent="0.25">
      <c r="A1009" s="967" t="s">
        <v>1015</v>
      </c>
      <c r="B1009" s="438" t="s">
        <v>533</v>
      </c>
      <c r="C1009" s="571" t="s">
        <v>32</v>
      </c>
      <c r="D1009" s="596">
        <v>10</v>
      </c>
      <c r="E1009" s="466">
        <v>65.5</v>
      </c>
      <c r="F1009" s="466">
        <f t="shared" si="681"/>
        <v>655</v>
      </c>
      <c r="G1009" s="466">
        <v>348.40000000000003</v>
      </c>
      <c r="H1009" s="466">
        <f t="shared" si="682"/>
        <v>3484.0000000000005</v>
      </c>
      <c r="I1009" s="587">
        <f t="shared" si="683"/>
        <v>4139</v>
      </c>
      <c r="J1009" s="832"/>
      <c r="K1009" s="803">
        <v>65.5</v>
      </c>
      <c r="L1009" s="804">
        <f t="shared" si="684"/>
        <v>0</v>
      </c>
      <c r="M1009" s="803">
        <v>348.40000000000003</v>
      </c>
      <c r="N1009" s="804">
        <f t="shared" si="685"/>
        <v>0</v>
      </c>
      <c r="O1009" s="808">
        <f t="shared" si="686"/>
        <v>0</v>
      </c>
      <c r="P1009" s="638">
        <f t="shared" si="687"/>
        <v>0</v>
      </c>
      <c r="Q1009" s="512">
        <f t="shared" si="688"/>
        <v>0</v>
      </c>
      <c r="R1009" s="637">
        <f t="shared" si="689"/>
        <v>0</v>
      </c>
      <c r="S1009" s="649"/>
      <c r="T1009" s="519">
        <v>65.5</v>
      </c>
      <c r="U1009" s="519">
        <f t="shared" si="690"/>
        <v>0</v>
      </c>
      <c r="V1009" s="519">
        <v>348.40000000000003</v>
      </c>
      <c r="W1009" s="519">
        <f t="shared" si="691"/>
        <v>0</v>
      </c>
      <c r="X1009" s="670">
        <f t="shared" si="692"/>
        <v>0</v>
      </c>
      <c r="Y1009" s="649"/>
      <c r="Z1009" s="512">
        <v>65.5</v>
      </c>
      <c r="AA1009" s="512">
        <f t="shared" si="693"/>
        <v>0</v>
      </c>
      <c r="AB1009" s="512">
        <v>348.40000000000003</v>
      </c>
      <c r="AC1009" s="512">
        <f t="shared" si="694"/>
        <v>0</v>
      </c>
      <c r="AD1009" s="668">
        <f t="shared" si="695"/>
        <v>0</v>
      </c>
      <c r="AE1009" s="740">
        <f t="shared" si="680"/>
        <v>10</v>
      </c>
      <c r="AF1009" s="747">
        <v>65.5</v>
      </c>
      <c r="AG1009" s="747">
        <f t="shared" si="696"/>
        <v>655</v>
      </c>
      <c r="AH1009" s="747">
        <v>348.40000000000003</v>
      </c>
      <c r="AI1009" s="747">
        <f t="shared" si="697"/>
        <v>3484.0000000000005</v>
      </c>
      <c r="AJ1009" s="748">
        <f t="shared" si="698"/>
        <v>4139</v>
      </c>
    </row>
    <row r="1010" spans="1:36" s="403" customFormat="1" ht="19.5" customHeight="1" x14ac:dyDescent="0.25">
      <c r="A1010" s="967" t="s">
        <v>1016</v>
      </c>
      <c r="B1010" s="438" t="s">
        <v>469</v>
      </c>
      <c r="C1010" s="571" t="s">
        <v>32</v>
      </c>
      <c r="D1010" s="596">
        <v>1500</v>
      </c>
      <c r="E1010" s="466">
        <v>458.5</v>
      </c>
      <c r="F1010" s="466">
        <f t="shared" si="681"/>
        <v>687750</v>
      </c>
      <c r="G1010" s="466">
        <v>369.2</v>
      </c>
      <c r="H1010" s="466">
        <f t="shared" si="682"/>
        <v>553800</v>
      </c>
      <c r="I1010" s="587">
        <f t="shared" si="683"/>
        <v>1241550</v>
      </c>
      <c r="J1010" s="832"/>
      <c r="K1010" s="803">
        <v>458.5</v>
      </c>
      <c r="L1010" s="804">
        <f t="shared" si="684"/>
        <v>0</v>
      </c>
      <c r="M1010" s="803">
        <v>369.2</v>
      </c>
      <c r="N1010" s="804">
        <f t="shared" si="685"/>
        <v>0</v>
      </c>
      <c r="O1010" s="808">
        <f t="shared" si="686"/>
        <v>0</v>
      </c>
      <c r="P1010" s="638">
        <f t="shared" si="687"/>
        <v>0</v>
      </c>
      <c r="Q1010" s="512">
        <f t="shared" si="688"/>
        <v>0</v>
      </c>
      <c r="R1010" s="637">
        <f t="shared" si="689"/>
        <v>0</v>
      </c>
      <c r="S1010" s="649"/>
      <c r="T1010" s="519">
        <v>458.5</v>
      </c>
      <c r="U1010" s="519">
        <f t="shared" si="690"/>
        <v>0</v>
      </c>
      <c r="V1010" s="519">
        <v>369.2</v>
      </c>
      <c r="W1010" s="519">
        <f t="shared" si="691"/>
        <v>0</v>
      </c>
      <c r="X1010" s="670">
        <f t="shared" si="692"/>
        <v>0</v>
      </c>
      <c r="Y1010" s="649">
        <v>300</v>
      </c>
      <c r="Z1010" s="512">
        <v>458.5</v>
      </c>
      <c r="AA1010" s="512">
        <f t="shared" si="693"/>
        <v>137550</v>
      </c>
      <c r="AB1010" s="512">
        <v>369</v>
      </c>
      <c r="AC1010" s="512">
        <f t="shared" si="694"/>
        <v>110700</v>
      </c>
      <c r="AD1010" s="668">
        <f t="shared" si="695"/>
        <v>248250</v>
      </c>
      <c r="AE1010" s="740">
        <f t="shared" si="680"/>
        <v>1200</v>
      </c>
      <c r="AF1010" s="747">
        <v>458.5</v>
      </c>
      <c r="AG1010" s="747">
        <f t="shared" si="696"/>
        <v>550200</v>
      </c>
      <c r="AH1010" s="747">
        <v>369.2</v>
      </c>
      <c r="AI1010" s="747">
        <f t="shared" si="697"/>
        <v>443040</v>
      </c>
      <c r="AJ1010" s="748">
        <f t="shared" si="698"/>
        <v>993240</v>
      </c>
    </row>
    <row r="1011" spans="1:36" s="403" customFormat="1" ht="15" hidden="1" customHeight="1" x14ac:dyDescent="0.25">
      <c r="A1011" s="967" t="s">
        <v>1017</v>
      </c>
      <c r="B1011" s="438" t="s">
        <v>534</v>
      </c>
      <c r="C1011" s="571" t="s">
        <v>32</v>
      </c>
      <c r="D1011" s="596">
        <v>105</v>
      </c>
      <c r="E1011" s="466">
        <v>458.5</v>
      </c>
      <c r="F1011" s="466">
        <f t="shared" si="681"/>
        <v>48142.5</v>
      </c>
      <c r="G1011" s="466">
        <v>254.8</v>
      </c>
      <c r="H1011" s="466">
        <f t="shared" si="682"/>
        <v>26754</v>
      </c>
      <c r="I1011" s="587">
        <f t="shared" si="683"/>
        <v>74896.5</v>
      </c>
      <c r="J1011" s="832"/>
      <c r="K1011" s="803">
        <v>458.5</v>
      </c>
      <c r="L1011" s="804">
        <f t="shared" si="684"/>
        <v>0</v>
      </c>
      <c r="M1011" s="803">
        <v>254.8</v>
      </c>
      <c r="N1011" s="804">
        <f t="shared" si="685"/>
        <v>0</v>
      </c>
      <c r="O1011" s="808">
        <f t="shared" si="686"/>
        <v>0</v>
      </c>
      <c r="P1011" s="638">
        <f t="shared" si="687"/>
        <v>0</v>
      </c>
      <c r="Q1011" s="512">
        <f t="shared" si="688"/>
        <v>0</v>
      </c>
      <c r="R1011" s="637">
        <f t="shared" si="689"/>
        <v>0</v>
      </c>
      <c r="S1011" s="649"/>
      <c r="T1011" s="519">
        <v>458.5</v>
      </c>
      <c r="U1011" s="519">
        <f t="shared" si="690"/>
        <v>0</v>
      </c>
      <c r="V1011" s="519">
        <v>254.8</v>
      </c>
      <c r="W1011" s="519">
        <f t="shared" si="691"/>
        <v>0</v>
      </c>
      <c r="X1011" s="670">
        <f t="shared" si="692"/>
        <v>0</v>
      </c>
      <c r="Y1011" s="649"/>
      <c r="Z1011" s="512">
        <v>458.5</v>
      </c>
      <c r="AA1011" s="512">
        <f t="shared" si="693"/>
        <v>0</v>
      </c>
      <c r="AB1011" s="512">
        <v>254.8</v>
      </c>
      <c r="AC1011" s="512">
        <f t="shared" si="694"/>
        <v>0</v>
      </c>
      <c r="AD1011" s="668">
        <f t="shared" si="695"/>
        <v>0</v>
      </c>
      <c r="AE1011" s="740">
        <f t="shared" si="680"/>
        <v>105</v>
      </c>
      <c r="AF1011" s="747">
        <v>458.5</v>
      </c>
      <c r="AG1011" s="747">
        <f t="shared" si="696"/>
        <v>48142.5</v>
      </c>
      <c r="AH1011" s="747">
        <v>254.8</v>
      </c>
      <c r="AI1011" s="747">
        <f t="shared" si="697"/>
        <v>26754</v>
      </c>
      <c r="AJ1011" s="748">
        <f t="shared" si="698"/>
        <v>74896.5</v>
      </c>
    </row>
    <row r="1012" spans="1:36" s="403" customFormat="1" ht="15" hidden="1" customHeight="1" x14ac:dyDescent="0.25">
      <c r="A1012" s="967" t="s">
        <v>1018</v>
      </c>
      <c r="B1012" s="438" t="s">
        <v>535</v>
      </c>
      <c r="C1012" s="571" t="s">
        <v>32</v>
      </c>
      <c r="D1012" s="596">
        <v>40</v>
      </c>
      <c r="E1012" s="466">
        <v>1283.8</v>
      </c>
      <c r="F1012" s="466">
        <f t="shared" si="681"/>
        <v>51352</v>
      </c>
      <c r="G1012" s="466">
        <v>2241.2000000000003</v>
      </c>
      <c r="H1012" s="466">
        <f t="shared" si="682"/>
        <v>89648.000000000015</v>
      </c>
      <c r="I1012" s="587">
        <f t="shared" si="683"/>
        <v>141000</v>
      </c>
      <c r="J1012" s="832"/>
      <c r="K1012" s="803">
        <v>1283.8</v>
      </c>
      <c r="L1012" s="804">
        <f t="shared" si="684"/>
        <v>0</v>
      </c>
      <c r="M1012" s="803">
        <v>2241.2000000000003</v>
      </c>
      <c r="N1012" s="804">
        <f t="shared" si="685"/>
        <v>0</v>
      </c>
      <c r="O1012" s="808">
        <f t="shared" si="686"/>
        <v>0</v>
      </c>
      <c r="P1012" s="638">
        <f t="shared" si="687"/>
        <v>0</v>
      </c>
      <c r="Q1012" s="512">
        <f t="shared" si="688"/>
        <v>0</v>
      </c>
      <c r="R1012" s="637">
        <f t="shared" si="689"/>
        <v>0</v>
      </c>
      <c r="S1012" s="649"/>
      <c r="T1012" s="519">
        <v>1283.8</v>
      </c>
      <c r="U1012" s="519">
        <f t="shared" si="690"/>
        <v>0</v>
      </c>
      <c r="V1012" s="519">
        <v>2241.2000000000003</v>
      </c>
      <c r="W1012" s="519">
        <f t="shared" si="691"/>
        <v>0</v>
      </c>
      <c r="X1012" s="670">
        <f t="shared" si="692"/>
        <v>0</v>
      </c>
      <c r="Y1012" s="649"/>
      <c r="Z1012" s="512">
        <v>1283.8</v>
      </c>
      <c r="AA1012" s="512">
        <f t="shared" si="693"/>
        <v>0</v>
      </c>
      <c r="AB1012" s="512">
        <v>2241.2000000000003</v>
      </c>
      <c r="AC1012" s="512">
        <f t="shared" si="694"/>
        <v>0</v>
      </c>
      <c r="AD1012" s="668">
        <f t="shared" si="695"/>
        <v>0</v>
      </c>
      <c r="AE1012" s="740">
        <f t="shared" si="680"/>
        <v>40</v>
      </c>
      <c r="AF1012" s="747">
        <v>1283.8</v>
      </c>
      <c r="AG1012" s="747">
        <f t="shared" si="696"/>
        <v>51352</v>
      </c>
      <c r="AH1012" s="747">
        <v>2241.2000000000003</v>
      </c>
      <c r="AI1012" s="747">
        <f t="shared" si="697"/>
        <v>89648.000000000015</v>
      </c>
      <c r="AJ1012" s="748">
        <f t="shared" si="698"/>
        <v>141000</v>
      </c>
    </row>
    <row r="1013" spans="1:36" s="403" customFormat="1" ht="15" hidden="1" customHeight="1" x14ac:dyDescent="0.25">
      <c r="A1013" s="967" t="s">
        <v>1019</v>
      </c>
      <c r="B1013" s="438" t="s">
        <v>536</v>
      </c>
      <c r="C1013" s="571" t="s">
        <v>32</v>
      </c>
      <c r="D1013" s="596">
        <v>780</v>
      </c>
      <c r="E1013" s="466">
        <v>1048</v>
      </c>
      <c r="F1013" s="466">
        <f t="shared" si="681"/>
        <v>817440</v>
      </c>
      <c r="G1013" s="466">
        <v>1084.2</v>
      </c>
      <c r="H1013" s="466">
        <f t="shared" si="682"/>
        <v>845676</v>
      </c>
      <c r="I1013" s="587">
        <f t="shared" si="683"/>
        <v>1663116</v>
      </c>
      <c r="J1013" s="832"/>
      <c r="K1013" s="803">
        <v>1048</v>
      </c>
      <c r="L1013" s="804">
        <f t="shared" si="684"/>
        <v>0</v>
      </c>
      <c r="M1013" s="803">
        <v>1084.2</v>
      </c>
      <c r="N1013" s="804">
        <f t="shared" si="685"/>
        <v>0</v>
      </c>
      <c r="O1013" s="808">
        <f t="shared" si="686"/>
        <v>0</v>
      </c>
      <c r="P1013" s="638">
        <f t="shared" si="687"/>
        <v>0</v>
      </c>
      <c r="Q1013" s="512">
        <f t="shared" si="688"/>
        <v>0</v>
      </c>
      <c r="R1013" s="637">
        <f t="shared" si="689"/>
        <v>0</v>
      </c>
      <c r="S1013" s="649"/>
      <c r="T1013" s="519">
        <v>1048</v>
      </c>
      <c r="U1013" s="519">
        <f t="shared" si="690"/>
        <v>0</v>
      </c>
      <c r="V1013" s="519">
        <v>1084.2</v>
      </c>
      <c r="W1013" s="519">
        <f t="shared" si="691"/>
        <v>0</v>
      </c>
      <c r="X1013" s="670">
        <f t="shared" si="692"/>
        <v>0</v>
      </c>
      <c r="Y1013" s="649"/>
      <c r="Z1013" s="512">
        <v>1048</v>
      </c>
      <c r="AA1013" s="512">
        <f t="shared" si="693"/>
        <v>0</v>
      </c>
      <c r="AB1013" s="512">
        <v>1084.2</v>
      </c>
      <c r="AC1013" s="512">
        <f t="shared" si="694"/>
        <v>0</v>
      </c>
      <c r="AD1013" s="668">
        <f t="shared" si="695"/>
        <v>0</v>
      </c>
      <c r="AE1013" s="740">
        <f t="shared" si="680"/>
        <v>780</v>
      </c>
      <c r="AF1013" s="747">
        <v>1048</v>
      </c>
      <c r="AG1013" s="747">
        <f t="shared" si="696"/>
        <v>817440</v>
      </c>
      <c r="AH1013" s="747">
        <v>1084.2</v>
      </c>
      <c r="AI1013" s="747">
        <f t="shared" si="697"/>
        <v>845676</v>
      </c>
      <c r="AJ1013" s="748">
        <f t="shared" si="698"/>
        <v>1663116</v>
      </c>
    </row>
    <row r="1014" spans="1:36" s="403" customFormat="1" ht="15" hidden="1" customHeight="1" x14ac:dyDescent="0.25">
      <c r="A1014" s="967" t="s">
        <v>1020</v>
      </c>
      <c r="B1014" s="438" t="s">
        <v>537</v>
      </c>
      <c r="C1014" s="571" t="s">
        <v>171</v>
      </c>
      <c r="D1014" s="596">
        <v>2.7</v>
      </c>
      <c r="E1014" s="466">
        <v>1249.74</v>
      </c>
      <c r="F1014" s="466">
        <f t="shared" si="681"/>
        <v>3374.2980000000002</v>
      </c>
      <c r="G1014" s="466"/>
      <c r="H1014" s="466"/>
      <c r="I1014" s="587">
        <f t="shared" si="683"/>
        <v>3374.2980000000002</v>
      </c>
      <c r="J1014" s="832"/>
      <c r="K1014" s="803">
        <v>1249.74</v>
      </c>
      <c r="L1014" s="804">
        <f t="shared" si="684"/>
        <v>0</v>
      </c>
      <c r="M1014" s="803"/>
      <c r="N1014" s="804"/>
      <c r="O1014" s="808">
        <f t="shared" si="686"/>
        <v>0</v>
      </c>
      <c r="P1014" s="638">
        <f t="shared" si="687"/>
        <v>0</v>
      </c>
      <c r="Q1014" s="512">
        <f t="shared" si="688"/>
        <v>0</v>
      </c>
      <c r="R1014" s="637">
        <f t="shared" si="689"/>
        <v>0</v>
      </c>
      <c r="S1014" s="649"/>
      <c r="T1014" s="519">
        <v>1249.74</v>
      </c>
      <c r="U1014" s="519">
        <f t="shared" si="690"/>
        <v>0</v>
      </c>
      <c r="V1014" s="519"/>
      <c r="W1014" s="519"/>
      <c r="X1014" s="670">
        <f t="shared" si="692"/>
        <v>0</v>
      </c>
      <c r="Y1014" s="649"/>
      <c r="Z1014" s="512">
        <v>1249.74</v>
      </c>
      <c r="AA1014" s="512">
        <f t="shared" si="693"/>
        <v>0</v>
      </c>
      <c r="AB1014" s="512"/>
      <c r="AC1014" s="512"/>
      <c r="AD1014" s="668">
        <f t="shared" si="695"/>
        <v>0</v>
      </c>
      <c r="AE1014" s="740">
        <f t="shared" si="680"/>
        <v>2.7</v>
      </c>
      <c r="AF1014" s="747">
        <v>1249.74</v>
      </c>
      <c r="AG1014" s="747">
        <f t="shared" si="696"/>
        <v>3374.2980000000002</v>
      </c>
      <c r="AH1014" s="747"/>
      <c r="AI1014" s="747"/>
      <c r="AJ1014" s="748">
        <f t="shared" si="698"/>
        <v>3374.2980000000002</v>
      </c>
    </row>
    <row r="1015" spans="1:36" s="403" customFormat="1" ht="15" hidden="1" customHeight="1" x14ac:dyDescent="0.25">
      <c r="A1015" s="967" t="s">
        <v>1021</v>
      </c>
      <c r="B1015" s="438" t="s">
        <v>538</v>
      </c>
      <c r="C1015" s="576" t="s">
        <v>171</v>
      </c>
      <c r="D1015" s="599">
        <v>1.2</v>
      </c>
      <c r="E1015" s="466">
        <v>1522.22</v>
      </c>
      <c r="F1015" s="466">
        <f t="shared" si="681"/>
        <v>1826.664</v>
      </c>
      <c r="G1015" s="466">
        <v>1092</v>
      </c>
      <c r="H1015" s="466">
        <f>G1015*D1015</f>
        <v>1310.3999999999999</v>
      </c>
      <c r="I1015" s="587">
        <f t="shared" si="683"/>
        <v>3137.0639999999999</v>
      </c>
      <c r="J1015" s="797"/>
      <c r="K1015" s="803">
        <v>1522.22</v>
      </c>
      <c r="L1015" s="804">
        <f t="shared" si="684"/>
        <v>0</v>
      </c>
      <c r="M1015" s="803">
        <v>1092</v>
      </c>
      <c r="N1015" s="804">
        <f>M1015*J1015</f>
        <v>0</v>
      </c>
      <c r="O1015" s="808">
        <f t="shared" si="686"/>
        <v>0</v>
      </c>
      <c r="P1015" s="638">
        <f t="shared" si="687"/>
        <v>0</v>
      </c>
      <c r="Q1015" s="512">
        <f t="shared" si="688"/>
        <v>0</v>
      </c>
      <c r="R1015" s="637">
        <f t="shared" si="689"/>
        <v>0</v>
      </c>
      <c r="S1015" s="638"/>
      <c r="T1015" s="519">
        <v>1522.22</v>
      </c>
      <c r="U1015" s="519">
        <f t="shared" si="690"/>
        <v>0</v>
      </c>
      <c r="V1015" s="519">
        <v>1092</v>
      </c>
      <c r="W1015" s="519">
        <f>V1015*S1015</f>
        <v>0</v>
      </c>
      <c r="X1015" s="670">
        <f t="shared" si="692"/>
        <v>0</v>
      </c>
      <c r="Y1015" s="638"/>
      <c r="Z1015" s="512">
        <v>1522.22</v>
      </c>
      <c r="AA1015" s="512">
        <f t="shared" si="693"/>
        <v>0</v>
      </c>
      <c r="AB1015" s="512">
        <v>1092</v>
      </c>
      <c r="AC1015" s="512">
        <f>AB1015*Y1015</f>
        <v>0</v>
      </c>
      <c r="AD1015" s="668">
        <f t="shared" si="695"/>
        <v>0</v>
      </c>
      <c r="AE1015" s="740">
        <f t="shared" si="680"/>
        <v>1.2</v>
      </c>
      <c r="AF1015" s="747">
        <v>1522.22</v>
      </c>
      <c r="AG1015" s="747">
        <f t="shared" si="696"/>
        <v>1826.664</v>
      </c>
      <c r="AH1015" s="747">
        <v>1092</v>
      </c>
      <c r="AI1015" s="747">
        <f>AH1015*AE1015</f>
        <v>1310.3999999999999</v>
      </c>
      <c r="AJ1015" s="748">
        <f t="shared" si="698"/>
        <v>3137.0639999999999</v>
      </c>
    </row>
    <row r="1016" spans="1:36" s="403" customFormat="1" ht="15" hidden="1" customHeight="1" x14ac:dyDescent="0.25">
      <c r="A1016" s="967" t="s">
        <v>1022</v>
      </c>
      <c r="B1016" s="438" t="s">
        <v>539</v>
      </c>
      <c r="C1016" s="571" t="s">
        <v>171</v>
      </c>
      <c r="D1016" s="596">
        <v>1.5</v>
      </c>
      <c r="E1016" s="466">
        <v>1249.74</v>
      </c>
      <c r="F1016" s="466">
        <f t="shared" si="681"/>
        <v>1874.6100000000001</v>
      </c>
      <c r="G1016" s="466"/>
      <c r="H1016" s="466"/>
      <c r="I1016" s="587">
        <f t="shared" si="683"/>
        <v>1874.6100000000001</v>
      </c>
      <c r="J1016" s="832"/>
      <c r="K1016" s="803">
        <v>1249.74</v>
      </c>
      <c r="L1016" s="804">
        <f t="shared" si="684"/>
        <v>0</v>
      </c>
      <c r="M1016" s="803"/>
      <c r="N1016" s="804"/>
      <c r="O1016" s="808">
        <f t="shared" si="686"/>
        <v>0</v>
      </c>
      <c r="P1016" s="638">
        <f t="shared" si="687"/>
        <v>0</v>
      </c>
      <c r="Q1016" s="512">
        <f t="shared" si="688"/>
        <v>0</v>
      </c>
      <c r="R1016" s="637">
        <f t="shared" si="689"/>
        <v>0</v>
      </c>
      <c r="S1016" s="649"/>
      <c r="T1016" s="519">
        <v>1249.74</v>
      </c>
      <c r="U1016" s="519">
        <f t="shared" si="690"/>
        <v>0</v>
      </c>
      <c r="V1016" s="519"/>
      <c r="W1016" s="519"/>
      <c r="X1016" s="670">
        <f t="shared" si="692"/>
        <v>0</v>
      </c>
      <c r="Y1016" s="649"/>
      <c r="Z1016" s="512">
        <v>1249.74</v>
      </c>
      <c r="AA1016" s="512">
        <f t="shared" si="693"/>
        <v>0</v>
      </c>
      <c r="AB1016" s="512"/>
      <c r="AC1016" s="512"/>
      <c r="AD1016" s="668">
        <f t="shared" si="695"/>
        <v>0</v>
      </c>
      <c r="AE1016" s="740">
        <f t="shared" si="680"/>
        <v>1.5</v>
      </c>
      <c r="AF1016" s="747">
        <v>1249.74</v>
      </c>
      <c r="AG1016" s="747">
        <f t="shared" si="696"/>
        <v>1874.6100000000001</v>
      </c>
      <c r="AH1016" s="747"/>
      <c r="AI1016" s="747"/>
      <c r="AJ1016" s="748">
        <f t="shared" si="698"/>
        <v>1874.6100000000001</v>
      </c>
    </row>
    <row r="1017" spans="1:36" s="403" customFormat="1" ht="15" hidden="1" customHeight="1" x14ac:dyDescent="0.25">
      <c r="A1017" s="967" t="s">
        <v>1023</v>
      </c>
      <c r="B1017" s="438" t="s">
        <v>540</v>
      </c>
      <c r="C1017" s="571" t="s">
        <v>171</v>
      </c>
      <c r="D1017" s="596">
        <v>1.2</v>
      </c>
      <c r="E1017" s="466">
        <v>3144</v>
      </c>
      <c r="F1017" s="466">
        <f t="shared" si="681"/>
        <v>3772.7999999999997</v>
      </c>
      <c r="G1017" s="466"/>
      <c r="H1017" s="466"/>
      <c r="I1017" s="587">
        <f t="shared" si="683"/>
        <v>3772.7999999999997</v>
      </c>
      <c r="J1017" s="832"/>
      <c r="K1017" s="803">
        <v>3144</v>
      </c>
      <c r="L1017" s="804">
        <f t="shared" si="684"/>
        <v>0</v>
      </c>
      <c r="M1017" s="803"/>
      <c r="N1017" s="804"/>
      <c r="O1017" s="808">
        <f t="shared" si="686"/>
        <v>0</v>
      </c>
      <c r="P1017" s="638">
        <f t="shared" si="687"/>
        <v>0</v>
      </c>
      <c r="Q1017" s="512">
        <f t="shared" si="688"/>
        <v>0</v>
      </c>
      <c r="R1017" s="637">
        <f t="shared" si="689"/>
        <v>0</v>
      </c>
      <c r="S1017" s="649"/>
      <c r="T1017" s="519">
        <v>3144</v>
      </c>
      <c r="U1017" s="519">
        <f t="shared" si="690"/>
        <v>0</v>
      </c>
      <c r="V1017" s="519"/>
      <c r="W1017" s="519"/>
      <c r="X1017" s="670">
        <f t="shared" si="692"/>
        <v>0</v>
      </c>
      <c r="Y1017" s="649"/>
      <c r="Z1017" s="512">
        <v>3144</v>
      </c>
      <c r="AA1017" s="512">
        <f t="shared" si="693"/>
        <v>0</v>
      </c>
      <c r="AB1017" s="512"/>
      <c r="AC1017" s="512"/>
      <c r="AD1017" s="668">
        <f t="shared" si="695"/>
        <v>0</v>
      </c>
      <c r="AE1017" s="740">
        <f t="shared" si="680"/>
        <v>1.2</v>
      </c>
      <c r="AF1017" s="747">
        <v>3144</v>
      </c>
      <c r="AG1017" s="747">
        <f t="shared" si="696"/>
        <v>3772.7999999999997</v>
      </c>
      <c r="AH1017" s="747"/>
      <c r="AI1017" s="747"/>
      <c r="AJ1017" s="748">
        <f t="shared" si="698"/>
        <v>3772.7999999999997</v>
      </c>
    </row>
    <row r="1018" spans="1:36" s="403" customFormat="1" ht="15" hidden="1" customHeight="1" x14ac:dyDescent="0.25">
      <c r="A1018" s="967" t="s">
        <v>1024</v>
      </c>
      <c r="B1018" s="438" t="s">
        <v>268</v>
      </c>
      <c r="C1018" s="571" t="s">
        <v>224</v>
      </c>
      <c r="D1018" s="596">
        <v>1</v>
      </c>
      <c r="E1018" s="466"/>
      <c r="F1018" s="466"/>
      <c r="G1018" s="466">
        <v>28704</v>
      </c>
      <c r="H1018" s="466">
        <f>G1018*D1018</f>
        <v>28704</v>
      </c>
      <c r="I1018" s="587">
        <f t="shared" si="683"/>
        <v>28704</v>
      </c>
      <c r="J1018" s="832"/>
      <c r="K1018" s="803"/>
      <c r="L1018" s="804"/>
      <c r="M1018" s="803">
        <v>28704</v>
      </c>
      <c r="N1018" s="804">
        <f>M1018*J1018</f>
        <v>0</v>
      </c>
      <c r="O1018" s="808">
        <f t="shared" si="686"/>
        <v>0</v>
      </c>
      <c r="P1018" s="638">
        <f t="shared" si="687"/>
        <v>0</v>
      </c>
      <c r="Q1018" s="512">
        <f t="shared" si="688"/>
        <v>0</v>
      </c>
      <c r="R1018" s="637">
        <f t="shared" si="689"/>
        <v>0</v>
      </c>
      <c r="S1018" s="649"/>
      <c r="T1018" s="519"/>
      <c r="U1018" s="519"/>
      <c r="V1018" s="519">
        <v>28704</v>
      </c>
      <c r="W1018" s="519">
        <f>V1018*S1018</f>
        <v>0</v>
      </c>
      <c r="X1018" s="670">
        <f t="shared" si="692"/>
        <v>0</v>
      </c>
      <c r="Y1018" s="649"/>
      <c r="Z1018" s="512"/>
      <c r="AA1018" s="512"/>
      <c r="AB1018" s="512">
        <v>28704</v>
      </c>
      <c r="AC1018" s="512">
        <f>AB1018*Y1018</f>
        <v>0</v>
      </c>
      <c r="AD1018" s="668">
        <f t="shared" si="695"/>
        <v>0</v>
      </c>
      <c r="AE1018" s="740">
        <f t="shared" si="680"/>
        <v>1</v>
      </c>
      <c r="AF1018" s="747"/>
      <c r="AG1018" s="747"/>
      <c r="AH1018" s="747">
        <v>28704</v>
      </c>
      <c r="AI1018" s="747">
        <f>AH1018*AE1018</f>
        <v>28704</v>
      </c>
      <c r="AJ1018" s="748">
        <f t="shared" si="698"/>
        <v>28704</v>
      </c>
    </row>
    <row r="1019" spans="1:36" s="403" customFormat="1" ht="15" hidden="1" customHeight="1" x14ac:dyDescent="0.25">
      <c r="A1019" s="967" t="s">
        <v>1025</v>
      </c>
      <c r="B1019" s="438" t="s">
        <v>358</v>
      </c>
      <c r="C1019" s="571" t="s">
        <v>224</v>
      </c>
      <c r="D1019" s="596">
        <v>1</v>
      </c>
      <c r="E1019" s="466">
        <v>76800</v>
      </c>
      <c r="F1019" s="466">
        <f>E1019*D1019</f>
        <v>76800</v>
      </c>
      <c r="G1019" s="466"/>
      <c r="H1019" s="466"/>
      <c r="I1019" s="587">
        <f t="shared" si="683"/>
        <v>76800</v>
      </c>
      <c r="J1019" s="832"/>
      <c r="K1019" s="803">
        <v>76800</v>
      </c>
      <c r="L1019" s="804">
        <f>K1019*J1019</f>
        <v>0</v>
      </c>
      <c r="M1019" s="803"/>
      <c r="N1019" s="804"/>
      <c r="O1019" s="808">
        <f t="shared" si="686"/>
        <v>0</v>
      </c>
      <c r="P1019" s="638">
        <f t="shared" si="687"/>
        <v>0</v>
      </c>
      <c r="Q1019" s="512">
        <f t="shared" si="688"/>
        <v>0</v>
      </c>
      <c r="R1019" s="637">
        <f t="shared" si="689"/>
        <v>0</v>
      </c>
      <c r="S1019" s="649"/>
      <c r="T1019" s="519">
        <v>76800</v>
      </c>
      <c r="U1019" s="519">
        <f>T1019*S1019</f>
        <v>0</v>
      </c>
      <c r="V1019" s="519"/>
      <c r="W1019" s="519"/>
      <c r="X1019" s="670">
        <f t="shared" si="692"/>
        <v>0</v>
      </c>
      <c r="Y1019" s="649"/>
      <c r="Z1019" s="512">
        <v>76800</v>
      </c>
      <c r="AA1019" s="512">
        <f>Z1019*Y1019</f>
        <v>0</v>
      </c>
      <c r="AB1019" s="512"/>
      <c r="AC1019" s="512"/>
      <c r="AD1019" s="668">
        <f t="shared" si="695"/>
        <v>0</v>
      </c>
      <c r="AE1019" s="740">
        <f t="shared" si="680"/>
        <v>1</v>
      </c>
      <c r="AF1019" s="747">
        <v>76800</v>
      </c>
      <c r="AG1019" s="747">
        <f>AF1019*AE1019</f>
        <v>76800</v>
      </c>
      <c r="AH1019" s="747"/>
      <c r="AI1019" s="747"/>
      <c r="AJ1019" s="748">
        <f t="shared" si="698"/>
        <v>76800</v>
      </c>
    </row>
    <row r="1020" spans="1:36" s="404" customFormat="1" ht="15" hidden="1" customHeight="1" x14ac:dyDescent="0.25">
      <c r="A1020" s="966" t="s">
        <v>541</v>
      </c>
      <c r="B1020" s="695" t="s">
        <v>542</v>
      </c>
      <c r="C1020" s="696"/>
      <c r="D1020" s="697"/>
      <c r="E1020" s="464"/>
      <c r="F1020" s="464">
        <f>SUM(F1021:F1038)</f>
        <v>557498.30000000005</v>
      </c>
      <c r="G1020" s="464"/>
      <c r="H1020" s="464">
        <f>SUM(H1021:H1038)</f>
        <v>1249440.52</v>
      </c>
      <c r="I1020" s="588">
        <f>SUM(I1021:I1038)</f>
        <v>1806938.82</v>
      </c>
      <c r="J1020" s="829"/>
      <c r="K1020" s="798"/>
      <c r="L1020" s="799">
        <f>SUM(L1021:L1038)</f>
        <v>0</v>
      </c>
      <c r="M1020" s="798"/>
      <c r="N1020" s="799">
        <f>SUM(N1021:N1038)</f>
        <v>0</v>
      </c>
      <c r="O1020" s="809">
        <f>SUM(O1021:O1038)</f>
        <v>0</v>
      </c>
      <c r="P1020" s="638">
        <f t="shared" si="687"/>
        <v>0</v>
      </c>
      <c r="Q1020" s="512">
        <f t="shared" si="688"/>
        <v>0</v>
      </c>
      <c r="R1020" s="637">
        <f t="shared" si="689"/>
        <v>0</v>
      </c>
      <c r="S1020" s="633"/>
      <c r="T1020" s="518"/>
      <c r="U1020" s="518">
        <f>SUM(U1021:U1038)</f>
        <v>0</v>
      </c>
      <c r="V1020" s="518"/>
      <c r="W1020" s="518">
        <f>SUM(W1021:W1038)</f>
        <v>0</v>
      </c>
      <c r="X1020" s="669">
        <f>SUM(X1021:X1038)</f>
        <v>0</v>
      </c>
      <c r="Y1020" s="633"/>
      <c r="Z1020" s="513"/>
      <c r="AA1020" s="513">
        <f>SUM(AA1021:AA1038)</f>
        <v>0</v>
      </c>
      <c r="AB1020" s="513"/>
      <c r="AC1020" s="513">
        <f>SUM(AC1021:AC1038)</f>
        <v>0</v>
      </c>
      <c r="AD1020" s="667">
        <f>SUM(AD1021:AD1038)</f>
        <v>0</v>
      </c>
      <c r="AE1020" s="740">
        <f t="shared" si="680"/>
        <v>0</v>
      </c>
      <c r="AF1020" s="745"/>
      <c r="AG1020" s="745">
        <f>SUM(AG1021:AG1038)</f>
        <v>557498.30000000005</v>
      </c>
      <c r="AH1020" s="745"/>
      <c r="AI1020" s="745">
        <f>SUM(AI1021:AI1038)</f>
        <v>1249440.52</v>
      </c>
      <c r="AJ1020" s="746">
        <f>SUM(AJ1021:AJ1038)</f>
        <v>1806938.82</v>
      </c>
    </row>
    <row r="1021" spans="1:36" s="403" customFormat="1" ht="15" hidden="1" customHeight="1" x14ac:dyDescent="0.25">
      <c r="A1021" s="967" t="s">
        <v>840</v>
      </c>
      <c r="B1021" s="438" t="s">
        <v>393</v>
      </c>
      <c r="C1021" s="571" t="s">
        <v>31</v>
      </c>
      <c r="D1021" s="596">
        <v>1</v>
      </c>
      <c r="E1021" s="466">
        <v>5502</v>
      </c>
      <c r="F1021" s="466">
        <f t="shared" ref="F1021:F1036" si="699">E1021*D1021</f>
        <v>5502</v>
      </c>
      <c r="G1021" s="466">
        <v>87964</v>
      </c>
      <c r="H1021" s="466">
        <f t="shared" ref="H1021:H1037" si="700">G1021*D1021</f>
        <v>87964</v>
      </c>
      <c r="I1021" s="587">
        <f t="shared" ref="I1021:I1038" si="701">H1021+F1021</f>
        <v>93466</v>
      </c>
      <c r="J1021" s="832"/>
      <c r="K1021" s="803">
        <v>5502</v>
      </c>
      <c r="L1021" s="804">
        <f t="shared" ref="L1021:L1036" si="702">K1021*J1021</f>
        <v>0</v>
      </c>
      <c r="M1021" s="803">
        <v>87964</v>
      </c>
      <c r="N1021" s="804">
        <f t="shared" ref="N1021:N1037" si="703">M1021*J1021</f>
        <v>0</v>
      </c>
      <c r="O1021" s="808">
        <f t="shared" ref="O1021:O1038" si="704">N1021+L1021</f>
        <v>0</v>
      </c>
      <c r="P1021" s="638">
        <f t="shared" si="687"/>
        <v>0</v>
      </c>
      <c r="Q1021" s="512">
        <f t="shared" si="688"/>
        <v>0</v>
      </c>
      <c r="R1021" s="637">
        <f t="shared" si="689"/>
        <v>0</v>
      </c>
      <c r="S1021" s="649"/>
      <c r="T1021" s="519">
        <v>5502</v>
      </c>
      <c r="U1021" s="519">
        <f t="shared" ref="U1021:U1036" si="705">T1021*S1021</f>
        <v>0</v>
      </c>
      <c r="V1021" s="519">
        <v>87964</v>
      </c>
      <c r="W1021" s="519">
        <f t="shared" ref="W1021:W1037" si="706">V1021*S1021</f>
        <v>0</v>
      </c>
      <c r="X1021" s="670">
        <f t="shared" ref="X1021:X1038" si="707">W1021+U1021</f>
        <v>0</v>
      </c>
      <c r="Y1021" s="649"/>
      <c r="Z1021" s="512">
        <v>5502</v>
      </c>
      <c r="AA1021" s="512">
        <f t="shared" ref="AA1021:AA1036" si="708">Z1021*Y1021</f>
        <v>0</v>
      </c>
      <c r="AB1021" s="512">
        <v>87964</v>
      </c>
      <c r="AC1021" s="512">
        <f t="shared" ref="AC1021:AC1037" si="709">AB1021*Y1021</f>
        <v>0</v>
      </c>
      <c r="AD1021" s="668">
        <f t="shared" ref="AD1021:AD1038" si="710">AC1021+AA1021</f>
        <v>0</v>
      </c>
      <c r="AE1021" s="740">
        <f t="shared" si="680"/>
        <v>1</v>
      </c>
      <c r="AF1021" s="747">
        <v>5502</v>
      </c>
      <c r="AG1021" s="747">
        <f t="shared" ref="AG1021:AG1036" si="711">AF1021*AE1021</f>
        <v>5502</v>
      </c>
      <c r="AH1021" s="747">
        <v>87964</v>
      </c>
      <c r="AI1021" s="747">
        <f t="shared" ref="AI1021:AI1037" si="712">AH1021*AE1021</f>
        <v>87964</v>
      </c>
      <c r="AJ1021" s="748">
        <f t="shared" ref="AJ1021:AJ1038" si="713">AI1021+AG1021</f>
        <v>93466</v>
      </c>
    </row>
    <row r="1022" spans="1:36" s="403" customFormat="1" ht="15" hidden="1" customHeight="1" x14ac:dyDescent="0.25">
      <c r="A1022" s="967" t="s">
        <v>1027</v>
      </c>
      <c r="B1022" s="438" t="s">
        <v>393</v>
      </c>
      <c r="C1022" s="571" t="s">
        <v>32</v>
      </c>
      <c r="D1022" s="596">
        <v>70</v>
      </c>
      <c r="E1022" s="466">
        <v>314.40000000000003</v>
      </c>
      <c r="F1022" s="466">
        <f t="shared" si="699"/>
        <v>22008.000000000004</v>
      </c>
      <c r="G1022" s="466">
        <v>2857.4</v>
      </c>
      <c r="H1022" s="466">
        <f t="shared" si="700"/>
        <v>200018</v>
      </c>
      <c r="I1022" s="587">
        <f t="shared" si="701"/>
        <v>222026</v>
      </c>
      <c r="J1022" s="832"/>
      <c r="K1022" s="803">
        <v>314.40000000000003</v>
      </c>
      <c r="L1022" s="804">
        <f t="shared" si="702"/>
        <v>0</v>
      </c>
      <c r="M1022" s="803">
        <v>2857.4</v>
      </c>
      <c r="N1022" s="804">
        <f t="shared" si="703"/>
        <v>0</v>
      </c>
      <c r="O1022" s="808">
        <f t="shared" si="704"/>
        <v>0</v>
      </c>
      <c r="P1022" s="638">
        <f t="shared" si="687"/>
        <v>0</v>
      </c>
      <c r="Q1022" s="512">
        <f t="shared" si="688"/>
        <v>0</v>
      </c>
      <c r="R1022" s="637">
        <f t="shared" si="689"/>
        <v>0</v>
      </c>
      <c r="S1022" s="649"/>
      <c r="T1022" s="519">
        <v>314.40000000000003</v>
      </c>
      <c r="U1022" s="519">
        <f t="shared" si="705"/>
        <v>0</v>
      </c>
      <c r="V1022" s="519">
        <v>2857.4</v>
      </c>
      <c r="W1022" s="519">
        <f t="shared" si="706"/>
        <v>0</v>
      </c>
      <c r="X1022" s="670">
        <f t="shared" si="707"/>
        <v>0</v>
      </c>
      <c r="Y1022" s="649"/>
      <c r="Z1022" s="512">
        <v>314.40000000000003</v>
      </c>
      <c r="AA1022" s="512">
        <f t="shared" si="708"/>
        <v>0</v>
      </c>
      <c r="AB1022" s="512">
        <v>2857.4</v>
      </c>
      <c r="AC1022" s="512">
        <f t="shared" si="709"/>
        <v>0</v>
      </c>
      <c r="AD1022" s="668">
        <f t="shared" si="710"/>
        <v>0</v>
      </c>
      <c r="AE1022" s="740">
        <f t="shared" si="680"/>
        <v>70</v>
      </c>
      <c r="AF1022" s="747">
        <v>314.40000000000003</v>
      </c>
      <c r="AG1022" s="747">
        <f t="shared" si="711"/>
        <v>22008.000000000004</v>
      </c>
      <c r="AH1022" s="747">
        <v>2857.4</v>
      </c>
      <c r="AI1022" s="747">
        <f t="shared" si="712"/>
        <v>200018</v>
      </c>
      <c r="AJ1022" s="748">
        <f t="shared" si="713"/>
        <v>222026</v>
      </c>
    </row>
    <row r="1023" spans="1:36" s="403" customFormat="1" ht="15" hidden="1" customHeight="1" x14ac:dyDescent="0.25">
      <c r="A1023" s="967" t="s">
        <v>1028</v>
      </c>
      <c r="B1023" s="438" t="s">
        <v>460</v>
      </c>
      <c r="C1023" s="571" t="s">
        <v>32</v>
      </c>
      <c r="D1023" s="596">
        <v>15</v>
      </c>
      <c r="E1023" s="466">
        <v>162.44</v>
      </c>
      <c r="F1023" s="466">
        <f t="shared" si="699"/>
        <v>2436.6</v>
      </c>
      <c r="G1023" s="466">
        <v>496.6</v>
      </c>
      <c r="H1023" s="466">
        <f t="shared" si="700"/>
        <v>7449</v>
      </c>
      <c r="I1023" s="587">
        <f t="shared" si="701"/>
        <v>9885.6</v>
      </c>
      <c r="J1023" s="832"/>
      <c r="K1023" s="803">
        <v>162.44</v>
      </c>
      <c r="L1023" s="804">
        <f t="shared" si="702"/>
        <v>0</v>
      </c>
      <c r="M1023" s="803">
        <v>496.6</v>
      </c>
      <c r="N1023" s="804">
        <f t="shared" si="703"/>
        <v>0</v>
      </c>
      <c r="O1023" s="808">
        <f t="shared" si="704"/>
        <v>0</v>
      </c>
      <c r="P1023" s="638">
        <f t="shared" si="687"/>
        <v>0</v>
      </c>
      <c r="Q1023" s="512">
        <f t="shared" si="688"/>
        <v>0</v>
      </c>
      <c r="R1023" s="637">
        <f t="shared" si="689"/>
        <v>0</v>
      </c>
      <c r="S1023" s="649"/>
      <c r="T1023" s="519">
        <v>162.44</v>
      </c>
      <c r="U1023" s="519">
        <f t="shared" si="705"/>
        <v>0</v>
      </c>
      <c r="V1023" s="519">
        <v>496.6</v>
      </c>
      <c r="W1023" s="519">
        <f t="shared" si="706"/>
        <v>0</v>
      </c>
      <c r="X1023" s="670">
        <f t="shared" si="707"/>
        <v>0</v>
      </c>
      <c r="Y1023" s="649"/>
      <c r="Z1023" s="512">
        <v>162.44</v>
      </c>
      <c r="AA1023" s="512">
        <f t="shared" si="708"/>
        <v>0</v>
      </c>
      <c r="AB1023" s="512">
        <v>496.6</v>
      </c>
      <c r="AC1023" s="512">
        <f t="shared" si="709"/>
        <v>0</v>
      </c>
      <c r="AD1023" s="668">
        <f t="shared" si="710"/>
        <v>0</v>
      </c>
      <c r="AE1023" s="740">
        <f t="shared" si="680"/>
        <v>15</v>
      </c>
      <c r="AF1023" s="747">
        <v>162.44</v>
      </c>
      <c r="AG1023" s="747">
        <f t="shared" si="711"/>
        <v>2436.6</v>
      </c>
      <c r="AH1023" s="747">
        <v>496.6</v>
      </c>
      <c r="AI1023" s="747">
        <f t="shared" si="712"/>
        <v>7449</v>
      </c>
      <c r="AJ1023" s="748">
        <f t="shared" si="713"/>
        <v>9885.6</v>
      </c>
    </row>
    <row r="1024" spans="1:36" s="403" customFormat="1" ht="15" hidden="1" customHeight="1" x14ac:dyDescent="0.25">
      <c r="A1024" s="967" t="s">
        <v>1029</v>
      </c>
      <c r="B1024" s="438" t="s">
        <v>460</v>
      </c>
      <c r="C1024" s="571" t="s">
        <v>32</v>
      </c>
      <c r="D1024" s="596">
        <v>350</v>
      </c>
      <c r="E1024" s="466">
        <v>162.44</v>
      </c>
      <c r="F1024" s="466">
        <f t="shared" si="699"/>
        <v>56854</v>
      </c>
      <c r="G1024" s="466">
        <v>434.2</v>
      </c>
      <c r="H1024" s="466">
        <f t="shared" si="700"/>
        <v>151970</v>
      </c>
      <c r="I1024" s="587">
        <f t="shared" si="701"/>
        <v>208824</v>
      </c>
      <c r="J1024" s="832"/>
      <c r="K1024" s="803">
        <v>162.44</v>
      </c>
      <c r="L1024" s="804">
        <f t="shared" si="702"/>
        <v>0</v>
      </c>
      <c r="M1024" s="803">
        <v>434.2</v>
      </c>
      <c r="N1024" s="804">
        <f t="shared" si="703"/>
        <v>0</v>
      </c>
      <c r="O1024" s="808">
        <f t="shared" si="704"/>
        <v>0</v>
      </c>
      <c r="P1024" s="638">
        <f t="shared" si="687"/>
        <v>0</v>
      </c>
      <c r="Q1024" s="512">
        <f t="shared" si="688"/>
        <v>0</v>
      </c>
      <c r="R1024" s="637">
        <f t="shared" si="689"/>
        <v>0</v>
      </c>
      <c r="S1024" s="649"/>
      <c r="T1024" s="519">
        <v>162.44</v>
      </c>
      <c r="U1024" s="519">
        <f t="shared" si="705"/>
        <v>0</v>
      </c>
      <c r="V1024" s="519">
        <v>434.2</v>
      </c>
      <c r="W1024" s="519">
        <f t="shared" si="706"/>
        <v>0</v>
      </c>
      <c r="X1024" s="670">
        <f t="shared" si="707"/>
        <v>0</v>
      </c>
      <c r="Y1024" s="649"/>
      <c r="Z1024" s="512">
        <v>162.44</v>
      </c>
      <c r="AA1024" s="512">
        <f t="shared" si="708"/>
        <v>0</v>
      </c>
      <c r="AB1024" s="512">
        <v>434.2</v>
      </c>
      <c r="AC1024" s="512">
        <f t="shared" si="709"/>
        <v>0</v>
      </c>
      <c r="AD1024" s="668">
        <f t="shared" si="710"/>
        <v>0</v>
      </c>
      <c r="AE1024" s="740">
        <f t="shared" si="680"/>
        <v>350</v>
      </c>
      <c r="AF1024" s="747">
        <v>162.44</v>
      </c>
      <c r="AG1024" s="747">
        <f t="shared" si="711"/>
        <v>56854</v>
      </c>
      <c r="AH1024" s="747">
        <v>434.2</v>
      </c>
      <c r="AI1024" s="747">
        <f t="shared" si="712"/>
        <v>151970</v>
      </c>
      <c r="AJ1024" s="748">
        <f t="shared" si="713"/>
        <v>208824</v>
      </c>
    </row>
    <row r="1025" spans="1:36" s="403" customFormat="1" ht="15" hidden="1" customHeight="1" x14ac:dyDescent="0.25">
      <c r="A1025" s="967" t="s">
        <v>1030</v>
      </c>
      <c r="B1025" s="438" t="s">
        <v>460</v>
      </c>
      <c r="C1025" s="571" t="s">
        <v>32</v>
      </c>
      <c r="D1025" s="596">
        <v>210</v>
      </c>
      <c r="E1025" s="466">
        <v>162.44</v>
      </c>
      <c r="F1025" s="466">
        <f t="shared" si="699"/>
        <v>34112.400000000001</v>
      </c>
      <c r="G1025" s="466">
        <v>184.6</v>
      </c>
      <c r="H1025" s="466">
        <f t="shared" si="700"/>
        <v>38766</v>
      </c>
      <c r="I1025" s="587">
        <f t="shared" si="701"/>
        <v>72878.399999999994</v>
      </c>
      <c r="J1025" s="832"/>
      <c r="K1025" s="803">
        <v>162.44</v>
      </c>
      <c r="L1025" s="804">
        <f t="shared" si="702"/>
        <v>0</v>
      </c>
      <c r="M1025" s="803">
        <v>184.6</v>
      </c>
      <c r="N1025" s="804">
        <f t="shared" si="703"/>
        <v>0</v>
      </c>
      <c r="O1025" s="808">
        <f t="shared" si="704"/>
        <v>0</v>
      </c>
      <c r="P1025" s="638">
        <f t="shared" si="687"/>
        <v>0</v>
      </c>
      <c r="Q1025" s="512">
        <f t="shared" si="688"/>
        <v>0</v>
      </c>
      <c r="R1025" s="637">
        <f t="shared" si="689"/>
        <v>0</v>
      </c>
      <c r="S1025" s="649"/>
      <c r="T1025" s="519">
        <v>162.44</v>
      </c>
      <c r="U1025" s="519">
        <f t="shared" si="705"/>
        <v>0</v>
      </c>
      <c r="V1025" s="519">
        <v>184.6</v>
      </c>
      <c r="W1025" s="519">
        <f t="shared" si="706"/>
        <v>0</v>
      </c>
      <c r="X1025" s="670">
        <f t="shared" si="707"/>
        <v>0</v>
      </c>
      <c r="Y1025" s="649"/>
      <c r="Z1025" s="512">
        <v>162.44</v>
      </c>
      <c r="AA1025" s="512">
        <f t="shared" si="708"/>
        <v>0</v>
      </c>
      <c r="AB1025" s="512">
        <v>184.6</v>
      </c>
      <c r="AC1025" s="512">
        <f t="shared" si="709"/>
        <v>0</v>
      </c>
      <c r="AD1025" s="668">
        <f t="shared" si="710"/>
        <v>0</v>
      </c>
      <c r="AE1025" s="740">
        <f t="shared" si="680"/>
        <v>210</v>
      </c>
      <c r="AF1025" s="747">
        <v>162.44</v>
      </c>
      <c r="AG1025" s="747">
        <f t="shared" si="711"/>
        <v>34112.400000000001</v>
      </c>
      <c r="AH1025" s="747">
        <v>184.6</v>
      </c>
      <c r="AI1025" s="747">
        <f t="shared" si="712"/>
        <v>38766</v>
      </c>
      <c r="AJ1025" s="748">
        <f t="shared" si="713"/>
        <v>72878.399999999994</v>
      </c>
    </row>
    <row r="1026" spans="1:36" s="403" customFormat="1" ht="15" hidden="1" customHeight="1" x14ac:dyDescent="0.25">
      <c r="A1026" s="967" t="s">
        <v>1031</v>
      </c>
      <c r="B1026" s="438" t="s">
        <v>460</v>
      </c>
      <c r="C1026" s="571" t="s">
        <v>32</v>
      </c>
      <c r="D1026" s="596">
        <v>270</v>
      </c>
      <c r="E1026" s="466">
        <v>162.44</v>
      </c>
      <c r="F1026" s="466">
        <f t="shared" si="699"/>
        <v>43858.8</v>
      </c>
      <c r="G1026" s="466">
        <v>166.92000000000002</v>
      </c>
      <c r="H1026" s="466">
        <f t="shared" si="700"/>
        <v>45068.4</v>
      </c>
      <c r="I1026" s="587">
        <f t="shared" si="701"/>
        <v>88927.200000000012</v>
      </c>
      <c r="J1026" s="832"/>
      <c r="K1026" s="803">
        <v>162.44</v>
      </c>
      <c r="L1026" s="804">
        <f t="shared" si="702"/>
        <v>0</v>
      </c>
      <c r="M1026" s="803">
        <v>166.92000000000002</v>
      </c>
      <c r="N1026" s="804">
        <f t="shared" si="703"/>
        <v>0</v>
      </c>
      <c r="O1026" s="808">
        <f t="shared" si="704"/>
        <v>0</v>
      </c>
      <c r="P1026" s="638">
        <f t="shared" si="687"/>
        <v>0</v>
      </c>
      <c r="Q1026" s="512">
        <f t="shared" si="688"/>
        <v>0</v>
      </c>
      <c r="R1026" s="637">
        <f t="shared" si="689"/>
        <v>0</v>
      </c>
      <c r="S1026" s="649"/>
      <c r="T1026" s="519">
        <v>162.44</v>
      </c>
      <c r="U1026" s="519">
        <f t="shared" si="705"/>
        <v>0</v>
      </c>
      <c r="V1026" s="519">
        <v>166.92000000000002</v>
      </c>
      <c r="W1026" s="519">
        <f t="shared" si="706"/>
        <v>0</v>
      </c>
      <c r="X1026" s="670">
        <f t="shared" si="707"/>
        <v>0</v>
      </c>
      <c r="Y1026" s="649"/>
      <c r="Z1026" s="512">
        <v>162.44</v>
      </c>
      <c r="AA1026" s="512">
        <f t="shared" si="708"/>
        <v>0</v>
      </c>
      <c r="AB1026" s="512">
        <v>166.92000000000002</v>
      </c>
      <c r="AC1026" s="512">
        <f t="shared" si="709"/>
        <v>0</v>
      </c>
      <c r="AD1026" s="668">
        <f t="shared" si="710"/>
        <v>0</v>
      </c>
      <c r="AE1026" s="740">
        <f t="shared" si="680"/>
        <v>270</v>
      </c>
      <c r="AF1026" s="747">
        <v>162.44</v>
      </c>
      <c r="AG1026" s="747">
        <f t="shared" si="711"/>
        <v>43858.8</v>
      </c>
      <c r="AH1026" s="747">
        <v>166.92000000000002</v>
      </c>
      <c r="AI1026" s="747">
        <f t="shared" si="712"/>
        <v>45068.4</v>
      </c>
      <c r="AJ1026" s="748">
        <f t="shared" si="713"/>
        <v>88927.200000000012</v>
      </c>
    </row>
    <row r="1027" spans="1:36" s="403" customFormat="1" ht="15" hidden="1" customHeight="1" x14ac:dyDescent="0.25">
      <c r="A1027" s="967" t="s">
        <v>1032</v>
      </c>
      <c r="B1027" s="438" t="s">
        <v>400</v>
      </c>
      <c r="C1027" s="571" t="s">
        <v>378</v>
      </c>
      <c r="D1027" s="596">
        <v>300</v>
      </c>
      <c r="E1027" s="466">
        <v>838.40000000000009</v>
      </c>
      <c r="F1027" s="466">
        <f t="shared" si="699"/>
        <v>251520.00000000003</v>
      </c>
      <c r="G1027" s="466">
        <v>1759</v>
      </c>
      <c r="H1027" s="466">
        <f t="shared" si="700"/>
        <v>527700</v>
      </c>
      <c r="I1027" s="587">
        <f t="shared" si="701"/>
        <v>779220</v>
      </c>
      <c r="J1027" s="832"/>
      <c r="K1027" s="803">
        <v>838.40000000000009</v>
      </c>
      <c r="L1027" s="804">
        <f t="shared" si="702"/>
        <v>0</v>
      </c>
      <c r="M1027" s="803">
        <v>1759</v>
      </c>
      <c r="N1027" s="804">
        <f t="shared" si="703"/>
        <v>0</v>
      </c>
      <c r="O1027" s="808">
        <f t="shared" si="704"/>
        <v>0</v>
      </c>
      <c r="P1027" s="638">
        <f t="shared" si="687"/>
        <v>0</v>
      </c>
      <c r="Q1027" s="512">
        <f t="shared" si="688"/>
        <v>0</v>
      </c>
      <c r="R1027" s="637">
        <f t="shared" si="689"/>
        <v>0</v>
      </c>
      <c r="S1027" s="649"/>
      <c r="T1027" s="519">
        <v>838.40000000000009</v>
      </c>
      <c r="U1027" s="519">
        <f t="shared" si="705"/>
        <v>0</v>
      </c>
      <c r="V1027" s="519">
        <v>1759</v>
      </c>
      <c r="W1027" s="519">
        <f t="shared" si="706"/>
        <v>0</v>
      </c>
      <c r="X1027" s="670">
        <f t="shared" si="707"/>
        <v>0</v>
      </c>
      <c r="Y1027" s="649"/>
      <c r="Z1027" s="512">
        <v>838.40000000000009</v>
      </c>
      <c r="AA1027" s="512">
        <f t="shared" si="708"/>
        <v>0</v>
      </c>
      <c r="AB1027" s="512">
        <v>1759</v>
      </c>
      <c r="AC1027" s="512">
        <f t="shared" si="709"/>
        <v>0</v>
      </c>
      <c r="AD1027" s="668">
        <f t="shared" si="710"/>
        <v>0</v>
      </c>
      <c r="AE1027" s="740">
        <f t="shared" si="680"/>
        <v>300</v>
      </c>
      <c r="AF1027" s="747">
        <v>838.40000000000009</v>
      </c>
      <c r="AG1027" s="747">
        <f t="shared" si="711"/>
        <v>251520.00000000003</v>
      </c>
      <c r="AH1027" s="747">
        <v>1759</v>
      </c>
      <c r="AI1027" s="747">
        <f t="shared" si="712"/>
        <v>527700</v>
      </c>
      <c r="AJ1027" s="748">
        <f t="shared" si="713"/>
        <v>779220</v>
      </c>
    </row>
    <row r="1028" spans="1:36" s="403" customFormat="1" ht="15" hidden="1" customHeight="1" x14ac:dyDescent="0.25">
      <c r="A1028" s="967" t="s">
        <v>1033</v>
      </c>
      <c r="B1028" s="438" t="s">
        <v>463</v>
      </c>
      <c r="C1028" s="571" t="s">
        <v>31</v>
      </c>
      <c r="D1028" s="596">
        <v>110</v>
      </c>
      <c r="E1028" s="466">
        <v>262</v>
      </c>
      <c r="F1028" s="466">
        <f t="shared" si="699"/>
        <v>28820</v>
      </c>
      <c r="G1028" s="466">
        <v>681.2</v>
      </c>
      <c r="H1028" s="466">
        <f t="shared" si="700"/>
        <v>74932</v>
      </c>
      <c r="I1028" s="587">
        <f t="shared" si="701"/>
        <v>103752</v>
      </c>
      <c r="J1028" s="832"/>
      <c r="K1028" s="803">
        <v>262</v>
      </c>
      <c r="L1028" s="804">
        <f t="shared" si="702"/>
        <v>0</v>
      </c>
      <c r="M1028" s="803">
        <v>681.2</v>
      </c>
      <c r="N1028" s="804">
        <f t="shared" si="703"/>
        <v>0</v>
      </c>
      <c r="O1028" s="808">
        <f t="shared" si="704"/>
        <v>0</v>
      </c>
      <c r="P1028" s="638">
        <f t="shared" si="687"/>
        <v>0</v>
      </c>
      <c r="Q1028" s="512">
        <f t="shared" si="688"/>
        <v>0</v>
      </c>
      <c r="R1028" s="637">
        <f t="shared" si="689"/>
        <v>0</v>
      </c>
      <c r="S1028" s="649"/>
      <c r="T1028" s="519">
        <v>262</v>
      </c>
      <c r="U1028" s="519">
        <f t="shared" si="705"/>
        <v>0</v>
      </c>
      <c r="V1028" s="519">
        <v>681.2</v>
      </c>
      <c r="W1028" s="519">
        <f t="shared" si="706"/>
        <v>0</v>
      </c>
      <c r="X1028" s="670">
        <f t="shared" si="707"/>
        <v>0</v>
      </c>
      <c r="Y1028" s="649"/>
      <c r="Z1028" s="512">
        <v>262</v>
      </c>
      <c r="AA1028" s="512">
        <f t="shared" si="708"/>
        <v>0</v>
      </c>
      <c r="AB1028" s="512">
        <v>681.2</v>
      </c>
      <c r="AC1028" s="512">
        <f t="shared" si="709"/>
        <v>0</v>
      </c>
      <c r="AD1028" s="668">
        <f t="shared" si="710"/>
        <v>0</v>
      </c>
      <c r="AE1028" s="740">
        <f t="shared" si="680"/>
        <v>110</v>
      </c>
      <c r="AF1028" s="747">
        <v>262</v>
      </c>
      <c r="AG1028" s="747">
        <f t="shared" si="711"/>
        <v>28820</v>
      </c>
      <c r="AH1028" s="747">
        <v>681.2</v>
      </c>
      <c r="AI1028" s="747">
        <f t="shared" si="712"/>
        <v>74932</v>
      </c>
      <c r="AJ1028" s="748">
        <f t="shared" si="713"/>
        <v>103752</v>
      </c>
    </row>
    <row r="1029" spans="1:36" s="403" customFormat="1" ht="15" hidden="1" customHeight="1" x14ac:dyDescent="0.25">
      <c r="A1029" s="967" t="s">
        <v>1034</v>
      </c>
      <c r="B1029" s="438" t="s">
        <v>543</v>
      </c>
      <c r="C1029" s="571" t="s">
        <v>378</v>
      </c>
      <c r="D1029" s="596">
        <v>30</v>
      </c>
      <c r="E1029" s="466">
        <v>52.400000000000006</v>
      </c>
      <c r="F1029" s="466">
        <f t="shared" si="699"/>
        <v>1572.0000000000002</v>
      </c>
      <c r="G1029" s="466">
        <v>130</v>
      </c>
      <c r="H1029" s="466">
        <f t="shared" si="700"/>
        <v>3900</v>
      </c>
      <c r="I1029" s="587">
        <f t="shared" si="701"/>
        <v>5472</v>
      </c>
      <c r="J1029" s="832"/>
      <c r="K1029" s="803">
        <v>52.400000000000006</v>
      </c>
      <c r="L1029" s="804">
        <f t="shared" si="702"/>
        <v>0</v>
      </c>
      <c r="M1029" s="803">
        <v>130</v>
      </c>
      <c r="N1029" s="804">
        <f t="shared" si="703"/>
        <v>0</v>
      </c>
      <c r="O1029" s="808">
        <f t="shared" si="704"/>
        <v>0</v>
      </c>
      <c r="P1029" s="638">
        <f t="shared" si="687"/>
        <v>0</v>
      </c>
      <c r="Q1029" s="512">
        <f t="shared" si="688"/>
        <v>0</v>
      </c>
      <c r="R1029" s="637">
        <f t="shared" si="689"/>
        <v>0</v>
      </c>
      <c r="S1029" s="649"/>
      <c r="T1029" s="519">
        <v>52.400000000000006</v>
      </c>
      <c r="U1029" s="519">
        <f t="shared" si="705"/>
        <v>0</v>
      </c>
      <c r="V1029" s="519">
        <v>130</v>
      </c>
      <c r="W1029" s="519">
        <f t="shared" si="706"/>
        <v>0</v>
      </c>
      <c r="X1029" s="670">
        <f t="shared" si="707"/>
        <v>0</v>
      </c>
      <c r="Y1029" s="649"/>
      <c r="Z1029" s="512">
        <v>52.400000000000006</v>
      </c>
      <c r="AA1029" s="512">
        <f t="shared" si="708"/>
        <v>0</v>
      </c>
      <c r="AB1029" s="512">
        <v>130</v>
      </c>
      <c r="AC1029" s="512">
        <f t="shared" si="709"/>
        <v>0</v>
      </c>
      <c r="AD1029" s="668">
        <f t="shared" si="710"/>
        <v>0</v>
      </c>
      <c r="AE1029" s="740">
        <f t="shared" si="680"/>
        <v>30</v>
      </c>
      <c r="AF1029" s="747">
        <v>52.400000000000006</v>
      </c>
      <c r="AG1029" s="747">
        <f t="shared" si="711"/>
        <v>1572.0000000000002</v>
      </c>
      <c r="AH1029" s="747">
        <v>130</v>
      </c>
      <c r="AI1029" s="747">
        <f t="shared" si="712"/>
        <v>3900</v>
      </c>
      <c r="AJ1029" s="748">
        <f t="shared" si="713"/>
        <v>5472</v>
      </c>
    </row>
    <row r="1030" spans="1:36" s="403" customFormat="1" ht="15" hidden="1" customHeight="1" x14ac:dyDescent="0.25">
      <c r="A1030" s="967" t="s">
        <v>1035</v>
      </c>
      <c r="B1030" s="438" t="s">
        <v>464</v>
      </c>
      <c r="C1030" s="576" t="s">
        <v>378</v>
      </c>
      <c r="D1030" s="599">
        <v>320</v>
      </c>
      <c r="E1030" s="466">
        <v>45.85</v>
      </c>
      <c r="F1030" s="466">
        <f t="shared" si="699"/>
        <v>14672</v>
      </c>
      <c r="G1030" s="466">
        <v>58.5</v>
      </c>
      <c r="H1030" s="466">
        <f t="shared" si="700"/>
        <v>18720</v>
      </c>
      <c r="I1030" s="587">
        <f t="shared" si="701"/>
        <v>33392</v>
      </c>
      <c r="J1030" s="797"/>
      <c r="K1030" s="803">
        <v>45.85</v>
      </c>
      <c r="L1030" s="804">
        <f t="shared" si="702"/>
        <v>0</v>
      </c>
      <c r="M1030" s="803">
        <v>58.5</v>
      </c>
      <c r="N1030" s="804">
        <f t="shared" si="703"/>
        <v>0</v>
      </c>
      <c r="O1030" s="808">
        <f t="shared" si="704"/>
        <v>0</v>
      </c>
      <c r="P1030" s="638">
        <f t="shared" si="687"/>
        <v>0</v>
      </c>
      <c r="Q1030" s="512">
        <f t="shared" si="688"/>
        <v>0</v>
      </c>
      <c r="R1030" s="637">
        <f t="shared" si="689"/>
        <v>0</v>
      </c>
      <c r="S1030" s="638"/>
      <c r="T1030" s="519">
        <v>45.85</v>
      </c>
      <c r="U1030" s="519">
        <f t="shared" si="705"/>
        <v>0</v>
      </c>
      <c r="V1030" s="519">
        <v>58.5</v>
      </c>
      <c r="W1030" s="519">
        <f t="shared" si="706"/>
        <v>0</v>
      </c>
      <c r="X1030" s="670">
        <f t="shared" si="707"/>
        <v>0</v>
      </c>
      <c r="Y1030" s="638"/>
      <c r="Z1030" s="512">
        <v>45.85</v>
      </c>
      <c r="AA1030" s="512">
        <f t="shared" si="708"/>
        <v>0</v>
      </c>
      <c r="AB1030" s="512">
        <v>58.5</v>
      </c>
      <c r="AC1030" s="512">
        <f t="shared" si="709"/>
        <v>0</v>
      </c>
      <c r="AD1030" s="668">
        <f t="shared" si="710"/>
        <v>0</v>
      </c>
      <c r="AE1030" s="740">
        <f t="shared" si="680"/>
        <v>320</v>
      </c>
      <c r="AF1030" s="747">
        <v>45.85</v>
      </c>
      <c r="AG1030" s="747">
        <f t="shared" si="711"/>
        <v>14672</v>
      </c>
      <c r="AH1030" s="747">
        <v>58.5</v>
      </c>
      <c r="AI1030" s="747">
        <f t="shared" si="712"/>
        <v>18720</v>
      </c>
      <c r="AJ1030" s="748">
        <f t="shared" si="713"/>
        <v>33392</v>
      </c>
    </row>
    <row r="1031" spans="1:36" s="403" customFormat="1" ht="15" hidden="1" customHeight="1" x14ac:dyDescent="0.25">
      <c r="A1031" s="967" t="s">
        <v>1036</v>
      </c>
      <c r="B1031" s="438" t="s">
        <v>465</v>
      </c>
      <c r="C1031" s="576" t="s">
        <v>32</v>
      </c>
      <c r="D1031" s="599">
        <v>100</v>
      </c>
      <c r="E1031" s="466">
        <v>65.5</v>
      </c>
      <c r="F1031" s="466">
        <f t="shared" si="699"/>
        <v>6550</v>
      </c>
      <c r="G1031" s="466">
        <v>166.71200000000002</v>
      </c>
      <c r="H1031" s="466">
        <f t="shared" si="700"/>
        <v>16671.2</v>
      </c>
      <c r="I1031" s="587">
        <f t="shared" si="701"/>
        <v>23221.200000000001</v>
      </c>
      <c r="J1031" s="797"/>
      <c r="K1031" s="803">
        <v>65.5</v>
      </c>
      <c r="L1031" s="804">
        <f t="shared" si="702"/>
        <v>0</v>
      </c>
      <c r="M1031" s="803">
        <v>166.71200000000002</v>
      </c>
      <c r="N1031" s="804">
        <f t="shared" si="703"/>
        <v>0</v>
      </c>
      <c r="O1031" s="808">
        <f t="shared" si="704"/>
        <v>0</v>
      </c>
      <c r="P1031" s="638">
        <f t="shared" si="687"/>
        <v>0</v>
      </c>
      <c r="Q1031" s="512">
        <f t="shared" si="688"/>
        <v>0</v>
      </c>
      <c r="R1031" s="637">
        <f t="shared" si="689"/>
        <v>0</v>
      </c>
      <c r="S1031" s="638"/>
      <c r="T1031" s="519">
        <v>65.5</v>
      </c>
      <c r="U1031" s="519">
        <f t="shared" si="705"/>
        <v>0</v>
      </c>
      <c r="V1031" s="519">
        <v>166.71200000000002</v>
      </c>
      <c r="W1031" s="519">
        <f t="shared" si="706"/>
        <v>0</v>
      </c>
      <c r="X1031" s="670">
        <f t="shared" si="707"/>
        <v>0</v>
      </c>
      <c r="Y1031" s="638"/>
      <c r="Z1031" s="512">
        <v>65.5</v>
      </c>
      <c r="AA1031" s="512">
        <f t="shared" si="708"/>
        <v>0</v>
      </c>
      <c r="AB1031" s="512">
        <v>166.71200000000002</v>
      </c>
      <c r="AC1031" s="512">
        <f t="shared" si="709"/>
        <v>0</v>
      </c>
      <c r="AD1031" s="668">
        <f t="shared" si="710"/>
        <v>0</v>
      </c>
      <c r="AE1031" s="740">
        <f t="shared" si="680"/>
        <v>100</v>
      </c>
      <c r="AF1031" s="747">
        <v>65.5</v>
      </c>
      <c r="AG1031" s="747">
        <f t="shared" si="711"/>
        <v>6550</v>
      </c>
      <c r="AH1031" s="747">
        <v>166.71200000000002</v>
      </c>
      <c r="AI1031" s="747">
        <f t="shared" si="712"/>
        <v>16671.2</v>
      </c>
      <c r="AJ1031" s="748">
        <f t="shared" si="713"/>
        <v>23221.200000000001</v>
      </c>
    </row>
    <row r="1032" spans="1:36" s="403" customFormat="1" ht="15" hidden="1" customHeight="1" x14ac:dyDescent="0.25">
      <c r="A1032" s="967" t="s">
        <v>1037</v>
      </c>
      <c r="B1032" s="438" t="s">
        <v>544</v>
      </c>
      <c r="C1032" s="576" t="s">
        <v>31</v>
      </c>
      <c r="D1032" s="599">
        <v>30</v>
      </c>
      <c r="E1032" s="466">
        <v>32.75</v>
      </c>
      <c r="F1032" s="466">
        <f t="shared" si="699"/>
        <v>982.5</v>
      </c>
      <c r="G1032" s="466">
        <v>43.42</v>
      </c>
      <c r="H1032" s="466">
        <f t="shared" si="700"/>
        <v>1302.6000000000001</v>
      </c>
      <c r="I1032" s="587">
        <f t="shared" si="701"/>
        <v>2285.1000000000004</v>
      </c>
      <c r="J1032" s="797"/>
      <c r="K1032" s="803">
        <v>32.75</v>
      </c>
      <c r="L1032" s="804">
        <f t="shared" si="702"/>
        <v>0</v>
      </c>
      <c r="M1032" s="803">
        <v>43.42</v>
      </c>
      <c r="N1032" s="804">
        <f t="shared" si="703"/>
        <v>0</v>
      </c>
      <c r="O1032" s="808">
        <f t="shared" si="704"/>
        <v>0</v>
      </c>
      <c r="P1032" s="638">
        <f t="shared" si="687"/>
        <v>0</v>
      </c>
      <c r="Q1032" s="512">
        <f t="shared" si="688"/>
        <v>0</v>
      </c>
      <c r="R1032" s="637">
        <f t="shared" si="689"/>
        <v>0</v>
      </c>
      <c r="S1032" s="638"/>
      <c r="T1032" s="519">
        <v>32.75</v>
      </c>
      <c r="U1032" s="519">
        <f t="shared" si="705"/>
        <v>0</v>
      </c>
      <c r="V1032" s="519">
        <v>43.42</v>
      </c>
      <c r="W1032" s="519">
        <f t="shared" si="706"/>
        <v>0</v>
      </c>
      <c r="X1032" s="670">
        <f t="shared" si="707"/>
        <v>0</v>
      </c>
      <c r="Y1032" s="638"/>
      <c r="Z1032" s="512">
        <v>32.75</v>
      </c>
      <c r="AA1032" s="512">
        <f t="shared" si="708"/>
        <v>0</v>
      </c>
      <c r="AB1032" s="512">
        <v>43.42</v>
      </c>
      <c r="AC1032" s="512">
        <f t="shared" si="709"/>
        <v>0</v>
      </c>
      <c r="AD1032" s="668">
        <f t="shared" si="710"/>
        <v>0</v>
      </c>
      <c r="AE1032" s="740">
        <f t="shared" si="680"/>
        <v>30</v>
      </c>
      <c r="AF1032" s="747">
        <v>32.75</v>
      </c>
      <c r="AG1032" s="747">
        <f t="shared" si="711"/>
        <v>982.5</v>
      </c>
      <c r="AH1032" s="747">
        <v>43.42</v>
      </c>
      <c r="AI1032" s="747">
        <f t="shared" si="712"/>
        <v>1302.6000000000001</v>
      </c>
      <c r="AJ1032" s="748">
        <f t="shared" si="713"/>
        <v>2285.1000000000004</v>
      </c>
    </row>
    <row r="1033" spans="1:36" s="403" customFormat="1" ht="15" hidden="1" customHeight="1" x14ac:dyDescent="0.25">
      <c r="A1033" s="967" t="s">
        <v>1038</v>
      </c>
      <c r="B1033" s="438" t="s">
        <v>466</v>
      </c>
      <c r="C1033" s="576" t="s">
        <v>31</v>
      </c>
      <c r="D1033" s="599">
        <v>420</v>
      </c>
      <c r="E1033" s="466">
        <v>32.75</v>
      </c>
      <c r="F1033" s="466">
        <f t="shared" si="699"/>
        <v>13755</v>
      </c>
      <c r="G1033" s="466">
        <v>36.816000000000003</v>
      </c>
      <c r="H1033" s="466">
        <f t="shared" si="700"/>
        <v>15462.720000000001</v>
      </c>
      <c r="I1033" s="587">
        <f t="shared" si="701"/>
        <v>29217.72</v>
      </c>
      <c r="J1033" s="797"/>
      <c r="K1033" s="803">
        <v>32.75</v>
      </c>
      <c r="L1033" s="804">
        <f t="shared" si="702"/>
        <v>0</v>
      </c>
      <c r="M1033" s="803">
        <v>36.816000000000003</v>
      </c>
      <c r="N1033" s="804">
        <f t="shared" si="703"/>
        <v>0</v>
      </c>
      <c r="O1033" s="808">
        <f t="shared" si="704"/>
        <v>0</v>
      </c>
      <c r="P1033" s="638">
        <f t="shared" si="687"/>
        <v>0</v>
      </c>
      <c r="Q1033" s="512">
        <f t="shared" si="688"/>
        <v>0</v>
      </c>
      <c r="R1033" s="637">
        <f t="shared" si="689"/>
        <v>0</v>
      </c>
      <c r="S1033" s="638"/>
      <c r="T1033" s="519">
        <v>32.75</v>
      </c>
      <c r="U1033" s="519">
        <f t="shared" si="705"/>
        <v>0</v>
      </c>
      <c r="V1033" s="519">
        <v>36.816000000000003</v>
      </c>
      <c r="W1033" s="519">
        <f t="shared" si="706"/>
        <v>0</v>
      </c>
      <c r="X1033" s="670">
        <f t="shared" si="707"/>
        <v>0</v>
      </c>
      <c r="Y1033" s="638"/>
      <c r="Z1033" s="512">
        <v>32.75</v>
      </c>
      <c r="AA1033" s="512">
        <f t="shared" si="708"/>
        <v>0</v>
      </c>
      <c r="AB1033" s="512">
        <v>36.816000000000003</v>
      </c>
      <c r="AC1033" s="512">
        <f t="shared" si="709"/>
        <v>0</v>
      </c>
      <c r="AD1033" s="668">
        <f t="shared" si="710"/>
        <v>0</v>
      </c>
      <c r="AE1033" s="740">
        <f t="shared" si="680"/>
        <v>420</v>
      </c>
      <c r="AF1033" s="747">
        <v>32.75</v>
      </c>
      <c r="AG1033" s="747">
        <f t="shared" si="711"/>
        <v>13755</v>
      </c>
      <c r="AH1033" s="747">
        <v>36.816000000000003</v>
      </c>
      <c r="AI1033" s="747">
        <f t="shared" si="712"/>
        <v>15462.720000000001</v>
      </c>
      <c r="AJ1033" s="748">
        <f t="shared" si="713"/>
        <v>29217.72</v>
      </c>
    </row>
    <row r="1034" spans="1:36" s="403" customFormat="1" ht="15" hidden="1" customHeight="1" x14ac:dyDescent="0.25">
      <c r="A1034" s="967" t="s">
        <v>1039</v>
      </c>
      <c r="B1034" s="438" t="s">
        <v>465</v>
      </c>
      <c r="C1034" s="571" t="s">
        <v>31</v>
      </c>
      <c r="D1034" s="596">
        <v>1</v>
      </c>
      <c r="E1034" s="466">
        <v>1965</v>
      </c>
      <c r="F1034" s="466">
        <f t="shared" si="699"/>
        <v>1965</v>
      </c>
      <c r="G1034" s="466">
        <v>20594.600000000002</v>
      </c>
      <c r="H1034" s="466">
        <f t="shared" si="700"/>
        <v>20594.600000000002</v>
      </c>
      <c r="I1034" s="587">
        <f t="shared" si="701"/>
        <v>22559.600000000002</v>
      </c>
      <c r="J1034" s="832"/>
      <c r="K1034" s="803">
        <v>1965</v>
      </c>
      <c r="L1034" s="804">
        <f t="shared" si="702"/>
        <v>0</v>
      </c>
      <c r="M1034" s="803">
        <v>20594.600000000002</v>
      </c>
      <c r="N1034" s="804">
        <f t="shared" si="703"/>
        <v>0</v>
      </c>
      <c r="O1034" s="808">
        <f t="shared" si="704"/>
        <v>0</v>
      </c>
      <c r="P1034" s="638">
        <f t="shared" si="687"/>
        <v>0</v>
      </c>
      <c r="Q1034" s="512">
        <f t="shared" si="688"/>
        <v>0</v>
      </c>
      <c r="R1034" s="637">
        <f t="shared" si="689"/>
        <v>0</v>
      </c>
      <c r="S1034" s="649"/>
      <c r="T1034" s="519">
        <v>1965</v>
      </c>
      <c r="U1034" s="519">
        <f t="shared" si="705"/>
        <v>0</v>
      </c>
      <c r="V1034" s="519">
        <v>20594.600000000002</v>
      </c>
      <c r="W1034" s="519">
        <f t="shared" si="706"/>
        <v>0</v>
      </c>
      <c r="X1034" s="670">
        <f t="shared" si="707"/>
        <v>0</v>
      </c>
      <c r="Y1034" s="649"/>
      <c r="Z1034" s="512">
        <v>1965</v>
      </c>
      <c r="AA1034" s="512">
        <f t="shared" si="708"/>
        <v>0</v>
      </c>
      <c r="AB1034" s="512">
        <v>20594.600000000002</v>
      </c>
      <c r="AC1034" s="512">
        <f t="shared" si="709"/>
        <v>0</v>
      </c>
      <c r="AD1034" s="668">
        <f t="shared" si="710"/>
        <v>0</v>
      </c>
      <c r="AE1034" s="740">
        <f t="shared" si="680"/>
        <v>1</v>
      </c>
      <c r="AF1034" s="747">
        <v>1965</v>
      </c>
      <c r="AG1034" s="747">
        <f t="shared" si="711"/>
        <v>1965</v>
      </c>
      <c r="AH1034" s="747">
        <v>20594.600000000002</v>
      </c>
      <c r="AI1034" s="747">
        <f t="shared" si="712"/>
        <v>20594.600000000002</v>
      </c>
      <c r="AJ1034" s="748">
        <f t="shared" si="713"/>
        <v>22559.600000000002</v>
      </c>
    </row>
    <row r="1035" spans="1:36" s="403" customFormat="1" ht="15" hidden="1" customHeight="1" x14ac:dyDescent="0.25">
      <c r="A1035" s="967" t="s">
        <v>1040</v>
      </c>
      <c r="B1035" s="438" t="s">
        <v>466</v>
      </c>
      <c r="C1035" s="571" t="s">
        <v>31</v>
      </c>
      <c r="D1035" s="596">
        <v>15</v>
      </c>
      <c r="E1035" s="466">
        <v>262</v>
      </c>
      <c r="F1035" s="466">
        <f t="shared" si="699"/>
        <v>3930</v>
      </c>
      <c r="G1035" s="466">
        <v>109.2</v>
      </c>
      <c r="H1035" s="466">
        <f t="shared" si="700"/>
        <v>1638</v>
      </c>
      <c r="I1035" s="587">
        <f t="shared" si="701"/>
        <v>5568</v>
      </c>
      <c r="J1035" s="832"/>
      <c r="K1035" s="803">
        <v>262</v>
      </c>
      <c r="L1035" s="804">
        <f t="shared" si="702"/>
        <v>0</v>
      </c>
      <c r="M1035" s="803">
        <v>109.2</v>
      </c>
      <c r="N1035" s="804">
        <f t="shared" si="703"/>
        <v>0</v>
      </c>
      <c r="O1035" s="808">
        <f t="shared" si="704"/>
        <v>0</v>
      </c>
      <c r="P1035" s="638">
        <f t="shared" si="687"/>
        <v>0</v>
      </c>
      <c r="Q1035" s="512">
        <f t="shared" si="688"/>
        <v>0</v>
      </c>
      <c r="R1035" s="637">
        <f t="shared" si="689"/>
        <v>0</v>
      </c>
      <c r="S1035" s="649"/>
      <c r="T1035" s="519">
        <v>262</v>
      </c>
      <c r="U1035" s="519">
        <f t="shared" si="705"/>
        <v>0</v>
      </c>
      <c r="V1035" s="519">
        <v>109.2</v>
      </c>
      <c r="W1035" s="519">
        <f t="shared" si="706"/>
        <v>0</v>
      </c>
      <c r="X1035" s="670">
        <f t="shared" si="707"/>
        <v>0</v>
      </c>
      <c r="Y1035" s="649"/>
      <c r="Z1035" s="512">
        <v>262</v>
      </c>
      <c r="AA1035" s="512">
        <f t="shared" si="708"/>
        <v>0</v>
      </c>
      <c r="AB1035" s="512">
        <v>109.2</v>
      </c>
      <c r="AC1035" s="512">
        <f t="shared" si="709"/>
        <v>0</v>
      </c>
      <c r="AD1035" s="668">
        <f t="shared" si="710"/>
        <v>0</v>
      </c>
      <c r="AE1035" s="740">
        <f t="shared" ref="AE1035:AE1098" si="714">D1035-S1035-Y1035</f>
        <v>15</v>
      </c>
      <c r="AF1035" s="747">
        <v>262</v>
      </c>
      <c r="AG1035" s="747">
        <f t="shared" si="711"/>
        <v>3930</v>
      </c>
      <c r="AH1035" s="747">
        <v>109.2</v>
      </c>
      <c r="AI1035" s="747">
        <f t="shared" si="712"/>
        <v>1638</v>
      </c>
      <c r="AJ1035" s="748">
        <f t="shared" si="713"/>
        <v>5568</v>
      </c>
    </row>
    <row r="1036" spans="1:36" s="403" customFormat="1" ht="15" hidden="1" customHeight="1" x14ac:dyDescent="0.25">
      <c r="A1036" s="967" t="s">
        <v>1041</v>
      </c>
      <c r="B1036" s="438" t="s">
        <v>467</v>
      </c>
      <c r="C1036" s="571" t="s">
        <v>32</v>
      </c>
      <c r="D1036" s="596">
        <v>20</v>
      </c>
      <c r="E1036" s="466">
        <v>1048</v>
      </c>
      <c r="F1036" s="466">
        <f t="shared" si="699"/>
        <v>20960</v>
      </c>
      <c r="G1036" s="466">
        <v>1084.2</v>
      </c>
      <c r="H1036" s="466">
        <f t="shared" si="700"/>
        <v>21684</v>
      </c>
      <c r="I1036" s="587">
        <f t="shared" si="701"/>
        <v>42644</v>
      </c>
      <c r="J1036" s="832"/>
      <c r="K1036" s="803">
        <v>1048</v>
      </c>
      <c r="L1036" s="804">
        <f t="shared" si="702"/>
        <v>0</v>
      </c>
      <c r="M1036" s="803">
        <v>1084.2</v>
      </c>
      <c r="N1036" s="804">
        <f t="shared" si="703"/>
        <v>0</v>
      </c>
      <c r="O1036" s="808">
        <f t="shared" si="704"/>
        <v>0</v>
      </c>
      <c r="P1036" s="638">
        <f t="shared" si="687"/>
        <v>0</v>
      </c>
      <c r="Q1036" s="512">
        <f t="shared" si="688"/>
        <v>0</v>
      </c>
      <c r="R1036" s="637">
        <f t="shared" si="689"/>
        <v>0</v>
      </c>
      <c r="S1036" s="649"/>
      <c r="T1036" s="519">
        <v>1048</v>
      </c>
      <c r="U1036" s="519">
        <f t="shared" si="705"/>
        <v>0</v>
      </c>
      <c r="V1036" s="519">
        <v>1084.2</v>
      </c>
      <c r="W1036" s="519">
        <f t="shared" si="706"/>
        <v>0</v>
      </c>
      <c r="X1036" s="670">
        <f t="shared" si="707"/>
        <v>0</v>
      </c>
      <c r="Y1036" s="649"/>
      <c r="Z1036" s="512">
        <v>1048</v>
      </c>
      <c r="AA1036" s="512">
        <f t="shared" si="708"/>
        <v>0</v>
      </c>
      <c r="AB1036" s="512">
        <v>1084.2</v>
      </c>
      <c r="AC1036" s="512">
        <f t="shared" si="709"/>
        <v>0</v>
      </c>
      <c r="AD1036" s="668">
        <f t="shared" si="710"/>
        <v>0</v>
      </c>
      <c r="AE1036" s="740">
        <f t="shared" si="714"/>
        <v>20</v>
      </c>
      <c r="AF1036" s="747">
        <v>1048</v>
      </c>
      <c r="AG1036" s="747">
        <f t="shared" si="711"/>
        <v>20960</v>
      </c>
      <c r="AH1036" s="747">
        <v>1084.2</v>
      </c>
      <c r="AI1036" s="747">
        <f t="shared" si="712"/>
        <v>21684</v>
      </c>
      <c r="AJ1036" s="748">
        <f t="shared" si="713"/>
        <v>42644</v>
      </c>
    </row>
    <row r="1037" spans="1:36" s="403" customFormat="1" ht="15" hidden="1" customHeight="1" x14ac:dyDescent="0.25">
      <c r="A1037" s="967" t="s">
        <v>1042</v>
      </c>
      <c r="B1037" s="438" t="s">
        <v>268</v>
      </c>
      <c r="C1037" s="571" t="s">
        <v>224</v>
      </c>
      <c r="D1037" s="596">
        <v>1</v>
      </c>
      <c r="E1037" s="466"/>
      <c r="F1037" s="466"/>
      <c r="G1037" s="466">
        <v>15600</v>
      </c>
      <c r="H1037" s="466">
        <f t="shared" si="700"/>
        <v>15600</v>
      </c>
      <c r="I1037" s="587">
        <f t="shared" si="701"/>
        <v>15600</v>
      </c>
      <c r="J1037" s="832"/>
      <c r="K1037" s="803"/>
      <c r="L1037" s="804"/>
      <c r="M1037" s="803">
        <v>15600</v>
      </c>
      <c r="N1037" s="804">
        <f t="shared" si="703"/>
        <v>0</v>
      </c>
      <c r="O1037" s="808">
        <f t="shared" si="704"/>
        <v>0</v>
      </c>
      <c r="P1037" s="638">
        <f t="shared" si="687"/>
        <v>0</v>
      </c>
      <c r="Q1037" s="512">
        <f t="shared" si="688"/>
        <v>0</v>
      </c>
      <c r="R1037" s="637">
        <f t="shared" si="689"/>
        <v>0</v>
      </c>
      <c r="S1037" s="649"/>
      <c r="T1037" s="519"/>
      <c r="U1037" s="519"/>
      <c r="V1037" s="519">
        <v>15600</v>
      </c>
      <c r="W1037" s="519">
        <f t="shared" si="706"/>
        <v>0</v>
      </c>
      <c r="X1037" s="670">
        <f t="shared" si="707"/>
        <v>0</v>
      </c>
      <c r="Y1037" s="649"/>
      <c r="Z1037" s="512"/>
      <c r="AA1037" s="512"/>
      <c r="AB1037" s="512">
        <v>15600</v>
      </c>
      <c r="AC1037" s="512">
        <f t="shared" si="709"/>
        <v>0</v>
      </c>
      <c r="AD1037" s="668">
        <f t="shared" si="710"/>
        <v>0</v>
      </c>
      <c r="AE1037" s="740">
        <f t="shared" si="714"/>
        <v>1</v>
      </c>
      <c r="AF1037" s="747"/>
      <c r="AG1037" s="747"/>
      <c r="AH1037" s="747">
        <v>15600</v>
      </c>
      <c r="AI1037" s="747">
        <f t="shared" si="712"/>
        <v>15600</v>
      </c>
      <c r="AJ1037" s="748">
        <f t="shared" si="713"/>
        <v>15600</v>
      </c>
    </row>
    <row r="1038" spans="1:36" s="403" customFormat="1" ht="15" hidden="1" customHeight="1" x14ac:dyDescent="0.25">
      <c r="A1038" s="967" t="s">
        <v>1026</v>
      </c>
      <c r="B1038" s="438" t="s">
        <v>358</v>
      </c>
      <c r="C1038" s="571" t="s">
        <v>224</v>
      </c>
      <c r="D1038" s="596">
        <v>1</v>
      </c>
      <c r="E1038" s="466">
        <v>48000</v>
      </c>
      <c r="F1038" s="466">
        <f>E1038*D1038</f>
        <v>48000</v>
      </c>
      <c r="G1038" s="466"/>
      <c r="H1038" s="466"/>
      <c r="I1038" s="587">
        <f t="shared" si="701"/>
        <v>48000</v>
      </c>
      <c r="J1038" s="832"/>
      <c r="K1038" s="803">
        <v>48000</v>
      </c>
      <c r="L1038" s="804">
        <f>K1038*J1038</f>
        <v>0</v>
      </c>
      <c r="M1038" s="803"/>
      <c r="N1038" s="804"/>
      <c r="O1038" s="808">
        <f t="shared" si="704"/>
        <v>0</v>
      </c>
      <c r="P1038" s="638">
        <f t="shared" si="687"/>
        <v>0</v>
      </c>
      <c r="Q1038" s="512">
        <f t="shared" si="688"/>
        <v>0</v>
      </c>
      <c r="R1038" s="637">
        <f t="shared" si="689"/>
        <v>0</v>
      </c>
      <c r="S1038" s="649"/>
      <c r="T1038" s="519">
        <v>48000</v>
      </c>
      <c r="U1038" s="519">
        <f>T1038*S1038</f>
        <v>0</v>
      </c>
      <c r="V1038" s="519"/>
      <c r="W1038" s="519"/>
      <c r="X1038" s="670">
        <f t="shared" si="707"/>
        <v>0</v>
      </c>
      <c r="Y1038" s="649"/>
      <c r="Z1038" s="512">
        <v>48000</v>
      </c>
      <c r="AA1038" s="512">
        <f>Z1038*Y1038</f>
        <v>0</v>
      </c>
      <c r="AB1038" s="512"/>
      <c r="AC1038" s="512"/>
      <c r="AD1038" s="668">
        <f t="shared" si="710"/>
        <v>0</v>
      </c>
      <c r="AE1038" s="740">
        <f t="shared" si="714"/>
        <v>1</v>
      </c>
      <c r="AF1038" s="747">
        <v>48000</v>
      </c>
      <c r="AG1038" s="747">
        <f>AF1038*AE1038</f>
        <v>48000</v>
      </c>
      <c r="AH1038" s="747"/>
      <c r="AI1038" s="747"/>
      <c r="AJ1038" s="748">
        <f t="shared" si="713"/>
        <v>48000</v>
      </c>
    </row>
    <row r="1039" spans="1:36" s="404" customFormat="1" ht="15" hidden="1" customHeight="1" x14ac:dyDescent="0.25">
      <c r="A1039" s="966" t="s">
        <v>545</v>
      </c>
      <c r="B1039" s="695" t="s">
        <v>546</v>
      </c>
      <c r="C1039" s="696"/>
      <c r="D1039" s="697"/>
      <c r="E1039" s="464"/>
      <c r="F1039" s="464">
        <f>SUM(F1040:F1043)</f>
        <v>5968365.7944</v>
      </c>
      <c r="G1039" s="464"/>
      <c r="H1039" s="464">
        <f>SUM(H1040:H1043)</f>
        <v>11061320.059999999</v>
      </c>
      <c r="I1039" s="588">
        <f>SUM(I1040:I1043)</f>
        <v>17029685.854400001</v>
      </c>
      <c r="J1039" s="829"/>
      <c r="K1039" s="798"/>
      <c r="L1039" s="799">
        <f>SUM(L1040:L1043)</f>
        <v>0</v>
      </c>
      <c r="M1039" s="798"/>
      <c r="N1039" s="799">
        <f>SUM(N1040:N1043)</f>
        <v>0</v>
      </c>
      <c r="O1039" s="809">
        <f>SUM(O1040:O1043)</f>
        <v>0</v>
      </c>
      <c r="P1039" s="638">
        <f t="shared" si="687"/>
        <v>0</v>
      </c>
      <c r="Q1039" s="512">
        <f t="shared" si="688"/>
        <v>0</v>
      </c>
      <c r="R1039" s="637">
        <f t="shared" si="689"/>
        <v>0</v>
      </c>
      <c r="S1039" s="633"/>
      <c r="T1039" s="518"/>
      <c r="U1039" s="518">
        <f>SUM(U1040:U1043)</f>
        <v>0</v>
      </c>
      <c r="V1039" s="518"/>
      <c r="W1039" s="518">
        <f>SUM(W1040:W1043)</f>
        <v>0</v>
      </c>
      <c r="X1039" s="669">
        <f>SUM(X1040:X1043)</f>
        <v>0</v>
      </c>
      <c r="Y1039" s="633"/>
      <c r="Z1039" s="513"/>
      <c r="AA1039" s="513">
        <f>SUM(AA1040:AA1043)</f>
        <v>0</v>
      </c>
      <c r="AB1039" s="513"/>
      <c r="AC1039" s="513">
        <f>SUM(AC1040:AC1043)</f>
        <v>0</v>
      </c>
      <c r="AD1039" s="667">
        <f>SUM(AD1040:AD1043)</f>
        <v>0</v>
      </c>
      <c r="AE1039" s="740">
        <f t="shared" si="714"/>
        <v>0</v>
      </c>
      <c r="AF1039" s="745"/>
      <c r="AG1039" s="745">
        <f>SUM(AG1040:AG1043)</f>
        <v>5968365.7944</v>
      </c>
      <c r="AH1039" s="745"/>
      <c r="AI1039" s="745">
        <f>SUM(AI1040:AI1043)</f>
        <v>11061320.059999999</v>
      </c>
      <c r="AJ1039" s="746">
        <f>SUM(AJ1040:AJ1043)</f>
        <v>17029685.854400001</v>
      </c>
    </row>
    <row r="1040" spans="1:36" s="494" customFormat="1" ht="15" hidden="1" customHeight="1" x14ac:dyDescent="0.25">
      <c r="A1040" s="964" t="s">
        <v>841</v>
      </c>
      <c r="B1040" s="431" t="s">
        <v>274</v>
      </c>
      <c r="C1040" s="574" t="s">
        <v>224</v>
      </c>
      <c r="D1040" s="597">
        <v>16</v>
      </c>
      <c r="E1040" s="483">
        <v>29532.639999999999</v>
      </c>
      <c r="F1040" s="483">
        <f>E1040*D1040</f>
        <v>472522.23999999999</v>
      </c>
      <c r="G1040" s="483">
        <v>262311.77374999999</v>
      </c>
      <c r="H1040" s="483">
        <f>G1040*D1040</f>
        <v>4196988.38</v>
      </c>
      <c r="I1040" s="587">
        <f>H1040+F1040</f>
        <v>4669510.62</v>
      </c>
      <c r="J1040" s="797"/>
      <c r="K1040" s="833">
        <v>29532.639999999999</v>
      </c>
      <c r="L1040" s="834">
        <f>K1040*J1040</f>
        <v>0</v>
      </c>
      <c r="M1040" s="833">
        <v>262311.77374999999</v>
      </c>
      <c r="N1040" s="834">
        <f>M1040*J1040</f>
        <v>0</v>
      </c>
      <c r="O1040" s="808">
        <f>N1040+L1040</f>
        <v>0</v>
      </c>
      <c r="P1040" s="638">
        <f t="shared" si="687"/>
        <v>0</v>
      </c>
      <c r="Q1040" s="512">
        <f t="shared" si="688"/>
        <v>0</v>
      </c>
      <c r="R1040" s="637">
        <f t="shared" si="689"/>
        <v>0</v>
      </c>
      <c r="S1040" s="638"/>
      <c r="T1040" s="526">
        <v>29532.639999999999</v>
      </c>
      <c r="U1040" s="526">
        <f>T1040*S1040</f>
        <v>0</v>
      </c>
      <c r="V1040" s="526">
        <v>262311.77374999999</v>
      </c>
      <c r="W1040" s="526">
        <f>V1040*S1040</f>
        <v>0</v>
      </c>
      <c r="X1040" s="670">
        <f>W1040+U1040</f>
        <v>0</v>
      </c>
      <c r="Y1040" s="638"/>
      <c r="Z1040" s="525">
        <v>29532.639999999999</v>
      </c>
      <c r="AA1040" s="525">
        <f>Z1040*Y1040</f>
        <v>0</v>
      </c>
      <c r="AB1040" s="525">
        <v>262311.77374999999</v>
      </c>
      <c r="AC1040" s="525">
        <f>AB1040*Y1040</f>
        <v>0</v>
      </c>
      <c r="AD1040" s="668">
        <f>AC1040+AA1040</f>
        <v>0</v>
      </c>
      <c r="AE1040" s="740">
        <f t="shared" si="714"/>
        <v>16</v>
      </c>
      <c r="AF1040" s="763">
        <v>29532.639999999999</v>
      </c>
      <c r="AG1040" s="763">
        <f>AF1040*AE1040</f>
        <v>472522.23999999999</v>
      </c>
      <c r="AH1040" s="763">
        <v>262311.77374999999</v>
      </c>
      <c r="AI1040" s="763">
        <f>AH1040*AE1040</f>
        <v>4196988.38</v>
      </c>
      <c r="AJ1040" s="748">
        <f>AI1040+AG1040</f>
        <v>4669510.62</v>
      </c>
    </row>
    <row r="1041" spans="1:36" s="494" customFormat="1" ht="15" hidden="1" customHeight="1" x14ac:dyDescent="0.25">
      <c r="A1041" s="964" t="s">
        <v>1043</v>
      </c>
      <c r="B1041" s="431" t="s">
        <v>285</v>
      </c>
      <c r="C1041" s="574" t="s">
        <v>213</v>
      </c>
      <c r="D1041" s="597">
        <v>14210</v>
      </c>
      <c r="E1041" s="483">
        <v>305</v>
      </c>
      <c r="F1041" s="483">
        <f>E1041*D1041</f>
        <v>4334050</v>
      </c>
      <c r="G1041" s="483">
        <v>405</v>
      </c>
      <c r="H1041" s="483">
        <f>G1041*D1041</f>
        <v>5755050</v>
      </c>
      <c r="I1041" s="587">
        <f>H1041+F1041</f>
        <v>10089100</v>
      </c>
      <c r="J1041" s="797"/>
      <c r="K1041" s="833">
        <v>305</v>
      </c>
      <c r="L1041" s="834">
        <f>K1041*J1041</f>
        <v>0</v>
      </c>
      <c r="M1041" s="833">
        <v>405</v>
      </c>
      <c r="N1041" s="834">
        <f>M1041*J1041</f>
        <v>0</v>
      </c>
      <c r="O1041" s="808">
        <f>N1041+L1041</f>
        <v>0</v>
      </c>
      <c r="P1041" s="638">
        <f t="shared" si="687"/>
        <v>0</v>
      </c>
      <c r="Q1041" s="512">
        <f t="shared" si="688"/>
        <v>0</v>
      </c>
      <c r="R1041" s="637">
        <f t="shared" si="689"/>
        <v>0</v>
      </c>
      <c r="S1041" s="638"/>
      <c r="T1041" s="526">
        <v>305</v>
      </c>
      <c r="U1041" s="526">
        <f>T1041*S1041</f>
        <v>0</v>
      </c>
      <c r="V1041" s="526">
        <v>405</v>
      </c>
      <c r="W1041" s="526">
        <f>V1041*S1041</f>
        <v>0</v>
      </c>
      <c r="X1041" s="670">
        <f>W1041+U1041</f>
        <v>0</v>
      </c>
      <c r="Y1041" s="638"/>
      <c r="Z1041" s="525">
        <v>305</v>
      </c>
      <c r="AA1041" s="525">
        <f>Z1041*Y1041</f>
        <v>0</v>
      </c>
      <c r="AB1041" s="525">
        <v>405</v>
      </c>
      <c r="AC1041" s="525">
        <f>AB1041*Y1041</f>
        <v>0</v>
      </c>
      <c r="AD1041" s="668">
        <f>AC1041+AA1041</f>
        <v>0</v>
      </c>
      <c r="AE1041" s="740">
        <f t="shared" si="714"/>
        <v>14210</v>
      </c>
      <c r="AF1041" s="763">
        <v>305</v>
      </c>
      <c r="AG1041" s="763">
        <f>AF1041*AE1041</f>
        <v>4334050</v>
      </c>
      <c r="AH1041" s="763">
        <v>405</v>
      </c>
      <c r="AI1041" s="763">
        <f>AH1041*AE1041</f>
        <v>5755050</v>
      </c>
      <c r="AJ1041" s="748">
        <f>AI1041+AG1041</f>
        <v>10089100</v>
      </c>
    </row>
    <row r="1042" spans="1:36" s="494" customFormat="1" ht="15" hidden="1" customHeight="1" x14ac:dyDescent="0.25">
      <c r="A1042" s="964" t="s">
        <v>1044</v>
      </c>
      <c r="B1042" s="431" t="s">
        <v>295</v>
      </c>
      <c r="C1042" s="574" t="s">
        <v>31</v>
      </c>
      <c r="D1042" s="597">
        <v>6</v>
      </c>
      <c r="E1042" s="483">
        <v>55632.259066666666</v>
      </c>
      <c r="F1042" s="483">
        <f>E1042*D1042</f>
        <v>333793.55440000002</v>
      </c>
      <c r="G1042" s="483">
        <v>184880.27999999997</v>
      </c>
      <c r="H1042" s="483">
        <f>G1042*D1042</f>
        <v>1109281.6799999997</v>
      </c>
      <c r="I1042" s="587">
        <f>H1042+F1042</f>
        <v>1443075.2343999997</v>
      </c>
      <c r="J1042" s="797"/>
      <c r="K1042" s="833">
        <v>55632.259066666666</v>
      </c>
      <c r="L1042" s="834">
        <f>K1042*J1042</f>
        <v>0</v>
      </c>
      <c r="M1042" s="833">
        <v>184880.27999999997</v>
      </c>
      <c r="N1042" s="834">
        <f>M1042*J1042</f>
        <v>0</v>
      </c>
      <c r="O1042" s="808">
        <f>N1042+L1042</f>
        <v>0</v>
      </c>
      <c r="P1042" s="638">
        <f t="shared" si="687"/>
        <v>0</v>
      </c>
      <c r="Q1042" s="512">
        <f t="shared" si="688"/>
        <v>0</v>
      </c>
      <c r="R1042" s="637">
        <f t="shared" si="689"/>
        <v>0</v>
      </c>
      <c r="S1042" s="638"/>
      <c r="T1042" s="526">
        <v>55632.259066666666</v>
      </c>
      <c r="U1042" s="526">
        <f>T1042*S1042</f>
        <v>0</v>
      </c>
      <c r="V1042" s="526">
        <v>184880.27999999997</v>
      </c>
      <c r="W1042" s="526">
        <f>V1042*S1042</f>
        <v>0</v>
      </c>
      <c r="X1042" s="670">
        <f>W1042+U1042</f>
        <v>0</v>
      </c>
      <c r="Y1042" s="638"/>
      <c r="Z1042" s="525">
        <v>55632.259066666666</v>
      </c>
      <c r="AA1042" s="525">
        <f>Z1042*Y1042</f>
        <v>0</v>
      </c>
      <c r="AB1042" s="525">
        <v>184880.27999999997</v>
      </c>
      <c r="AC1042" s="525">
        <f>AB1042*Y1042</f>
        <v>0</v>
      </c>
      <c r="AD1042" s="668">
        <f>AC1042+AA1042</f>
        <v>0</v>
      </c>
      <c r="AE1042" s="740">
        <f t="shared" si="714"/>
        <v>6</v>
      </c>
      <c r="AF1042" s="763">
        <v>55632.259066666666</v>
      </c>
      <c r="AG1042" s="763">
        <f>AF1042*AE1042</f>
        <v>333793.55440000002</v>
      </c>
      <c r="AH1042" s="763">
        <v>184880.27999999997</v>
      </c>
      <c r="AI1042" s="763">
        <f>AH1042*AE1042</f>
        <v>1109281.6799999997</v>
      </c>
      <c r="AJ1042" s="748">
        <f>AI1042+AG1042</f>
        <v>1443075.2343999997</v>
      </c>
    </row>
    <row r="1043" spans="1:36" s="494" customFormat="1" ht="15" hidden="1" customHeight="1" x14ac:dyDescent="0.25">
      <c r="A1043" s="964" t="s">
        <v>1045</v>
      </c>
      <c r="B1043" s="431" t="s">
        <v>286</v>
      </c>
      <c r="C1043" s="574" t="s">
        <v>224</v>
      </c>
      <c r="D1043" s="597">
        <v>1</v>
      </c>
      <c r="E1043" s="483">
        <v>828000</v>
      </c>
      <c r="F1043" s="483">
        <f>E1043*D1043</f>
        <v>828000</v>
      </c>
      <c r="G1043" s="483"/>
      <c r="H1043" s="483"/>
      <c r="I1043" s="587">
        <f>H1043+F1043</f>
        <v>828000</v>
      </c>
      <c r="J1043" s="797"/>
      <c r="K1043" s="833">
        <v>828000</v>
      </c>
      <c r="L1043" s="834">
        <f>K1043*J1043</f>
        <v>0</v>
      </c>
      <c r="M1043" s="833"/>
      <c r="N1043" s="834"/>
      <c r="O1043" s="808">
        <f>N1043+L1043</f>
        <v>0</v>
      </c>
      <c r="P1043" s="638">
        <f t="shared" si="687"/>
        <v>0</v>
      </c>
      <c r="Q1043" s="512">
        <f t="shared" si="688"/>
        <v>0</v>
      </c>
      <c r="R1043" s="637">
        <f t="shared" si="689"/>
        <v>0</v>
      </c>
      <c r="S1043" s="638"/>
      <c r="T1043" s="526">
        <v>828000</v>
      </c>
      <c r="U1043" s="526">
        <f>T1043*S1043</f>
        <v>0</v>
      </c>
      <c r="V1043" s="526"/>
      <c r="W1043" s="526"/>
      <c r="X1043" s="670">
        <f>W1043+U1043</f>
        <v>0</v>
      </c>
      <c r="Y1043" s="638"/>
      <c r="Z1043" s="525">
        <v>828000</v>
      </c>
      <c r="AA1043" s="525">
        <f>Z1043*Y1043</f>
        <v>0</v>
      </c>
      <c r="AB1043" s="525"/>
      <c r="AC1043" s="525"/>
      <c r="AD1043" s="668">
        <f>AC1043+AA1043</f>
        <v>0</v>
      </c>
      <c r="AE1043" s="740">
        <f t="shared" si="714"/>
        <v>1</v>
      </c>
      <c r="AF1043" s="763">
        <v>828000</v>
      </c>
      <c r="AG1043" s="763">
        <f>AF1043*AE1043</f>
        <v>828000</v>
      </c>
      <c r="AH1043" s="763"/>
      <c r="AI1043" s="763"/>
      <c r="AJ1043" s="748">
        <f>AI1043+AG1043</f>
        <v>828000</v>
      </c>
    </row>
    <row r="1044" spans="1:36" s="404" customFormat="1" ht="15" hidden="1" customHeight="1" x14ac:dyDescent="0.25">
      <c r="A1044" s="966" t="s">
        <v>547</v>
      </c>
      <c r="B1044" s="695" t="s">
        <v>548</v>
      </c>
      <c r="C1044" s="696"/>
      <c r="D1044" s="697"/>
      <c r="E1044" s="464"/>
      <c r="F1044" s="464">
        <f>SUM(F1045:F1047)</f>
        <v>3391491.6189999999</v>
      </c>
      <c r="G1044" s="464"/>
      <c r="H1044" s="464">
        <f>SUM(H1045:H1047)</f>
        <v>4302790.3984000003</v>
      </c>
      <c r="I1044" s="588">
        <f>SUM(I1045:I1047)</f>
        <v>7694282.0173999993</v>
      </c>
      <c r="J1044" s="829"/>
      <c r="K1044" s="798"/>
      <c r="L1044" s="799">
        <f>SUM(L1045:L1047)</f>
        <v>0</v>
      </c>
      <c r="M1044" s="798"/>
      <c r="N1044" s="799">
        <f>SUM(N1045:N1047)</f>
        <v>0</v>
      </c>
      <c r="O1044" s="809">
        <f>SUM(O1045:O1047)</f>
        <v>0</v>
      </c>
      <c r="P1044" s="638">
        <f t="shared" si="687"/>
        <v>0</v>
      </c>
      <c r="Q1044" s="512">
        <f t="shared" si="688"/>
        <v>0</v>
      </c>
      <c r="R1044" s="637">
        <f t="shared" si="689"/>
        <v>0</v>
      </c>
      <c r="S1044" s="633"/>
      <c r="T1044" s="518"/>
      <c r="U1044" s="518">
        <f>SUM(U1045:U1047)</f>
        <v>0</v>
      </c>
      <c r="V1044" s="518"/>
      <c r="W1044" s="518">
        <f>SUM(W1045:W1047)</f>
        <v>0</v>
      </c>
      <c r="X1044" s="669">
        <f>SUM(X1045:X1047)</f>
        <v>0</v>
      </c>
      <c r="Y1044" s="633"/>
      <c r="Z1044" s="513"/>
      <c r="AA1044" s="513">
        <f>SUM(AA1045:AA1047)</f>
        <v>0</v>
      </c>
      <c r="AB1044" s="513"/>
      <c r="AC1044" s="513">
        <f>SUM(AC1045:AC1047)</f>
        <v>0</v>
      </c>
      <c r="AD1044" s="667">
        <f>SUM(AD1045:AD1047)</f>
        <v>0</v>
      </c>
      <c r="AE1044" s="740">
        <f t="shared" si="714"/>
        <v>0</v>
      </c>
      <c r="AF1044" s="745"/>
      <c r="AG1044" s="745">
        <f>SUM(AG1045:AG1047)</f>
        <v>3391491.6189999999</v>
      </c>
      <c r="AH1044" s="745"/>
      <c r="AI1044" s="745">
        <f>SUM(AI1045:AI1047)</f>
        <v>4302790.3984000003</v>
      </c>
      <c r="AJ1044" s="746">
        <f>SUM(AJ1045:AJ1047)</f>
        <v>7694282.0173999993</v>
      </c>
    </row>
    <row r="1045" spans="1:36" s="494" customFormat="1" ht="15" hidden="1" customHeight="1" x14ac:dyDescent="0.25">
      <c r="A1045" s="964" t="s">
        <v>1046</v>
      </c>
      <c r="B1045" s="431" t="s">
        <v>274</v>
      </c>
      <c r="C1045" s="574" t="s">
        <v>224</v>
      </c>
      <c r="D1045" s="597">
        <v>3</v>
      </c>
      <c r="E1045" s="483">
        <v>44520.961333333333</v>
      </c>
      <c r="F1045" s="483">
        <f>E1045*D1045</f>
        <v>133562.88399999999</v>
      </c>
      <c r="G1045" s="483">
        <v>127629.13279999999</v>
      </c>
      <c r="H1045" s="483">
        <f>G1045*D1045</f>
        <v>382887.39839999995</v>
      </c>
      <c r="I1045" s="587">
        <f>H1045+F1045</f>
        <v>516450.28239999991</v>
      </c>
      <c r="J1045" s="797"/>
      <c r="K1045" s="833">
        <v>44520.961333333333</v>
      </c>
      <c r="L1045" s="834">
        <f>K1045*J1045</f>
        <v>0</v>
      </c>
      <c r="M1045" s="833">
        <v>127629.13279999999</v>
      </c>
      <c r="N1045" s="834">
        <f>M1045*J1045</f>
        <v>0</v>
      </c>
      <c r="O1045" s="808">
        <f>N1045+L1045</f>
        <v>0</v>
      </c>
      <c r="P1045" s="638">
        <f t="shared" si="687"/>
        <v>0</v>
      </c>
      <c r="Q1045" s="512">
        <f t="shared" si="688"/>
        <v>0</v>
      </c>
      <c r="R1045" s="637">
        <f t="shared" si="689"/>
        <v>0</v>
      </c>
      <c r="S1045" s="638"/>
      <c r="T1045" s="526">
        <v>44520.961333333333</v>
      </c>
      <c r="U1045" s="526">
        <f>T1045*S1045</f>
        <v>0</v>
      </c>
      <c r="V1045" s="526">
        <v>127629.13279999999</v>
      </c>
      <c r="W1045" s="526">
        <f>V1045*S1045</f>
        <v>0</v>
      </c>
      <c r="X1045" s="670">
        <f>W1045+U1045</f>
        <v>0</v>
      </c>
      <c r="Y1045" s="638"/>
      <c r="Z1045" s="525">
        <v>44520.961333333333</v>
      </c>
      <c r="AA1045" s="525">
        <f>Z1045*Y1045</f>
        <v>0</v>
      </c>
      <c r="AB1045" s="525">
        <v>127629.13279999999</v>
      </c>
      <c r="AC1045" s="525">
        <f>AB1045*Y1045</f>
        <v>0</v>
      </c>
      <c r="AD1045" s="668">
        <f>AC1045+AA1045</f>
        <v>0</v>
      </c>
      <c r="AE1045" s="740">
        <f t="shared" si="714"/>
        <v>3</v>
      </c>
      <c r="AF1045" s="763">
        <v>44520.961333333333</v>
      </c>
      <c r="AG1045" s="763">
        <f>AF1045*AE1045</f>
        <v>133562.88399999999</v>
      </c>
      <c r="AH1045" s="763">
        <v>127629.13279999999</v>
      </c>
      <c r="AI1045" s="763">
        <f>AH1045*AE1045</f>
        <v>382887.39839999995</v>
      </c>
      <c r="AJ1045" s="748">
        <f>AI1045+AG1045</f>
        <v>516450.28239999991</v>
      </c>
    </row>
    <row r="1046" spans="1:36" s="494" customFormat="1" ht="15" hidden="1" customHeight="1" x14ac:dyDescent="0.25">
      <c r="A1046" s="964" t="s">
        <v>1047</v>
      </c>
      <c r="B1046" s="431" t="s">
        <v>285</v>
      </c>
      <c r="C1046" s="574" t="s">
        <v>213</v>
      </c>
      <c r="D1046" s="597">
        <v>8450</v>
      </c>
      <c r="E1046" s="483">
        <v>323.69689171597634</v>
      </c>
      <c r="F1046" s="483">
        <f>E1046*D1046</f>
        <v>2735238.7349999999</v>
      </c>
      <c r="G1046" s="483">
        <v>463.89384615384614</v>
      </c>
      <c r="H1046" s="483">
        <f>G1046*D1046</f>
        <v>3919903</v>
      </c>
      <c r="I1046" s="587">
        <f>H1046+F1046</f>
        <v>6655141.7349999994</v>
      </c>
      <c r="J1046" s="797"/>
      <c r="K1046" s="833">
        <v>323.69689171597634</v>
      </c>
      <c r="L1046" s="834">
        <f>K1046*J1046</f>
        <v>0</v>
      </c>
      <c r="M1046" s="833">
        <v>463.89384615384614</v>
      </c>
      <c r="N1046" s="834">
        <f>M1046*J1046</f>
        <v>0</v>
      </c>
      <c r="O1046" s="808">
        <f>N1046+L1046</f>
        <v>0</v>
      </c>
      <c r="P1046" s="638">
        <f t="shared" ref="P1046:P1060" si="715">K1046-T1046</f>
        <v>0</v>
      </c>
      <c r="Q1046" s="512">
        <f t="shared" ref="Q1046:Q1060" si="716">M1046-V1046</f>
        <v>0</v>
      </c>
      <c r="R1046" s="637">
        <f t="shared" ref="R1046:R1060" si="717">(D1046*K1046)-(D1046*T1046)</f>
        <v>0</v>
      </c>
      <c r="S1046" s="638"/>
      <c r="T1046" s="526">
        <v>323.69689171597634</v>
      </c>
      <c r="U1046" s="526">
        <f>T1046*S1046</f>
        <v>0</v>
      </c>
      <c r="V1046" s="526">
        <v>463.89384615384614</v>
      </c>
      <c r="W1046" s="526">
        <f>V1046*S1046</f>
        <v>0</v>
      </c>
      <c r="X1046" s="670">
        <f>W1046+U1046</f>
        <v>0</v>
      </c>
      <c r="Y1046" s="638"/>
      <c r="Z1046" s="525">
        <v>323.69689171597634</v>
      </c>
      <c r="AA1046" s="525">
        <f>Z1046*Y1046</f>
        <v>0</v>
      </c>
      <c r="AB1046" s="525">
        <v>463.89384615384614</v>
      </c>
      <c r="AC1046" s="525">
        <f>AB1046*Y1046</f>
        <v>0</v>
      </c>
      <c r="AD1046" s="668">
        <f>AC1046+AA1046</f>
        <v>0</v>
      </c>
      <c r="AE1046" s="740">
        <f t="shared" si="714"/>
        <v>8450</v>
      </c>
      <c r="AF1046" s="763">
        <v>323.69689171597634</v>
      </c>
      <c r="AG1046" s="763">
        <f>AF1046*AE1046</f>
        <v>2735238.7349999999</v>
      </c>
      <c r="AH1046" s="763">
        <v>463.89384615384614</v>
      </c>
      <c r="AI1046" s="763">
        <f>AH1046*AE1046</f>
        <v>3919903</v>
      </c>
      <c r="AJ1046" s="748">
        <f>AI1046+AG1046</f>
        <v>6655141.7349999994</v>
      </c>
    </row>
    <row r="1047" spans="1:36" s="494" customFormat="1" ht="15" hidden="1" customHeight="1" x14ac:dyDescent="0.25">
      <c r="A1047" s="964" t="s">
        <v>1048</v>
      </c>
      <c r="B1047" s="431" t="s">
        <v>286</v>
      </c>
      <c r="C1047" s="574" t="s">
        <v>224</v>
      </c>
      <c r="D1047" s="597">
        <v>1</v>
      </c>
      <c r="E1047" s="483">
        <v>522690</v>
      </c>
      <c r="F1047" s="483">
        <f>E1047*D1047</f>
        <v>522690</v>
      </c>
      <c r="G1047" s="483"/>
      <c r="H1047" s="483"/>
      <c r="I1047" s="587">
        <f>H1047+F1047</f>
        <v>522690</v>
      </c>
      <c r="J1047" s="797"/>
      <c r="K1047" s="833">
        <v>522690</v>
      </c>
      <c r="L1047" s="834">
        <f>K1047*J1047</f>
        <v>0</v>
      </c>
      <c r="M1047" s="833"/>
      <c r="N1047" s="834"/>
      <c r="O1047" s="808">
        <f>N1047+L1047</f>
        <v>0</v>
      </c>
      <c r="P1047" s="638">
        <f t="shared" si="715"/>
        <v>0</v>
      </c>
      <c r="Q1047" s="512">
        <f t="shared" si="716"/>
        <v>0</v>
      </c>
      <c r="R1047" s="637">
        <f t="shared" si="717"/>
        <v>0</v>
      </c>
      <c r="S1047" s="638"/>
      <c r="T1047" s="526">
        <v>522690</v>
      </c>
      <c r="U1047" s="526">
        <f>T1047*S1047</f>
        <v>0</v>
      </c>
      <c r="V1047" s="526"/>
      <c r="W1047" s="526"/>
      <c r="X1047" s="670">
        <f>W1047+U1047</f>
        <v>0</v>
      </c>
      <c r="Y1047" s="638"/>
      <c r="Z1047" s="525">
        <v>522690</v>
      </c>
      <c r="AA1047" s="525">
        <f>Z1047*Y1047</f>
        <v>0</v>
      </c>
      <c r="AB1047" s="525"/>
      <c r="AC1047" s="525"/>
      <c r="AD1047" s="668">
        <f>AC1047+AA1047</f>
        <v>0</v>
      </c>
      <c r="AE1047" s="740">
        <f t="shared" si="714"/>
        <v>1</v>
      </c>
      <c r="AF1047" s="763">
        <v>522690</v>
      </c>
      <c r="AG1047" s="763">
        <f>AF1047*AE1047</f>
        <v>522690</v>
      </c>
      <c r="AH1047" s="763"/>
      <c r="AI1047" s="763"/>
      <c r="AJ1047" s="748">
        <f>AI1047+AG1047</f>
        <v>522690</v>
      </c>
    </row>
    <row r="1048" spans="1:36" s="403" customFormat="1" ht="15" hidden="1" customHeight="1" x14ac:dyDescent="0.25">
      <c r="A1048" s="966">
        <v>2</v>
      </c>
      <c r="B1048" s="695" t="s">
        <v>549</v>
      </c>
      <c r="C1048" s="696"/>
      <c r="D1048" s="700"/>
      <c r="E1048" s="421"/>
      <c r="F1048" s="421"/>
      <c r="G1048" s="421"/>
      <c r="H1048" s="421"/>
      <c r="I1048" s="584"/>
      <c r="J1048" s="829"/>
      <c r="K1048" s="798"/>
      <c r="L1048" s="807"/>
      <c r="M1048" s="798"/>
      <c r="N1048" s="807"/>
      <c r="O1048" s="800"/>
      <c r="P1048" s="638">
        <f t="shared" si="715"/>
        <v>0</v>
      </c>
      <c r="Q1048" s="512">
        <f t="shared" si="716"/>
        <v>0</v>
      </c>
      <c r="R1048" s="637">
        <f t="shared" si="717"/>
        <v>0</v>
      </c>
      <c r="S1048" s="633"/>
      <c r="T1048" s="518"/>
      <c r="U1048" s="518"/>
      <c r="V1048" s="518"/>
      <c r="W1048" s="518"/>
      <c r="X1048" s="669"/>
      <c r="Y1048" s="633"/>
      <c r="Z1048" s="513"/>
      <c r="AA1048" s="513"/>
      <c r="AB1048" s="513"/>
      <c r="AC1048" s="513"/>
      <c r="AD1048" s="667"/>
      <c r="AE1048" s="740">
        <f t="shared" si="714"/>
        <v>0</v>
      </c>
      <c r="AF1048" s="745"/>
      <c r="AG1048" s="745"/>
      <c r="AH1048" s="745"/>
      <c r="AI1048" s="745"/>
      <c r="AJ1048" s="746"/>
    </row>
    <row r="1049" spans="1:36" s="404" customFormat="1" ht="15" hidden="1" customHeight="1" x14ac:dyDescent="0.25">
      <c r="A1049" s="966" t="s">
        <v>550</v>
      </c>
      <c r="B1049" s="695" t="s">
        <v>551</v>
      </c>
      <c r="C1049" s="696"/>
      <c r="D1049" s="697"/>
      <c r="E1049" s="464"/>
      <c r="F1049" s="464">
        <f>SUM(F1050:F1060)</f>
        <v>294619</v>
      </c>
      <c r="G1049" s="464"/>
      <c r="H1049" s="464">
        <f>SUM(H1050:H1060)</f>
        <v>708813.29999999981</v>
      </c>
      <c r="I1049" s="588">
        <f>SUM(I1050:I1060)</f>
        <v>1003432.2999999998</v>
      </c>
      <c r="J1049" s="829"/>
      <c r="K1049" s="798"/>
      <c r="L1049" s="799">
        <f>SUM(L1050:L1060)</f>
        <v>0</v>
      </c>
      <c r="M1049" s="798"/>
      <c r="N1049" s="799">
        <f>SUM(N1050:N1060)</f>
        <v>0</v>
      </c>
      <c r="O1049" s="809">
        <f>SUM(O1050:O1060)</f>
        <v>0</v>
      </c>
      <c r="P1049" s="638">
        <f t="shared" si="715"/>
        <v>0</v>
      </c>
      <c r="Q1049" s="512">
        <f t="shared" si="716"/>
        <v>0</v>
      </c>
      <c r="R1049" s="637">
        <f t="shared" si="717"/>
        <v>0</v>
      </c>
      <c r="S1049" s="633"/>
      <c r="T1049" s="518"/>
      <c r="U1049" s="518">
        <f>SUM(U1050:U1060)</f>
        <v>0</v>
      </c>
      <c r="V1049" s="518"/>
      <c r="W1049" s="518">
        <f>SUM(W1050:W1060)</f>
        <v>0</v>
      </c>
      <c r="X1049" s="669">
        <f>SUM(X1050:X1060)</f>
        <v>0</v>
      </c>
      <c r="Y1049" s="633"/>
      <c r="Z1049" s="513"/>
      <c r="AA1049" s="513">
        <f>SUM(AA1050:AA1060)</f>
        <v>0</v>
      </c>
      <c r="AB1049" s="513"/>
      <c r="AC1049" s="513">
        <f>SUM(AC1050:AC1060)</f>
        <v>0</v>
      </c>
      <c r="AD1049" s="667">
        <f>SUM(AD1050:AD1060)</f>
        <v>0</v>
      </c>
      <c r="AE1049" s="740">
        <f t="shared" si="714"/>
        <v>0</v>
      </c>
      <c r="AF1049" s="745"/>
      <c r="AG1049" s="745">
        <f>SUM(AG1050:AG1060)</f>
        <v>294619</v>
      </c>
      <c r="AH1049" s="745"/>
      <c r="AI1049" s="745">
        <f>SUM(AI1050:AI1060)</f>
        <v>708813.29999999981</v>
      </c>
      <c r="AJ1049" s="746">
        <f>SUM(AJ1050:AJ1060)</f>
        <v>1003432.2999999998</v>
      </c>
    </row>
    <row r="1050" spans="1:36" s="403" customFormat="1" ht="17.45" hidden="1" customHeight="1" x14ac:dyDescent="0.25">
      <c r="A1050" s="972" t="s">
        <v>1049</v>
      </c>
      <c r="B1050" s="438" t="s">
        <v>552</v>
      </c>
      <c r="C1050" s="571" t="s">
        <v>31</v>
      </c>
      <c r="D1050" s="596">
        <v>2</v>
      </c>
      <c r="E1050" s="466">
        <v>5502</v>
      </c>
      <c r="F1050" s="466">
        <f t="shared" ref="F1050:F1058" si="718">E1050*D1050</f>
        <v>11004</v>
      </c>
      <c r="G1050" s="466">
        <v>32487</v>
      </c>
      <c r="H1050" s="466">
        <f t="shared" ref="H1050:H1059" si="719">G1050*D1050</f>
        <v>64974</v>
      </c>
      <c r="I1050" s="587">
        <f t="shared" ref="I1050:I1060" si="720">H1050+F1050</f>
        <v>75978</v>
      </c>
      <c r="J1050" s="832"/>
      <c r="K1050" s="803">
        <v>5502</v>
      </c>
      <c r="L1050" s="804">
        <f t="shared" ref="L1050:L1058" si="721">K1050*J1050</f>
        <v>0</v>
      </c>
      <c r="M1050" s="803">
        <v>32487</v>
      </c>
      <c r="N1050" s="804">
        <f t="shared" ref="N1050:N1059" si="722">M1050*J1050</f>
        <v>0</v>
      </c>
      <c r="O1050" s="808">
        <f t="shared" ref="O1050:O1060" si="723">N1050+L1050</f>
        <v>0</v>
      </c>
      <c r="P1050" s="638">
        <f t="shared" si="715"/>
        <v>0</v>
      </c>
      <c r="Q1050" s="512">
        <f t="shared" si="716"/>
        <v>0</v>
      </c>
      <c r="R1050" s="637">
        <f t="shared" si="717"/>
        <v>0</v>
      </c>
      <c r="S1050" s="649"/>
      <c r="T1050" s="519">
        <v>5502</v>
      </c>
      <c r="U1050" s="519">
        <f t="shared" ref="U1050:U1058" si="724">T1050*S1050</f>
        <v>0</v>
      </c>
      <c r="V1050" s="519">
        <v>32487</v>
      </c>
      <c r="W1050" s="519">
        <f t="shared" ref="W1050:W1059" si="725">V1050*S1050</f>
        <v>0</v>
      </c>
      <c r="X1050" s="670">
        <f t="shared" ref="X1050:X1060" si="726">W1050+U1050</f>
        <v>0</v>
      </c>
      <c r="Y1050" s="649"/>
      <c r="Z1050" s="512">
        <v>5502</v>
      </c>
      <c r="AA1050" s="512">
        <f t="shared" ref="AA1050:AA1058" si="727">Z1050*Y1050</f>
        <v>0</v>
      </c>
      <c r="AB1050" s="512">
        <v>32487</v>
      </c>
      <c r="AC1050" s="512">
        <f t="shared" ref="AC1050:AC1059" si="728">AB1050*Y1050</f>
        <v>0</v>
      </c>
      <c r="AD1050" s="668">
        <f t="shared" ref="AD1050:AD1060" si="729">AC1050+AA1050</f>
        <v>0</v>
      </c>
      <c r="AE1050" s="740">
        <f t="shared" si="714"/>
        <v>2</v>
      </c>
      <c r="AF1050" s="747">
        <v>5502</v>
      </c>
      <c r="AG1050" s="747">
        <f t="shared" ref="AG1050:AG1058" si="730">AF1050*AE1050</f>
        <v>11004</v>
      </c>
      <c r="AH1050" s="747">
        <v>32487</v>
      </c>
      <c r="AI1050" s="747">
        <f t="shared" ref="AI1050:AI1059" si="731">AH1050*AE1050</f>
        <v>64974</v>
      </c>
      <c r="AJ1050" s="748">
        <f t="shared" ref="AJ1050:AJ1060" si="732">AI1050+AG1050</f>
        <v>75978</v>
      </c>
    </row>
    <row r="1051" spans="1:36" s="403" customFormat="1" ht="17.45" hidden="1" customHeight="1" x14ac:dyDescent="0.25">
      <c r="A1051" s="972" t="s">
        <v>1050</v>
      </c>
      <c r="B1051" s="438" t="s">
        <v>460</v>
      </c>
      <c r="C1051" s="571" t="s">
        <v>378</v>
      </c>
      <c r="D1051" s="596">
        <v>350</v>
      </c>
      <c r="E1051" s="466">
        <v>214.84</v>
      </c>
      <c r="F1051" s="466">
        <f t="shared" si="718"/>
        <v>75194</v>
      </c>
      <c r="G1051" s="466">
        <v>184.6</v>
      </c>
      <c r="H1051" s="466">
        <f t="shared" si="719"/>
        <v>64610</v>
      </c>
      <c r="I1051" s="587">
        <f t="shared" si="720"/>
        <v>139804</v>
      </c>
      <c r="J1051" s="832"/>
      <c r="K1051" s="803">
        <v>214.84</v>
      </c>
      <c r="L1051" s="804">
        <f t="shared" si="721"/>
        <v>0</v>
      </c>
      <c r="M1051" s="803">
        <v>184.6</v>
      </c>
      <c r="N1051" s="804">
        <f t="shared" si="722"/>
        <v>0</v>
      </c>
      <c r="O1051" s="808">
        <f t="shared" si="723"/>
        <v>0</v>
      </c>
      <c r="P1051" s="638">
        <f t="shared" si="715"/>
        <v>0</v>
      </c>
      <c r="Q1051" s="512">
        <f t="shared" si="716"/>
        <v>0</v>
      </c>
      <c r="R1051" s="637">
        <f t="shared" si="717"/>
        <v>0</v>
      </c>
      <c r="S1051" s="649"/>
      <c r="T1051" s="519">
        <v>214.84</v>
      </c>
      <c r="U1051" s="519">
        <f t="shared" si="724"/>
        <v>0</v>
      </c>
      <c r="V1051" s="519">
        <v>184.6</v>
      </c>
      <c r="W1051" s="519">
        <f t="shared" si="725"/>
        <v>0</v>
      </c>
      <c r="X1051" s="670">
        <f t="shared" si="726"/>
        <v>0</v>
      </c>
      <c r="Y1051" s="649"/>
      <c r="Z1051" s="512">
        <v>214.84</v>
      </c>
      <c r="AA1051" s="512">
        <f t="shared" si="727"/>
        <v>0</v>
      </c>
      <c r="AB1051" s="512">
        <v>184.6</v>
      </c>
      <c r="AC1051" s="512">
        <f t="shared" si="728"/>
        <v>0</v>
      </c>
      <c r="AD1051" s="668">
        <f t="shared" si="729"/>
        <v>0</v>
      </c>
      <c r="AE1051" s="740">
        <f t="shared" si="714"/>
        <v>350</v>
      </c>
      <c r="AF1051" s="747">
        <v>214.84</v>
      </c>
      <c r="AG1051" s="747">
        <f t="shared" si="730"/>
        <v>75194</v>
      </c>
      <c r="AH1051" s="747">
        <v>184.6</v>
      </c>
      <c r="AI1051" s="747">
        <f t="shared" si="731"/>
        <v>64610</v>
      </c>
      <c r="AJ1051" s="748">
        <f t="shared" si="732"/>
        <v>139804</v>
      </c>
    </row>
    <row r="1052" spans="1:36" s="403" customFormat="1" ht="30.75" hidden="1" customHeight="1" x14ac:dyDescent="0.25">
      <c r="A1052" s="972" t="s">
        <v>1051</v>
      </c>
      <c r="B1052" s="438" t="s">
        <v>553</v>
      </c>
      <c r="C1052" s="571" t="s">
        <v>31</v>
      </c>
      <c r="D1052" s="596">
        <v>23</v>
      </c>
      <c r="E1052" s="466">
        <v>4585</v>
      </c>
      <c r="F1052" s="466">
        <f t="shared" si="718"/>
        <v>105455</v>
      </c>
      <c r="G1052" s="466">
        <v>21362.9</v>
      </c>
      <c r="H1052" s="466">
        <f t="shared" si="719"/>
        <v>491346.7</v>
      </c>
      <c r="I1052" s="587">
        <f t="shared" si="720"/>
        <v>596801.69999999995</v>
      </c>
      <c r="J1052" s="832"/>
      <c r="K1052" s="803">
        <v>4585</v>
      </c>
      <c r="L1052" s="804">
        <f t="shared" si="721"/>
        <v>0</v>
      </c>
      <c r="M1052" s="803">
        <v>21362.9</v>
      </c>
      <c r="N1052" s="804">
        <f t="shared" si="722"/>
        <v>0</v>
      </c>
      <c r="O1052" s="808">
        <f t="shared" si="723"/>
        <v>0</v>
      </c>
      <c r="P1052" s="638">
        <f t="shared" si="715"/>
        <v>0</v>
      </c>
      <c r="Q1052" s="512">
        <f t="shared" si="716"/>
        <v>0</v>
      </c>
      <c r="R1052" s="637">
        <f t="shared" si="717"/>
        <v>0</v>
      </c>
      <c r="S1052" s="649"/>
      <c r="T1052" s="519">
        <v>4585</v>
      </c>
      <c r="U1052" s="519">
        <f t="shared" si="724"/>
        <v>0</v>
      </c>
      <c r="V1052" s="519">
        <v>21362.9</v>
      </c>
      <c r="W1052" s="519">
        <f t="shared" si="725"/>
        <v>0</v>
      </c>
      <c r="X1052" s="670">
        <f t="shared" si="726"/>
        <v>0</v>
      </c>
      <c r="Y1052" s="649"/>
      <c r="Z1052" s="512">
        <v>4585</v>
      </c>
      <c r="AA1052" s="512">
        <f t="shared" si="727"/>
        <v>0</v>
      </c>
      <c r="AB1052" s="512">
        <v>21362.9</v>
      </c>
      <c r="AC1052" s="512">
        <f t="shared" si="728"/>
        <v>0</v>
      </c>
      <c r="AD1052" s="668">
        <f t="shared" si="729"/>
        <v>0</v>
      </c>
      <c r="AE1052" s="740">
        <f t="shared" si="714"/>
        <v>23</v>
      </c>
      <c r="AF1052" s="747">
        <v>4585</v>
      </c>
      <c r="AG1052" s="747">
        <f t="shared" si="730"/>
        <v>105455</v>
      </c>
      <c r="AH1052" s="747">
        <v>21362.9</v>
      </c>
      <c r="AI1052" s="747">
        <f t="shared" si="731"/>
        <v>491346.7</v>
      </c>
      <c r="AJ1052" s="748">
        <f t="shared" si="732"/>
        <v>596801.69999999995</v>
      </c>
    </row>
    <row r="1053" spans="1:36" s="403" customFormat="1" ht="17.45" hidden="1" customHeight="1" x14ac:dyDescent="0.25">
      <c r="A1053" s="972" t="s">
        <v>1052</v>
      </c>
      <c r="B1053" s="438" t="s">
        <v>554</v>
      </c>
      <c r="C1053" s="571" t="s">
        <v>32</v>
      </c>
      <c r="D1053" s="596">
        <v>350</v>
      </c>
      <c r="E1053" s="466">
        <v>104.80000000000001</v>
      </c>
      <c r="F1053" s="466">
        <f t="shared" si="718"/>
        <v>36680.000000000007</v>
      </c>
      <c r="G1053" s="466">
        <v>119.60000000000001</v>
      </c>
      <c r="H1053" s="466">
        <f t="shared" si="719"/>
        <v>41860</v>
      </c>
      <c r="I1053" s="587">
        <f t="shared" si="720"/>
        <v>78540</v>
      </c>
      <c r="J1053" s="832"/>
      <c r="K1053" s="803">
        <v>104.80000000000001</v>
      </c>
      <c r="L1053" s="804">
        <f t="shared" si="721"/>
        <v>0</v>
      </c>
      <c r="M1053" s="803">
        <v>119.60000000000001</v>
      </c>
      <c r="N1053" s="804">
        <f t="shared" si="722"/>
        <v>0</v>
      </c>
      <c r="O1053" s="808">
        <f t="shared" si="723"/>
        <v>0</v>
      </c>
      <c r="P1053" s="638">
        <f t="shared" si="715"/>
        <v>0</v>
      </c>
      <c r="Q1053" s="512">
        <f t="shared" si="716"/>
        <v>0</v>
      </c>
      <c r="R1053" s="637">
        <f t="shared" si="717"/>
        <v>0</v>
      </c>
      <c r="S1053" s="649"/>
      <c r="T1053" s="519">
        <v>104.80000000000001</v>
      </c>
      <c r="U1053" s="519">
        <f t="shared" si="724"/>
        <v>0</v>
      </c>
      <c r="V1053" s="519">
        <v>119.60000000000001</v>
      </c>
      <c r="W1053" s="519">
        <f t="shared" si="725"/>
        <v>0</v>
      </c>
      <c r="X1053" s="670">
        <f t="shared" si="726"/>
        <v>0</v>
      </c>
      <c r="Y1053" s="649"/>
      <c r="Z1053" s="512">
        <v>104.80000000000001</v>
      </c>
      <c r="AA1053" s="512">
        <f t="shared" si="727"/>
        <v>0</v>
      </c>
      <c r="AB1053" s="512">
        <v>119.60000000000001</v>
      </c>
      <c r="AC1053" s="512">
        <f t="shared" si="728"/>
        <v>0</v>
      </c>
      <c r="AD1053" s="668">
        <f t="shared" si="729"/>
        <v>0</v>
      </c>
      <c r="AE1053" s="740">
        <f t="shared" si="714"/>
        <v>350</v>
      </c>
      <c r="AF1053" s="747">
        <v>104.80000000000001</v>
      </c>
      <c r="AG1053" s="747">
        <f t="shared" si="730"/>
        <v>36680.000000000007</v>
      </c>
      <c r="AH1053" s="747">
        <v>119.60000000000001</v>
      </c>
      <c r="AI1053" s="747">
        <f t="shared" si="731"/>
        <v>41860</v>
      </c>
      <c r="AJ1053" s="748">
        <f t="shared" si="732"/>
        <v>78540</v>
      </c>
    </row>
    <row r="1054" spans="1:36" s="403" customFormat="1" ht="17.45" hidden="1" customHeight="1" x14ac:dyDescent="0.25">
      <c r="A1054" s="972" t="s">
        <v>1053</v>
      </c>
      <c r="B1054" s="438" t="s">
        <v>265</v>
      </c>
      <c r="C1054" s="571" t="s">
        <v>31</v>
      </c>
      <c r="D1054" s="596">
        <v>350</v>
      </c>
      <c r="E1054" s="466">
        <v>6.5500000000000007</v>
      </c>
      <c r="F1054" s="466">
        <f t="shared" si="718"/>
        <v>2292.5000000000005</v>
      </c>
      <c r="G1054" s="466">
        <v>26.52</v>
      </c>
      <c r="H1054" s="466">
        <f t="shared" si="719"/>
        <v>9282</v>
      </c>
      <c r="I1054" s="587">
        <f t="shared" si="720"/>
        <v>11574.5</v>
      </c>
      <c r="J1054" s="832"/>
      <c r="K1054" s="803">
        <v>6.5500000000000007</v>
      </c>
      <c r="L1054" s="804">
        <f t="shared" si="721"/>
        <v>0</v>
      </c>
      <c r="M1054" s="803">
        <v>26.52</v>
      </c>
      <c r="N1054" s="804">
        <f t="shared" si="722"/>
        <v>0</v>
      </c>
      <c r="O1054" s="808">
        <f t="shared" si="723"/>
        <v>0</v>
      </c>
      <c r="P1054" s="638">
        <f t="shared" si="715"/>
        <v>0</v>
      </c>
      <c r="Q1054" s="512">
        <f t="shared" si="716"/>
        <v>0</v>
      </c>
      <c r="R1054" s="637">
        <f t="shared" si="717"/>
        <v>0</v>
      </c>
      <c r="S1054" s="649"/>
      <c r="T1054" s="519">
        <v>6.5500000000000007</v>
      </c>
      <c r="U1054" s="519">
        <f t="shared" si="724"/>
        <v>0</v>
      </c>
      <c r="V1054" s="519">
        <v>26.52</v>
      </c>
      <c r="W1054" s="519">
        <f t="shared" si="725"/>
        <v>0</v>
      </c>
      <c r="X1054" s="670">
        <f t="shared" si="726"/>
        <v>0</v>
      </c>
      <c r="Y1054" s="649"/>
      <c r="Z1054" s="512">
        <v>6.5500000000000007</v>
      </c>
      <c r="AA1054" s="512">
        <f t="shared" si="727"/>
        <v>0</v>
      </c>
      <c r="AB1054" s="512">
        <v>26.52</v>
      </c>
      <c r="AC1054" s="512">
        <f t="shared" si="728"/>
        <v>0</v>
      </c>
      <c r="AD1054" s="668">
        <f t="shared" si="729"/>
        <v>0</v>
      </c>
      <c r="AE1054" s="740">
        <f t="shared" si="714"/>
        <v>350</v>
      </c>
      <c r="AF1054" s="747">
        <v>6.5500000000000007</v>
      </c>
      <c r="AG1054" s="747">
        <f t="shared" si="730"/>
        <v>2292.5000000000005</v>
      </c>
      <c r="AH1054" s="747">
        <v>26.52</v>
      </c>
      <c r="AI1054" s="747">
        <f t="shared" si="731"/>
        <v>9282</v>
      </c>
      <c r="AJ1054" s="748">
        <f t="shared" si="732"/>
        <v>11574.5</v>
      </c>
    </row>
    <row r="1055" spans="1:36" s="403" customFormat="1" ht="17.45" hidden="1" customHeight="1" x14ac:dyDescent="0.25">
      <c r="A1055" s="972" t="s">
        <v>1054</v>
      </c>
      <c r="B1055" s="438" t="s">
        <v>555</v>
      </c>
      <c r="C1055" s="571" t="s">
        <v>31</v>
      </c>
      <c r="D1055" s="596">
        <v>23</v>
      </c>
      <c r="E1055" s="466">
        <v>655</v>
      </c>
      <c r="F1055" s="466">
        <f t="shared" si="718"/>
        <v>15065</v>
      </c>
      <c r="G1055" s="466">
        <v>135.20000000000002</v>
      </c>
      <c r="H1055" s="466">
        <f t="shared" si="719"/>
        <v>3109.6000000000004</v>
      </c>
      <c r="I1055" s="587">
        <f t="shared" si="720"/>
        <v>18174.599999999999</v>
      </c>
      <c r="J1055" s="832"/>
      <c r="K1055" s="803">
        <v>655</v>
      </c>
      <c r="L1055" s="804">
        <f t="shared" si="721"/>
        <v>0</v>
      </c>
      <c r="M1055" s="803">
        <v>135.20000000000002</v>
      </c>
      <c r="N1055" s="804">
        <f t="shared" si="722"/>
        <v>0</v>
      </c>
      <c r="O1055" s="808">
        <f t="shared" si="723"/>
        <v>0</v>
      </c>
      <c r="P1055" s="638">
        <f t="shared" si="715"/>
        <v>0</v>
      </c>
      <c r="Q1055" s="512">
        <f t="shared" si="716"/>
        <v>0</v>
      </c>
      <c r="R1055" s="637">
        <f t="shared" si="717"/>
        <v>0</v>
      </c>
      <c r="S1055" s="649"/>
      <c r="T1055" s="519">
        <v>655</v>
      </c>
      <c r="U1055" s="519">
        <f t="shared" si="724"/>
        <v>0</v>
      </c>
      <c r="V1055" s="519">
        <v>135.20000000000002</v>
      </c>
      <c r="W1055" s="519">
        <f t="shared" si="725"/>
        <v>0</v>
      </c>
      <c r="X1055" s="670">
        <f t="shared" si="726"/>
        <v>0</v>
      </c>
      <c r="Y1055" s="649"/>
      <c r="Z1055" s="512">
        <v>655</v>
      </c>
      <c r="AA1055" s="512">
        <f t="shared" si="727"/>
        <v>0</v>
      </c>
      <c r="AB1055" s="512">
        <v>135.20000000000002</v>
      </c>
      <c r="AC1055" s="512">
        <f t="shared" si="728"/>
        <v>0</v>
      </c>
      <c r="AD1055" s="668">
        <f t="shared" si="729"/>
        <v>0</v>
      </c>
      <c r="AE1055" s="740">
        <f t="shared" si="714"/>
        <v>23</v>
      </c>
      <c r="AF1055" s="747">
        <v>655</v>
      </c>
      <c r="AG1055" s="747">
        <f t="shared" si="730"/>
        <v>15065</v>
      </c>
      <c r="AH1055" s="747">
        <v>135.20000000000002</v>
      </c>
      <c r="AI1055" s="747">
        <f t="shared" si="731"/>
        <v>3109.6000000000004</v>
      </c>
      <c r="AJ1055" s="748">
        <f t="shared" si="732"/>
        <v>18174.599999999999</v>
      </c>
    </row>
    <row r="1056" spans="1:36" s="403" customFormat="1" ht="17.45" hidden="1" customHeight="1" x14ac:dyDescent="0.25">
      <c r="A1056" s="972" t="s">
        <v>1055</v>
      </c>
      <c r="B1056" s="438" t="s">
        <v>556</v>
      </c>
      <c r="C1056" s="571" t="s">
        <v>31</v>
      </c>
      <c r="D1056" s="596">
        <v>46</v>
      </c>
      <c r="E1056" s="466">
        <v>65.5</v>
      </c>
      <c r="F1056" s="466">
        <f t="shared" si="718"/>
        <v>3013</v>
      </c>
      <c r="G1056" s="466">
        <v>109.2</v>
      </c>
      <c r="H1056" s="466">
        <f t="shared" si="719"/>
        <v>5023.2</v>
      </c>
      <c r="I1056" s="587">
        <f t="shared" si="720"/>
        <v>8036.2</v>
      </c>
      <c r="J1056" s="832"/>
      <c r="K1056" s="803">
        <v>65.5</v>
      </c>
      <c r="L1056" s="804">
        <f t="shared" si="721"/>
        <v>0</v>
      </c>
      <c r="M1056" s="803">
        <v>109.2</v>
      </c>
      <c r="N1056" s="804">
        <f t="shared" si="722"/>
        <v>0</v>
      </c>
      <c r="O1056" s="808">
        <f t="shared" si="723"/>
        <v>0</v>
      </c>
      <c r="P1056" s="638">
        <f t="shared" si="715"/>
        <v>0</v>
      </c>
      <c r="Q1056" s="512">
        <f t="shared" si="716"/>
        <v>0</v>
      </c>
      <c r="R1056" s="637">
        <f t="shared" si="717"/>
        <v>0</v>
      </c>
      <c r="S1056" s="649"/>
      <c r="T1056" s="519">
        <v>65.5</v>
      </c>
      <c r="U1056" s="519">
        <f t="shared" si="724"/>
        <v>0</v>
      </c>
      <c r="V1056" s="519">
        <v>109.2</v>
      </c>
      <c r="W1056" s="519">
        <f t="shared" si="725"/>
        <v>0</v>
      </c>
      <c r="X1056" s="670">
        <f t="shared" si="726"/>
        <v>0</v>
      </c>
      <c r="Y1056" s="649"/>
      <c r="Z1056" s="512">
        <v>65.5</v>
      </c>
      <c r="AA1056" s="512">
        <f t="shared" si="727"/>
        <v>0</v>
      </c>
      <c r="AB1056" s="512">
        <v>109.2</v>
      </c>
      <c r="AC1056" s="512">
        <f t="shared" si="728"/>
        <v>0</v>
      </c>
      <c r="AD1056" s="668">
        <f t="shared" si="729"/>
        <v>0</v>
      </c>
      <c r="AE1056" s="740">
        <f t="shared" si="714"/>
        <v>46</v>
      </c>
      <c r="AF1056" s="747">
        <v>65.5</v>
      </c>
      <c r="AG1056" s="747">
        <f t="shared" si="730"/>
        <v>3013</v>
      </c>
      <c r="AH1056" s="747">
        <v>109.2</v>
      </c>
      <c r="AI1056" s="747">
        <f t="shared" si="731"/>
        <v>5023.2</v>
      </c>
      <c r="AJ1056" s="748">
        <f t="shared" si="732"/>
        <v>8036.2</v>
      </c>
    </row>
    <row r="1057" spans="1:36" s="403" customFormat="1" ht="17.45" hidden="1" customHeight="1" x14ac:dyDescent="0.25">
      <c r="A1057" s="972" t="s">
        <v>1056</v>
      </c>
      <c r="B1057" s="438" t="s">
        <v>556</v>
      </c>
      <c r="C1057" s="571" t="s">
        <v>31</v>
      </c>
      <c r="D1057" s="596">
        <v>23</v>
      </c>
      <c r="E1057" s="466">
        <v>65.5</v>
      </c>
      <c r="F1057" s="466">
        <f t="shared" si="718"/>
        <v>1506.5</v>
      </c>
      <c r="G1057" s="466">
        <v>127.4</v>
      </c>
      <c r="H1057" s="466">
        <f t="shared" si="719"/>
        <v>2930.2000000000003</v>
      </c>
      <c r="I1057" s="587">
        <f t="shared" si="720"/>
        <v>4436.7000000000007</v>
      </c>
      <c r="J1057" s="832"/>
      <c r="K1057" s="803">
        <v>65.5</v>
      </c>
      <c r="L1057" s="804">
        <f t="shared" si="721"/>
        <v>0</v>
      </c>
      <c r="M1057" s="803">
        <v>127.4</v>
      </c>
      <c r="N1057" s="804">
        <f t="shared" si="722"/>
        <v>0</v>
      </c>
      <c r="O1057" s="808">
        <f t="shared" si="723"/>
        <v>0</v>
      </c>
      <c r="P1057" s="638">
        <f t="shared" si="715"/>
        <v>0</v>
      </c>
      <c r="Q1057" s="512">
        <f t="shared" si="716"/>
        <v>0</v>
      </c>
      <c r="R1057" s="637">
        <f t="shared" si="717"/>
        <v>0</v>
      </c>
      <c r="S1057" s="649"/>
      <c r="T1057" s="519">
        <v>65.5</v>
      </c>
      <c r="U1057" s="519">
        <f t="shared" si="724"/>
        <v>0</v>
      </c>
      <c r="V1057" s="519">
        <v>127.4</v>
      </c>
      <c r="W1057" s="519">
        <f t="shared" si="725"/>
        <v>0</v>
      </c>
      <c r="X1057" s="670">
        <f t="shared" si="726"/>
        <v>0</v>
      </c>
      <c r="Y1057" s="649"/>
      <c r="Z1057" s="512">
        <v>65.5</v>
      </c>
      <c r="AA1057" s="512">
        <f t="shared" si="727"/>
        <v>0</v>
      </c>
      <c r="AB1057" s="512">
        <v>127.4</v>
      </c>
      <c r="AC1057" s="512">
        <f t="shared" si="728"/>
        <v>0</v>
      </c>
      <c r="AD1057" s="668">
        <f t="shared" si="729"/>
        <v>0</v>
      </c>
      <c r="AE1057" s="740">
        <f t="shared" si="714"/>
        <v>23</v>
      </c>
      <c r="AF1057" s="747">
        <v>65.5</v>
      </c>
      <c r="AG1057" s="747">
        <f t="shared" si="730"/>
        <v>1506.5</v>
      </c>
      <c r="AH1057" s="747">
        <v>127.4</v>
      </c>
      <c r="AI1057" s="747">
        <f t="shared" si="731"/>
        <v>2930.2000000000003</v>
      </c>
      <c r="AJ1057" s="748">
        <f t="shared" si="732"/>
        <v>4436.7000000000007</v>
      </c>
    </row>
    <row r="1058" spans="1:36" s="403" customFormat="1" ht="17.45" hidden="1" customHeight="1" x14ac:dyDescent="0.25">
      <c r="A1058" s="972" t="s">
        <v>1057</v>
      </c>
      <c r="B1058" s="438" t="s">
        <v>557</v>
      </c>
      <c r="C1058" s="571" t="s">
        <v>31</v>
      </c>
      <c r="D1058" s="596">
        <v>396</v>
      </c>
      <c r="E1058" s="466">
        <v>32.75</v>
      </c>
      <c r="F1058" s="466">
        <f t="shared" si="718"/>
        <v>12969</v>
      </c>
      <c r="G1058" s="466">
        <v>15.600000000000001</v>
      </c>
      <c r="H1058" s="466">
        <f t="shared" si="719"/>
        <v>6177.6</v>
      </c>
      <c r="I1058" s="587">
        <f t="shared" si="720"/>
        <v>19146.599999999999</v>
      </c>
      <c r="J1058" s="832"/>
      <c r="K1058" s="803">
        <v>32.75</v>
      </c>
      <c r="L1058" s="804">
        <f t="shared" si="721"/>
        <v>0</v>
      </c>
      <c r="M1058" s="803">
        <v>15.600000000000001</v>
      </c>
      <c r="N1058" s="804">
        <f t="shared" si="722"/>
        <v>0</v>
      </c>
      <c r="O1058" s="808">
        <f t="shared" si="723"/>
        <v>0</v>
      </c>
      <c r="P1058" s="638">
        <f t="shared" si="715"/>
        <v>0</v>
      </c>
      <c r="Q1058" s="512">
        <f t="shared" si="716"/>
        <v>0</v>
      </c>
      <c r="R1058" s="637">
        <f t="shared" si="717"/>
        <v>0</v>
      </c>
      <c r="S1058" s="649"/>
      <c r="T1058" s="519">
        <v>32.75</v>
      </c>
      <c r="U1058" s="519">
        <f t="shared" si="724"/>
        <v>0</v>
      </c>
      <c r="V1058" s="519">
        <v>15.600000000000001</v>
      </c>
      <c r="W1058" s="519">
        <f t="shared" si="725"/>
        <v>0</v>
      </c>
      <c r="X1058" s="670">
        <f t="shared" si="726"/>
        <v>0</v>
      </c>
      <c r="Y1058" s="649"/>
      <c r="Z1058" s="512">
        <v>32.75</v>
      </c>
      <c r="AA1058" s="512">
        <f t="shared" si="727"/>
        <v>0</v>
      </c>
      <c r="AB1058" s="512">
        <v>15.600000000000001</v>
      </c>
      <c r="AC1058" s="512">
        <f t="shared" si="728"/>
        <v>0</v>
      </c>
      <c r="AD1058" s="668">
        <f t="shared" si="729"/>
        <v>0</v>
      </c>
      <c r="AE1058" s="740">
        <f t="shared" si="714"/>
        <v>396</v>
      </c>
      <c r="AF1058" s="747">
        <v>32.75</v>
      </c>
      <c r="AG1058" s="747">
        <f t="shared" si="730"/>
        <v>12969</v>
      </c>
      <c r="AH1058" s="747">
        <v>15.600000000000001</v>
      </c>
      <c r="AI1058" s="747">
        <f t="shared" si="731"/>
        <v>6177.6</v>
      </c>
      <c r="AJ1058" s="748">
        <f t="shared" si="732"/>
        <v>19146.599999999999</v>
      </c>
    </row>
    <row r="1059" spans="1:36" s="403" customFormat="1" ht="17.45" hidden="1" customHeight="1" x14ac:dyDescent="0.25">
      <c r="A1059" s="972" t="s">
        <v>1058</v>
      </c>
      <c r="B1059" s="438" t="s">
        <v>268</v>
      </c>
      <c r="C1059" s="571" t="s">
        <v>224</v>
      </c>
      <c r="D1059" s="596">
        <v>1</v>
      </c>
      <c r="E1059" s="466"/>
      <c r="F1059" s="466"/>
      <c r="G1059" s="466">
        <v>19500</v>
      </c>
      <c r="H1059" s="466">
        <f t="shared" si="719"/>
        <v>19500</v>
      </c>
      <c r="I1059" s="587">
        <f t="shared" si="720"/>
        <v>19500</v>
      </c>
      <c r="J1059" s="832"/>
      <c r="K1059" s="803"/>
      <c r="L1059" s="804"/>
      <c r="M1059" s="803">
        <v>19500</v>
      </c>
      <c r="N1059" s="804">
        <f t="shared" si="722"/>
        <v>0</v>
      </c>
      <c r="O1059" s="808">
        <f t="shared" si="723"/>
        <v>0</v>
      </c>
      <c r="P1059" s="638">
        <f t="shared" si="715"/>
        <v>0</v>
      </c>
      <c r="Q1059" s="512">
        <f t="shared" si="716"/>
        <v>0</v>
      </c>
      <c r="R1059" s="637">
        <f t="shared" si="717"/>
        <v>0</v>
      </c>
      <c r="S1059" s="649"/>
      <c r="T1059" s="519"/>
      <c r="U1059" s="519"/>
      <c r="V1059" s="519">
        <v>19500</v>
      </c>
      <c r="W1059" s="519">
        <f t="shared" si="725"/>
        <v>0</v>
      </c>
      <c r="X1059" s="670">
        <f t="shared" si="726"/>
        <v>0</v>
      </c>
      <c r="Y1059" s="649"/>
      <c r="Z1059" s="512"/>
      <c r="AA1059" s="512"/>
      <c r="AB1059" s="512">
        <v>19500</v>
      </c>
      <c r="AC1059" s="512">
        <f t="shared" si="728"/>
        <v>0</v>
      </c>
      <c r="AD1059" s="668">
        <f t="shared" si="729"/>
        <v>0</v>
      </c>
      <c r="AE1059" s="740">
        <f t="shared" si="714"/>
        <v>1</v>
      </c>
      <c r="AF1059" s="747"/>
      <c r="AG1059" s="747"/>
      <c r="AH1059" s="747">
        <v>19500</v>
      </c>
      <c r="AI1059" s="747">
        <f t="shared" si="731"/>
        <v>19500</v>
      </c>
      <c r="AJ1059" s="748">
        <f t="shared" si="732"/>
        <v>19500</v>
      </c>
    </row>
    <row r="1060" spans="1:36" s="403" customFormat="1" ht="17.45" hidden="1" customHeight="1" x14ac:dyDescent="0.25">
      <c r="A1060" s="972" t="s">
        <v>1059</v>
      </c>
      <c r="B1060" s="438" t="s">
        <v>358</v>
      </c>
      <c r="C1060" s="571" t="s">
        <v>224</v>
      </c>
      <c r="D1060" s="596">
        <v>1</v>
      </c>
      <c r="E1060" s="466">
        <v>31440</v>
      </c>
      <c r="F1060" s="466">
        <f>E1060*D1060</f>
        <v>31440</v>
      </c>
      <c r="G1060" s="466"/>
      <c r="H1060" s="466"/>
      <c r="I1060" s="587">
        <f t="shared" si="720"/>
        <v>31440</v>
      </c>
      <c r="J1060" s="832"/>
      <c r="K1060" s="803">
        <v>31440</v>
      </c>
      <c r="L1060" s="804">
        <f>K1060*J1060</f>
        <v>0</v>
      </c>
      <c r="M1060" s="803"/>
      <c r="N1060" s="804"/>
      <c r="O1060" s="808">
        <f t="shared" si="723"/>
        <v>0</v>
      </c>
      <c r="P1060" s="638">
        <f t="shared" si="715"/>
        <v>0</v>
      </c>
      <c r="Q1060" s="512">
        <f t="shared" si="716"/>
        <v>0</v>
      </c>
      <c r="R1060" s="637">
        <f t="shared" si="717"/>
        <v>0</v>
      </c>
      <c r="S1060" s="649"/>
      <c r="T1060" s="519">
        <v>31440</v>
      </c>
      <c r="U1060" s="519">
        <f>T1060*S1060</f>
        <v>0</v>
      </c>
      <c r="V1060" s="519"/>
      <c r="W1060" s="519"/>
      <c r="X1060" s="670">
        <f t="shared" si="726"/>
        <v>0</v>
      </c>
      <c r="Y1060" s="649"/>
      <c r="Z1060" s="512">
        <v>31440</v>
      </c>
      <c r="AA1060" s="512">
        <f>Z1060*Y1060</f>
        <v>0</v>
      </c>
      <c r="AB1060" s="512"/>
      <c r="AC1060" s="512"/>
      <c r="AD1060" s="668">
        <f t="shared" si="729"/>
        <v>0</v>
      </c>
      <c r="AE1060" s="740">
        <f t="shared" si="714"/>
        <v>1</v>
      </c>
      <c r="AF1060" s="747">
        <v>31440</v>
      </c>
      <c r="AG1060" s="747">
        <f>AF1060*AE1060</f>
        <v>31440</v>
      </c>
      <c r="AH1060" s="747"/>
      <c r="AI1060" s="747"/>
      <c r="AJ1060" s="748">
        <f t="shared" si="732"/>
        <v>31440</v>
      </c>
    </row>
    <row r="1061" spans="1:36" s="403" customFormat="1" ht="17.45" hidden="1" customHeight="1" x14ac:dyDescent="0.25">
      <c r="A1061" s="973" t="s">
        <v>28</v>
      </c>
      <c r="B1061" s="695" t="s">
        <v>558</v>
      </c>
      <c r="C1061" s="696"/>
      <c r="D1061" s="634"/>
      <c r="E1061" s="553"/>
      <c r="F1061" s="553"/>
      <c r="G1061" s="553"/>
      <c r="H1061" s="553"/>
      <c r="I1061" s="635"/>
      <c r="J1061" s="829"/>
      <c r="K1061" s="798"/>
      <c r="L1061" s="807"/>
      <c r="M1061" s="798"/>
      <c r="N1061" s="807"/>
      <c r="O1061" s="800"/>
      <c r="P1061" s="634"/>
      <c r="Q1061" s="553"/>
      <c r="R1061" s="635"/>
      <c r="S1061" s="633"/>
      <c r="T1061" s="518"/>
      <c r="U1061" s="518"/>
      <c r="V1061" s="518"/>
      <c r="W1061" s="518"/>
      <c r="X1061" s="669"/>
      <c r="Y1061" s="633"/>
      <c r="Z1061" s="513"/>
      <c r="AA1061" s="513"/>
      <c r="AB1061" s="513"/>
      <c r="AC1061" s="513"/>
      <c r="AD1061" s="667"/>
      <c r="AE1061" s="740">
        <f t="shared" si="714"/>
        <v>0</v>
      </c>
      <c r="AF1061" s="745"/>
      <c r="AG1061" s="745"/>
      <c r="AH1061" s="745"/>
      <c r="AI1061" s="745"/>
      <c r="AJ1061" s="746"/>
    </row>
    <row r="1062" spans="1:36" s="242" customFormat="1" ht="17.45" customHeight="1" x14ac:dyDescent="0.25">
      <c r="A1062" s="973" t="s">
        <v>559</v>
      </c>
      <c r="B1062" s="695" t="s">
        <v>560</v>
      </c>
      <c r="C1062" s="696"/>
      <c r="D1062" s="700"/>
      <c r="E1062" s="421"/>
      <c r="F1062" s="421">
        <f>F1063+F1077+F1091+F1105</f>
        <v>37448849.832400009</v>
      </c>
      <c r="G1062" s="421"/>
      <c r="H1062" s="421">
        <f>H1063+H1077+H1091+H1105</f>
        <v>47516454.300021</v>
      </c>
      <c r="I1062" s="584">
        <f>I1063+I1077+I1091+I1105</f>
        <v>84965304.132421002</v>
      </c>
      <c r="J1062" s="829"/>
      <c r="K1062" s="798"/>
      <c r="L1062" s="807">
        <f>L1063+L1077+L1091+L1105</f>
        <v>10159815.572400002</v>
      </c>
      <c r="M1062" s="798"/>
      <c r="N1062" s="807">
        <f>N1063+N1077+N1091+N1105</f>
        <v>15392630.228541</v>
      </c>
      <c r="O1062" s="800">
        <f>O1063+O1077+O1091+O1105</f>
        <v>25552445.800941002</v>
      </c>
      <c r="P1062" s="639"/>
      <c r="Q1062" s="455"/>
      <c r="R1062" s="607"/>
      <c r="S1062" s="633"/>
      <c r="T1062" s="518"/>
      <c r="U1062" s="513">
        <f>U1063+U1077+U1091+U1105</f>
        <v>10159584.6</v>
      </c>
      <c r="V1062" s="513"/>
      <c r="W1062" s="513">
        <f>W1063+W1077+W1091+W1105</f>
        <v>15391716.924999999</v>
      </c>
      <c r="X1062" s="667">
        <f>X1063+X1077+X1091+X1105</f>
        <v>25551301.525000006</v>
      </c>
      <c r="Y1062" s="633"/>
      <c r="Z1062" s="513"/>
      <c r="AA1062" s="513">
        <f>AA1063+AA1077+AA1091+AA1105</f>
        <v>1469578.7600000002</v>
      </c>
      <c r="AB1062" s="513"/>
      <c r="AC1062" s="513">
        <f>AC1063+AC1077+AC1091+AC1105</f>
        <v>0</v>
      </c>
      <c r="AD1062" s="667">
        <f>AD1063+AD1077+AD1091+AD1105</f>
        <v>1469578.7600000002</v>
      </c>
      <c r="AE1062" s="740">
        <f t="shared" si="714"/>
        <v>0</v>
      </c>
      <c r="AF1062" s="745"/>
      <c r="AG1062" s="741">
        <f>AG1063+AG1077+AG1091+AG1105</f>
        <v>25819641.089600001</v>
      </c>
      <c r="AH1062" s="741"/>
      <c r="AI1062" s="741">
        <f>AI1063+AI1077+AI1091+AI1105</f>
        <v>32124621.338344</v>
      </c>
      <c r="AJ1062" s="742">
        <f>AJ1063+AJ1077+AJ1091+AJ1105</f>
        <v>57944262.427944005</v>
      </c>
    </row>
    <row r="1063" spans="1:36" s="403" customFormat="1" ht="17.45" customHeight="1" x14ac:dyDescent="0.25">
      <c r="A1063" s="969" t="s">
        <v>1060</v>
      </c>
      <c r="B1063" s="433" t="s">
        <v>561</v>
      </c>
      <c r="C1063" s="567"/>
      <c r="D1063" s="594"/>
      <c r="E1063" s="422"/>
      <c r="F1063" s="422">
        <f>SUM(F1065:F1076)</f>
        <v>11963784.964800002</v>
      </c>
      <c r="G1063" s="422"/>
      <c r="H1063" s="422">
        <f>SUM(H1065:H1076)</f>
        <v>15123475.401672</v>
      </c>
      <c r="I1063" s="595">
        <f>SUM(I1065:I1076)</f>
        <v>27087260.366472002</v>
      </c>
      <c r="J1063" s="819"/>
      <c r="K1063" s="812"/>
      <c r="L1063" s="830">
        <f>SUM(L1065:L1076)</f>
        <v>0</v>
      </c>
      <c r="M1063" s="812"/>
      <c r="N1063" s="830">
        <f>SUM(N1065:N1076)</f>
        <v>0</v>
      </c>
      <c r="O1063" s="831">
        <f>SUM(O1065:O1076)</f>
        <v>0</v>
      </c>
      <c r="P1063" s="638">
        <f t="shared" ref="P1063:P1118" si="733">K1063-T1063</f>
        <v>0</v>
      </c>
      <c r="Q1063" s="512">
        <f t="shared" ref="Q1063:Q1118" si="734">M1063-V1063</f>
        <v>0</v>
      </c>
      <c r="R1063" s="637">
        <f t="shared" ref="R1063:R1126" si="735">(D1063*K1063)-(D1063*T1063)</f>
        <v>0</v>
      </c>
      <c r="S1063" s="647"/>
      <c r="T1063" s="521"/>
      <c r="U1063" s="521">
        <f>SUM(U1065:U1076)</f>
        <v>0</v>
      </c>
      <c r="V1063" s="521"/>
      <c r="W1063" s="521">
        <f>SUM(W1065:W1076)</f>
        <v>0</v>
      </c>
      <c r="X1063" s="671">
        <f>SUM(X1065:X1076)</f>
        <v>0</v>
      </c>
      <c r="Y1063" s="647"/>
      <c r="Z1063" s="520"/>
      <c r="AA1063" s="520">
        <f>SUM(AA1065:AA1076)</f>
        <v>1280647.9400000002</v>
      </c>
      <c r="AB1063" s="520"/>
      <c r="AC1063" s="520">
        <f>SUM(AC1065:AC1076)</f>
        <v>0</v>
      </c>
      <c r="AD1063" s="673">
        <f>SUM(AD1065:AD1076)</f>
        <v>1280647.9400000002</v>
      </c>
      <c r="AE1063" s="740">
        <f t="shared" si="714"/>
        <v>0</v>
      </c>
      <c r="AF1063" s="749"/>
      <c r="AG1063" s="749">
        <f>SUM(AG1065:AG1076)</f>
        <v>10683137.024800001</v>
      </c>
      <c r="AH1063" s="749"/>
      <c r="AI1063" s="749">
        <f>SUM(AI1065:AI1076)</f>
        <v>15123475.401672</v>
      </c>
      <c r="AJ1063" s="750">
        <f>SUM(AJ1065:AJ1076)</f>
        <v>25806612.426472001</v>
      </c>
    </row>
    <row r="1064" spans="1:36" s="403" customFormat="1" ht="17.45" customHeight="1" x14ac:dyDescent="0.25">
      <c r="A1064" s="967" t="s">
        <v>1062</v>
      </c>
      <c r="B1064" s="448" t="s">
        <v>562</v>
      </c>
      <c r="C1064" s="576"/>
      <c r="D1064" s="598"/>
      <c r="E1064" s="466"/>
      <c r="F1064" s="466"/>
      <c r="G1064" s="466"/>
      <c r="H1064" s="466"/>
      <c r="I1064" s="587"/>
      <c r="J1064" s="797"/>
      <c r="K1064" s="803"/>
      <c r="L1064" s="804"/>
      <c r="M1064" s="803"/>
      <c r="N1064" s="804"/>
      <c r="O1064" s="808"/>
      <c r="P1064" s="638">
        <f t="shared" si="733"/>
        <v>0</v>
      </c>
      <c r="Q1064" s="512">
        <f t="shared" si="734"/>
        <v>0</v>
      </c>
      <c r="R1064" s="637">
        <f t="shared" si="735"/>
        <v>0</v>
      </c>
      <c r="S1064" s="638"/>
      <c r="T1064" s="519"/>
      <c r="U1064" s="519"/>
      <c r="V1064" s="519"/>
      <c r="W1064" s="519"/>
      <c r="X1064" s="670"/>
      <c r="Y1064" s="638"/>
      <c r="Z1064" s="512"/>
      <c r="AA1064" s="512"/>
      <c r="AB1064" s="512"/>
      <c r="AC1064" s="512"/>
      <c r="AD1064" s="668"/>
      <c r="AE1064" s="740">
        <f t="shared" si="714"/>
        <v>0</v>
      </c>
      <c r="AF1064" s="747"/>
      <c r="AG1064" s="747"/>
      <c r="AH1064" s="747"/>
      <c r="AI1064" s="747"/>
      <c r="AJ1064" s="748"/>
    </row>
    <row r="1065" spans="1:36" s="403" customFormat="1" ht="17.45" hidden="1" customHeight="1" x14ac:dyDescent="0.25">
      <c r="A1065" s="967" t="s">
        <v>1064</v>
      </c>
      <c r="B1065" s="438" t="s">
        <v>563</v>
      </c>
      <c r="C1065" s="571" t="s">
        <v>171</v>
      </c>
      <c r="D1065" s="598">
        <f>79.62</f>
        <v>79.62</v>
      </c>
      <c r="E1065" s="466">
        <v>13494</v>
      </c>
      <c r="F1065" s="466">
        <f>E1065*D1065</f>
        <v>1074392.28</v>
      </c>
      <c r="G1065" s="466"/>
      <c r="H1065" s="466"/>
      <c r="I1065" s="587">
        <f>F1065+H1065</f>
        <v>1074392.28</v>
      </c>
      <c r="J1065" s="797"/>
      <c r="K1065" s="803">
        <v>13494</v>
      </c>
      <c r="L1065" s="804">
        <f>K1065*J1065</f>
        <v>0</v>
      </c>
      <c r="M1065" s="803"/>
      <c r="N1065" s="804"/>
      <c r="O1065" s="808">
        <f>L1065+N1065</f>
        <v>0</v>
      </c>
      <c r="P1065" s="638">
        <f t="shared" si="733"/>
        <v>0</v>
      </c>
      <c r="Q1065" s="512">
        <f t="shared" si="734"/>
        <v>0</v>
      </c>
      <c r="R1065" s="637">
        <f t="shared" si="735"/>
        <v>0</v>
      </c>
      <c r="S1065" s="638"/>
      <c r="T1065" s="519">
        <v>13494</v>
      </c>
      <c r="U1065" s="519">
        <f>T1065*S1065</f>
        <v>0</v>
      </c>
      <c r="V1065" s="519"/>
      <c r="W1065" s="519"/>
      <c r="X1065" s="670">
        <f>U1065+W1065</f>
        <v>0</v>
      </c>
      <c r="Y1065" s="638"/>
      <c r="Z1065" s="512">
        <v>13494</v>
      </c>
      <c r="AA1065" s="512">
        <f>Z1065*Y1065</f>
        <v>0</v>
      </c>
      <c r="AB1065" s="512"/>
      <c r="AC1065" s="512"/>
      <c r="AD1065" s="668">
        <f>AA1065+AC1065</f>
        <v>0</v>
      </c>
      <c r="AE1065" s="740">
        <f t="shared" si="714"/>
        <v>79.62</v>
      </c>
      <c r="AF1065" s="747">
        <v>13494</v>
      </c>
      <c r="AG1065" s="747">
        <f>AF1065*AE1065</f>
        <v>1074392.28</v>
      </c>
      <c r="AH1065" s="747"/>
      <c r="AI1065" s="747"/>
      <c r="AJ1065" s="748">
        <f>AG1065+AI1065</f>
        <v>1074392.28</v>
      </c>
    </row>
    <row r="1066" spans="1:36" s="403" customFormat="1" ht="17.45" customHeight="1" x14ac:dyDescent="0.25">
      <c r="A1066" s="967" t="s">
        <v>1065</v>
      </c>
      <c r="B1066" s="438" t="s">
        <v>564</v>
      </c>
      <c r="C1066" s="571" t="s">
        <v>171</v>
      </c>
      <c r="D1066" s="598">
        <v>308.73</v>
      </c>
      <c r="E1066" s="466">
        <v>19422</v>
      </c>
      <c r="F1066" s="466">
        <f>E1066*D1066</f>
        <v>5996154.0600000005</v>
      </c>
      <c r="G1066" s="466"/>
      <c r="H1066" s="466"/>
      <c r="I1066" s="587">
        <f>F1066+H1066</f>
        <v>5996154.0600000005</v>
      </c>
      <c r="J1066" s="797"/>
      <c r="K1066" s="803">
        <v>19422</v>
      </c>
      <c r="L1066" s="804">
        <f>K1066*J1066</f>
        <v>0</v>
      </c>
      <c r="M1066" s="803"/>
      <c r="N1066" s="804"/>
      <c r="O1066" s="808">
        <f>L1066+N1066</f>
        <v>0</v>
      </c>
      <c r="P1066" s="638">
        <f t="shared" si="733"/>
        <v>0</v>
      </c>
      <c r="Q1066" s="512">
        <f t="shared" si="734"/>
        <v>0</v>
      </c>
      <c r="R1066" s="637">
        <f t="shared" si="735"/>
        <v>0</v>
      </c>
      <c r="S1066" s="638"/>
      <c r="T1066" s="519">
        <v>19422</v>
      </c>
      <c r="U1066" s="519">
        <f>T1066*S1066</f>
        <v>0</v>
      </c>
      <c r="V1066" s="519"/>
      <c r="W1066" s="519"/>
      <c r="X1066" s="670">
        <f>U1066+W1066</f>
        <v>0</v>
      </c>
      <c r="Y1066" s="638">
        <v>57.27</v>
      </c>
      <c r="Z1066" s="512">
        <v>19422</v>
      </c>
      <c r="AA1066" s="512">
        <f>Z1066*Y1066</f>
        <v>1112297.9400000002</v>
      </c>
      <c r="AB1066" s="512"/>
      <c r="AC1066" s="512"/>
      <c r="AD1066" s="668">
        <f>AA1066+AC1066</f>
        <v>1112297.9400000002</v>
      </c>
      <c r="AE1066" s="740">
        <f t="shared" si="714"/>
        <v>251.46</v>
      </c>
      <c r="AF1066" s="747">
        <v>19422</v>
      </c>
      <c r="AG1066" s="747">
        <f>AF1066*AE1066</f>
        <v>4883856.12</v>
      </c>
      <c r="AH1066" s="747"/>
      <c r="AI1066" s="747"/>
      <c r="AJ1066" s="748">
        <f>AG1066+AI1066</f>
        <v>4883856.12</v>
      </c>
    </row>
    <row r="1067" spans="1:36" s="403" customFormat="1" ht="17.45" customHeight="1" x14ac:dyDescent="0.25">
      <c r="A1067" s="967" t="s">
        <v>1066</v>
      </c>
      <c r="B1067" s="438" t="s">
        <v>565</v>
      </c>
      <c r="C1067" s="571" t="s">
        <v>171</v>
      </c>
      <c r="D1067" s="598">
        <f>196.74</f>
        <v>196.74</v>
      </c>
      <c r="E1067" s="466">
        <v>2405</v>
      </c>
      <c r="F1067" s="466">
        <f>E1067*D1067</f>
        <v>473159.7</v>
      </c>
      <c r="G1067" s="466"/>
      <c r="H1067" s="466"/>
      <c r="I1067" s="587">
        <f>F1067+H1067</f>
        <v>473159.7</v>
      </c>
      <c r="J1067" s="797"/>
      <c r="K1067" s="803">
        <v>2405</v>
      </c>
      <c r="L1067" s="804">
        <f>K1067*J1067</f>
        <v>0</v>
      </c>
      <c r="M1067" s="803"/>
      <c r="N1067" s="804"/>
      <c r="O1067" s="808">
        <f>L1067+N1067</f>
        <v>0</v>
      </c>
      <c r="P1067" s="638">
        <f t="shared" si="733"/>
        <v>0</v>
      </c>
      <c r="Q1067" s="512">
        <f t="shared" si="734"/>
        <v>0</v>
      </c>
      <c r="R1067" s="637">
        <f t="shared" si="735"/>
        <v>0</v>
      </c>
      <c r="S1067" s="638"/>
      <c r="T1067" s="519">
        <v>2405</v>
      </c>
      <c r="U1067" s="519">
        <f>T1067*S1067</f>
        <v>0</v>
      </c>
      <c r="V1067" s="519"/>
      <c r="W1067" s="519"/>
      <c r="X1067" s="670">
        <f>U1067+W1067</f>
        <v>0</v>
      </c>
      <c r="Y1067" s="638">
        <v>70</v>
      </c>
      <c r="Z1067" s="512">
        <v>2405</v>
      </c>
      <c r="AA1067" s="512">
        <f>Z1067*Y1067</f>
        <v>168350</v>
      </c>
      <c r="AB1067" s="512"/>
      <c r="AC1067" s="512"/>
      <c r="AD1067" s="668">
        <f>AA1067+AC1067</f>
        <v>168350</v>
      </c>
      <c r="AE1067" s="740">
        <f t="shared" si="714"/>
        <v>126.74000000000001</v>
      </c>
      <c r="AF1067" s="747">
        <v>2405</v>
      </c>
      <c r="AG1067" s="747">
        <f>AF1067*AE1067</f>
        <v>304809.7</v>
      </c>
      <c r="AH1067" s="747"/>
      <c r="AI1067" s="747"/>
      <c r="AJ1067" s="748">
        <f>AG1067+AI1067</f>
        <v>304809.7</v>
      </c>
    </row>
    <row r="1068" spans="1:36" s="403" customFormat="1" ht="24" hidden="1" customHeight="1" x14ac:dyDescent="0.25">
      <c r="A1068" s="967" t="s">
        <v>1067</v>
      </c>
      <c r="B1068" s="448" t="s">
        <v>566</v>
      </c>
      <c r="C1068" s="571"/>
      <c r="D1068" s="598"/>
      <c r="E1068" s="466"/>
      <c r="F1068" s="466"/>
      <c r="G1068" s="466"/>
      <c r="H1068" s="466"/>
      <c r="I1068" s="587"/>
      <c r="J1068" s="797"/>
      <c r="K1068" s="803"/>
      <c r="L1068" s="804"/>
      <c r="M1068" s="803"/>
      <c r="N1068" s="804"/>
      <c r="O1068" s="808"/>
      <c r="P1068" s="638">
        <f t="shared" si="733"/>
        <v>0</v>
      </c>
      <c r="Q1068" s="512">
        <f t="shared" si="734"/>
        <v>0</v>
      </c>
      <c r="R1068" s="637">
        <f t="shared" si="735"/>
        <v>0</v>
      </c>
      <c r="S1068" s="638"/>
      <c r="T1068" s="519"/>
      <c r="U1068" s="519"/>
      <c r="V1068" s="519"/>
      <c r="W1068" s="519"/>
      <c r="X1068" s="670"/>
      <c r="Y1068" s="638"/>
      <c r="Z1068" s="512"/>
      <c r="AA1068" s="512"/>
      <c r="AB1068" s="512"/>
      <c r="AC1068" s="512"/>
      <c r="AD1068" s="668"/>
      <c r="AE1068" s="740">
        <f t="shared" si="714"/>
        <v>0</v>
      </c>
      <c r="AF1068" s="747"/>
      <c r="AG1068" s="747"/>
      <c r="AH1068" s="747"/>
      <c r="AI1068" s="747"/>
      <c r="AJ1068" s="748"/>
    </row>
    <row r="1069" spans="1:36" s="403" customFormat="1" ht="24" hidden="1" customHeight="1" x14ac:dyDescent="0.25">
      <c r="A1069" s="967" t="s">
        <v>1068</v>
      </c>
      <c r="B1069" s="438" t="s">
        <v>567</v>
      </c>
      <c r="C1069" s="571" t="s">
        <v>171</v>
      </c>
      <c r="D1069" s="598">
        <v>151</v>
      </c>
      <c r="E1069" s="466">
        <v>2513.1600000000003</v>
      </c>
      <c r="F1069" s="466">
        <f>E1069*D1069</f>
        <v>379487.16000000003</v>
      </c>
      <c r="G1069" s="466">
        <v>6681</v>
      </c>
      <c r="H1069" s="466">
        <f>G1069*D1069</f>
        <v>1008831</v>
      </c>
      <c r="I1069" s="587">
        <f>F1069+H1069</f>
        <v>1388318.1600000001</v>
      </c>
      <c r="J1069" s="797"/>
      <c r="K1069" s="803">
        <v>2513.1600000000003</v>
      </c>
      <c r="L1069" s="804">
        <f>K1069*J1069</f>
        <v>0</v>
      </c>
      <c r="M1069" s="803">
        <v>6681</v>
      </c>
      <c r="N1069" s="804">
        <f>M1069*J1069</f>
        <v>0</v>
      </c>
      <c r="O1069" s="808">
        <f>L1069+N1069</f>
        <v>0</v>
      </c>
      <c r="P1069" s="638">
        <f t="shared" si="733"/>
        <v>0</v>
      </c>
      <c r="Q1069" s="512">
        <f t="shared" si="734"/>
        <v>0</v>
      </c>
      <c r="R1069" s="637">
        <f t="shared" si="735"/>
        <v>0</v>
      </c>
      <c r="S1069" s="638"/>
      <c r="T1069" s="519">
        <v>2513.1600000000003</v>
      </c>
      <c r="U1069" s="519">
        <f>T1069*S1069</f>
        <v>0</v>
      </c>
      <c r="V1069" s="519">
        <v>6681</v>
      </c>
      <c r="W1069" s="519">
        <f>V1069*S1069</f>
        <v>0</v>
      </c>
      <c r="X1069" s="670">
        <f>U1069+W1069</f>
        <v>0</v>
      </c>
      <c r="Y1069" s="638"/>
      <c r="Z1069" s="512">
        <v>2513.1600000000003</v>
      </c>
      <c r="AA1069" s="512">
        <f>Z1069*Y1069</f>
        <v>0</v>
      </c>
      <c r="AB1069" s="512">
        <v>6681</v>
      </c>
      <c r="AC1069" s="512">
        <f>AB1069*Y1069</f>
        <v>0</v>
      </c>
      <c r="AD1069" s="668">
        <f>AA1069+AC1069</f>
        <v>0</v>
      </c>
      <c r="AE1069" s="740">
        <f t="shared" si="714"/>
        <v>151</v>
      </c>
      <c r="AF1069" s="747">
        <v>2513.1600000000003</v>
      </c>
      <c r="AG1069" s="747">
        <f>AF1069*AE1069</f>
        <v>379487.16000000003</v>
      </c>
      <c r="AH1069" s="747">
        <v>6681</v>
      </c>
      <c r="AI1069" s="747">
        <f>AH1069*AE1069</f>
        <v>1008831</v>
      </c>
      <c r="AJ1069" s="748">
        <f>AG1069+AI1069</f>
        <v>1388318.1600000001</v>
      </c>
    </row>
    <row r="1070" spans="1:36" s="403" customFormat="1" ht="24" hidden="1" customHeight="1" x14ac:dyDescent="0.25">
      <c r="A1070" s="967" t="s">
        <v>1069</v>
      </c>
      <c r="B1070" s="438" t="s">
        <v>568</v>
      </c>
      <c r="C1070" s="571" t="s">
        <v>171</v>
      </c>
      <c r="D1070" s="598">
        <v>163</v>
      </c>
      <c r="E1070" s="466">
        <v>2333.7600000000002</v>
      </c>
      <c r="F1070" s="466">
        <f>E1070*D1070</f>
        <v>380402.88000000006</v>
      </c>
      <c r="G1070" s="466">
        <v>2161.5</v>
      </c>
      <c r="H1070" s="466">
        <f>G1070*D1070</f>
        <v>352324.5</v>
      </c>
      <c r="I1070" s="587">
        <f>F1070+H1070</f>
        <v>732727.38000000012</v>
      </c>
      <c r="J1070" s="797"/>
      <c r="K1070" s="803">
        <v>2333.7600000000002</v>
      </c>
      <c r="L1070" s="804">
        <f>K1070*J1070</f>
        <v>0</v>
      </c>
      <c r="M1070" s="803">
        <v>2161.5</v>
      </c>
      <c r="N1070" s="804">
        <f>M1070*J1070</f>
        <v>0</v>
      </c>
      <c r="O1070" s="808">
        <f>L1070+N1070</f>
        <v>0</v>
      </c>
      <c r="P1070" s="638">
        <f t="shared" si="733"/>
        <v>0</v>
      </c>
      <c r="Q1070" s="512">
        <f t="shared" si="734"/>
        <v>0</v>
      </c>
      <c r="R1070" s="637">
        <f t="shared" si="735"/>
        <v>0</v>
      </c>
      <c r="S1070" s="638"/>
      <c r="T1070" s="519">
        <v>2333.7600000000002</v>
      </c>
      <c r="U1070" s="519">
        <f>T1070*S1070</f>
        <v>0</v>
      </c>
      <c r="V1070" s="519">
        <v>2161.5</v>
      </c>
      <c r="W1070" s="519">
        <f>V1070*S1070</f>
        <v>0</v>
      </c>
      <c r="X1070" s="670">
        <f>U1070+W1070</f>
        <v>0</v>
      </c>
      <c r="Y1070" s="638"/>
      <c r="Z1070" s="512">
        <v>2333.7600000000002</v>
      </c>
      <c r="AA1070" s="512">
        <f>Z1070*Y1070</f>
        <v>0</v>
      </c>
      <c r="AB1070" s="512">
        <v>2161.5</v>
      </c>
      <c r="AC1070" s="512">
        <f>AB1070*Y1070</f>
        <v>0</v>
      </c>
      <c r="AD1070" s="668">
        <f>AA1070+AC1070</f>
        <v>0</v>
      </c>
      <c r="AE1070" s="740">
        <f t="shared" si="714"/>
        <v>163</v>
      </c>
      <c r="AF1070" s="747">
        <v>2333.7600000000002</v>
      </c>
      <c r="AG1070" s="747">
        <f>AF1070*AE1070</f>
        <v>380402.88000000006</v>
      </c>
      <c r="AH1070" s="747">
        <v>2161.5</v>
      </c>
      <c r="AI1070" s="747">
        <f>AH1070*AE1070</f>
        <v>352324.5</v>
      </c>
      <c r="AJ1070" s="748">
        <f>AG1070+AI1070</f>
        <v>732727.38000000012</v>
      </c>
    </row>
    <row r="1071" spans="1:36" s="403" customFormat="1" ht="24" hidden="1" customHeight="1" x14ac:dyDescent="0.25">
      <c r="A1071" s="967" t="s">
        <v>1070</v>
      </c>
      <c r="B1071" s="438" t="s">
        <v>569</v>
      </c>
      <c r="C1071" s="571" t="s">
        <v>32</v>
      </c>
      <c r="D1071" s="598">
        <v>226.24</v>
      </c>
      <c r="E1071" s="466">
        <v>46.800000000000004</v>
      </c>
      <c r="F1071" s="466">
        <f>E1071*D1071</f>
        <v>10588.032000000001</v>
      </c>
      <c r="G1071" s="466">
        <v>264.096</v>
      </c>
      <c r="H1071" s="466">
        <f>G1071*D1071</f>
        <v>59749.079040000004</v>
      </c>
      <c r="I1071" s="587">
        <f>F1071+H1071</f>
        <v>70337.111040000003</v>
      </c>
      <c r="J1071" s="797"/>
      <c r="K1071" s="803">
        <v>46.800000000000004</v>
      </c>
      <c r="L1071" s="804">
        <f>K1071*J1071</f>
        <v>0</v>
      </c>
      <c r="M1071" s="803">
        <v>264.096</v>
      </c>
      <c r="N1071" s="804">
        <f>M1071*J1071</f>
        <v>0</v>
      </c>
      <c r="O1071" s="808">
        <f>L1071+N1071</f>
        <v>0</v>
      </c>
      <c r="P1071" s="638">
        <f t="shared" si="733"/>
        <v>0</v>
      </c>
      <c r="Q1071" s="512">
        <f t="shared" si="734"/>
        <v>0</v>
      </c>
      <c r="R1071" s="637">
        <f t="shared" si="735"/>
        <v>0</v>
      </c>
      <c r="S1071" s="638"/>
      <c r="T1071" s="519">
        <v>46.800000000000004</v>
      </c>
      <c r="U1071" s="519">
        <f>T1071*S1071</f>
        <v>0</v>
      </c>
      <c r="V1071" s="519">
        <v>264.096</v>
      </c>
      <c r="W1071" s="519">
        <f>V1071*S1071</f>
        <v>0</v>
      </c>
      <c r="X1071" s="670">
        <f>U1071+W1071</f>
        <v>0</v>
      </c>
      <c r="Y1071" s="638"/>
      <c r="Z1071" s="512">
        <v>46.800000000000004</v>
      </c>
      <c r="AA1071" s="512">
        <f>Z1071*Y1071</f>
        <v>0</v>
      </c>
      <c r="AB1071" s="512">
        <v>264.096</v>
      </c>
      <c r="AC1071" s="512">
        <f>AB1071*Y1071</f>
        <v>0</v>
      </c>
      <c r="AD1071" s="668">
        <f>AA1071+AC1071</f>
        <v>0</v>
      </c>
      <c r="AE1071" s="740">
        <f t="shared" si="714"/>
        <v>226.24</v>
      </c>
      <c r="AF1071" s="747">
        <v>46.800000000000004</v>
      </c>
      <c r="AG1071" s="747">
        <f>AF1071*AE1071</f>
        <v>10588.032000000001</v>
      </c>
      <c r="AH1071" s="747">
        <v>264.096</v>
      </c>
      <c r="AI1071" s="747">
        <f>AH1071*AE1071</f>
        <v>59749.079040000004</v>
      </c>
      <c r="AJ1071" s="748">
        <f>AG1071+AI1071</f>
        <v>70337.111040000003</v>
      </c>
    </row>
    <row r="1072" spans="1:36" s="403" customFormat="1" ht="24" hidden="1" customHeight="1" x14ac:dyDescent="0.25">
      <c r="A1072" s="967" t="s">
        <v>1063</v>
      </c>
      <c r="B1072" s="448" t="s">
        <v>570</v>
      </c>
      <c r="C1072" s="576"/>
      <c r="D1072" s="598"/>
      <c r="E1072" s="466"/>
      <c r="F1072" s="466"/>
      <c r="G1072" s="466"/>
      <c r="H1072" s="466"/>
      <c r="I1072" s="587"/>
      <c r="J1072" s="797"/>
      <c r="K1072" s="803"/>
      <c r="L1072" s="804"/>
      <c r="M1072" s="803"/>
      <c r="N1072" s="804"/>
      <c r="O1072" s="808"/>
      <c r="P1072" s="638">
        <f t="shared" si="733"/>
        <v>0</v>
      </c>
      <c r="Q1072" s="512">
        <f t="shared" si="734"/>
        <v>0</v>
      </c>
      <c r="R1072" s="637">
        <f t="shared" si="735"/>
        <v>0</v>
      </c>
      <c r="S1072" s="638"/>
      <c r="T1072" s="519"/>
      <c r="U1072" s="519"/>
      <c r="V1072" s="519"/>
      <c r="W1072" s="519"/>
      <c r="X1072" s="670"/>
      <c r="Y1072" s="638"/>
      <c r="Z1072" s="512"/>
      <c r="AA1072" s="512"/>
      <c r="AB1072" s="512"/>
      <c r="AC1072" s="512"/>
      <c r="AD1072" s="668"/>
      <c r="AE1072" s="740">
        <f t="shared" si="714"/>
        <v>0</v>
      </c>
      <c r="AF1072" s="747"/>
      <c r="AG1072" s="747"/>
      <c r="AH1072" s="747"/>
      <c r="AI1072" s="747"/>
      <c r="AJ1072" s="748"/>
    </row>
    <row r="1073" spans="1:61" s="403" customFormat="1" ht="24" hidden="1" customHeight="1" x14ac:dyDescent="0.25">
      <c r="A1073" s="967" t="s">
        <v>1071</v>
      </c>
      <c r="B1073" s="438" t="s">
        <v>571</v>
      </c>
      <c r="C1073" s="571" t="s">
        <v>32</v>
      </c>
      <c r="D1073" s="598">
        <v>226.24</v>
      </c>
      <c r="E1073" s="466">
        <v>2475.7200000000003</v>
      </c>
      <c r="F1073" s="466">
        <f>E1073*D1073</f>
        <v>560106.89280000003</v>
      </c>
      <c r="G1073" s="466">
        <v>60348.1368</v>
      </c>
      <c r="H1073" s="466">
        <f>G1073*D1073</f>
        <v>13653162.469632</v>
      </c>
      <c r="I1073" s="587">
        <f>F1073+H1073</f>
        <v>14213269.362431999</v>
      </c>
      <c r="J1073" s="797"/>
      <c r="K1073" s="803">
        <v>2475.7200000000003</v>
      </c>
      <c r="L1073" s="804">
        <f>K1073*J1073</f>
        <v>0</v>
      </c>
      <c r="M1073" s="803">
        <v>60348.1368</v>
      </c>
      <c r="N1073" s="804">
        <f>M1073*J1073</f>
        <v>0</v>
      </c>
      <c r="O1073" s="808">
        <f>L1073+N1073</f>
        <v>0</v>
      </c>
      <c r="P1073" s="638">
        <f t="shared" si="733"/>
        <v>0</v>
      </c>
      <c r="Q1073" s="512">
        <f t="shared" si="734"/>
        <v>0</v>
      </c>
      <c r="R1073" s="637">
        <f t="shared" si="735"/>
        <v>0</v>
      </c>
      <c r="S1073" s="638"/>
      <c r="T1073" s="519">
        <v>2475.7200000000003</v>
      </c>
      <c r="U1073" s="519">
        <f>T1073*S1073</f>
        <v>0</v>
      </c>
      <c r="V1073" s="519">
        <v>60348.1368</v>
      </c>
      <c r="W1073" s="519">
        <f>V1073*S1073</f>
        <v>0</v>
      </c>
      <c r="X1073" s="670">
        <f>U1073+W1073</f>
        <v>0</v>
      </c>
      <c r="Y1073" s="638"/>
      <c r="Z1073" s="512">
        <v>2475.7200000000003</v>
      </c>
      <c r="AA1073" s="512">
        <f>Z1073*Y1073</f>
        <v>0</v>
      </c>
      <c r="AB1073" s="512">
        <v>60348.1368</v>
      </c>
      <c r="AC1073" s="512">
        <f>AB1073*Y1073</f>
        <v>0</v>
      </c>
      <c r="AD1073" s="668">
        <f>AA1073+AC1073</f>
        <v>0</v>
      </c>
      <c r="AE1073" s="740">
        <f t="shared" si="714"/>
        <v>226.24</v>
      </c>
      <c r="AF1073" s="747">
        <v>2475.7200000000003</v>
      </c>
      <c r="AG1073" s="747">
        <f>AF1073*AE1073</f>
        <v>560106.89280000003</v>
      </c>
      <c r="AH1073" s="747">
        <v>60348.1368</v>
      </c>
      <c r="AI1073" s="747">
        <f>AH1073*AE1073</f>
        <v>13653162.469632</v>
      </c>
      <c r="AJ1073" s="748">
        <f>AG1073+AI1073</f>
        <v>14213269.362431999</v>
      </c>
    </row>
    <row r="1074" spans="1:61" s="403" customFormat="1" ht="24" hidden="1" customHeight="1" x14ac:dyDescent="0.25">
      <c r="A1074" s="967" t="s">
        <v>1072</v>
      </c>
      <c r="B1074" s="438" t="s">
        <v>572</v>
      </c>
      <c r="C1074" s="571" t="s">
        <v>32</v>
      </c>
      <c r="D1074" s="598">
        <v>226.24</v>
      </c>
      <c r="E1074" s="466">
        <v>6552</v>
      </c>
      <c r="F1074" s="466">
        <f>E1074*D1074</f>
        <v>1482324.48</v>
      </c>
      <c r="G1074" s="466"/>
      <c r="H1074" s="466"/>
      <c r="I1074" s="587">
        <f>F1074+H1074</f>
        <v>1482324.48</v>
      </c>
      <c r="J1074" s="797"/>
      <c r="K1074" s="803">
        <v>6552</v>
      </c>
      <c r="L1074" s="804">
        <f>K1074*J1074</f>
        <v>0</v>
      </c>
      <c r="M1074" s="803"/>
      <c r="N1074" s="804"/>
      <c r="O1074" s="808">
        <f>L1074+N1074</f>
        <v>0</v>
      </c>
      <c r="P1074" s="638">
        <f t="shared" si="733"/>
        <v>0</v>
      </c>
      <c r="Q1074" s="512">
        <f t="shared" si="734"/>
        <v>0</v>
      </c>
      <c r="R1074" s="637">
        <f t="shared" si="735"/>
        <v>0</v>
      </c>
      <c r="S1074" s="638"/>
      <c r="T1074" s="519">
        <v>6552</v>
      </c>
      <c r="U1074" s="519">
        <f>T1074*S1074</f>
        <v>0</v>
      </c>
      <c r="V1074" s="519"/>
      <c r="W1074" s="519"/>
      <c r="X1074" s="670">
        <f>U1074+W1074</f>
        <v>0</v>
      </c>
      <c r="Y1074" s="638"/>
      <c r="Z1074" s="512">
        <v>6552</v>
      </c>
      <c r="AA1074" s="512">
        <f>Z1074*Y1074</f>
        <v>0</v>
      </c>
      <c r="AB1074" s="512"/>
      <c r="AC1074" s="512"/>
      <c r="AD1074" s="668">
        <f>AA1074+AC1074</f>
        <v>0</v>
      </c>
      <c r="AE1074" s="740">
        <f t="shared" si="714"/>
        <v>226.24</v>
      </c>
      <c r="AF1074" s="747">
        <v>6552</v>
      </c>
      <c r="AG1074" s="747">
        <f>AF1074*AE1074</f>
        <v>1482324.48</v>
      </c>
      <c r="AH1074" s="747"/>
      <c r="AI1074" s="747"/>
      <c r="AJ1074" s="748">
        <f>AG1074+AI1074</f>
        <v>1482324.48</v>
      </c>
    </row>
    <row r="1075" spans="1:61" s="406" customFormat="1" ht="24" hidden="1" customHeight="1" x14ac:dyDescent="0.25">
      <c r="A1075" s="967" t="s">
        <v>1073</v>
      </c>
      <c r="B1075" s="438" t="s">
        <v>573</v>
      </c>
      <c r="C1075" s="571" t="s">
        <v>32</v>
      </c>
      <c r="D1075" s="598">
        <v>226.24</v>
      </c>
      <c r="E1075" s="466">
        <v>6552</v>
      </c>
      <c r="F1075" s="466">
        <f>E1075*D1075</f>
        <v>1482324.48</v>
      </c>
      <c r="G1075" s="466"/>
      <c r="H1075" s="466"/>
      <c r="I1075" s="587">
        <f>F1075+H1075</f>
        <v>1482324.48</v>
      </c>
      <c r="J1075" s="797"/>
      <c r="K1075" s="803">
        <v>6552</v>
      </c>
      <c r="L1075" s="804">
        <f>K1075*J1075</f>
        <v>0</v>
      </c>
      <c r="M1075" s="803"/>
      <c r="N1075" s="804"/>
      <c r="O1075" s="808">
        <f>L1075+N1075</f>
        <v>0</v>
      </c>
      <c r="P1075" s="638">
        <f t="shared" si="733"/>
        <v>0</v>
      </c>
      <c r="Q1075" s="512">
        <f t="shared" si="734"/>
        <v>0</v>
      </c>
      <c r="R1075" s="637">
        <f t="shared" si="735"/>
        <v>0</v>
      </c>
      <c r="S1075" s="638"/>
      <c r="T1075" s="519">
        <v>6552</v>
      </c>
      <c r="U1075" s="519">
        <f>T1075*S1075</f>
        <v>0</v>
      </c>
      <c r="V1075" s="519"/>
      <c r="W1075" s="519"/>
      <c r="X1075" s="670">
        <f>U1075+W1075</f>
        <v>0</v>
      </c>
      <c r="Y1075" s="638"/>
      <c r="Z1075" s="512">
        <v>6552</v>
      </c>
      <c r="AA1075" s="512">
        <f>Z1075*Y1075</f>
        <v>0</v>
      </c>
      <c r="AB1075" s="512"/>
      <c r="AC1075" s="512"/>
      <c r="AD1075" s="668">
        <f>AA1075+AC1075</f>
        <v>0</v>
      </c>
      <c r="AE1075" s="740">
        <f t="shared" si="714"/>
        <v>226.24</v>
      </c>
      <c r="AF1075" s="747">
        <v>6552</v>
      </c>
      <c r="AG1075" s="747">
        <f>AF1075*AE1075</f>
        <v>1482324.48</v>
      </c>
      <c r="AH1075" s="747"/>
      <c r="AI1075" s="747"/>
      <c r="AJ1075" s="748">
        <f>AG1075+AI1075</f>
        <v>1482324.48</v>
      </c>
    </row>
    <row r="1076" spans="1:61" s="403" customFormat="1" ht="24" hidden="1" customHeight="1" x14ac:dyDescent="0.25">
      <c r="A1076" s="967" t="s">
        <v>1074</v>
      </c>
      <c r="B1076" s="438" t="s">
        <v>574</v>
      </c>
      <c r="C1076" s="571" t="s">
        <v>31</v>
      </c>
      <c r="D1076" s="598">
        <v>1</v>
      </c>
      <c r="E1076" s="466">
        <v>124845</v>
      </c>
      <c r="F1076" s="466">
        <f>E1076*D1076</f>
        <v>124845</v>
      </c>
      <c r="G1076" s="466">
        <v>49408.353000000003</v>
      </c>
      <c r="H1076" s="466">
        <f>G1076*D1076</f>
        <v>49408.353000000003</v>
      </c>
      <c r="I1076" s="587">
        <f>F1076+H1076</f>
        <v>174253.353</v>
      </c>
      <c r="J1076" s="797"/>
      <c r="K1076" s="803">
        <v>124845</v>
      </c>
      <c r="L1076" s="804">
        <f>K1076*J1076</f>
        <v>0</v>
      </c>
      <c r="M1076" s="803">
        <v>49408.353000000003</v>
      </c>
      <c r="N1076" s="804">
        <f>M1076*J1076</f>
        <v>0</v>
      </c>
      <c r="O1076" s="808">
        <f>L1076+N1076</f>
        <v>0</v>
      </c>
      <c r="P1076" s="638">
        <f t="shared" si="733"/>
        <v>0</v>
      </c>
      <c r="Q1076" s="512">
        <f t="shared" si="734"/>
        <v>0</v>
      </c>
      <c r="R1076" s="637">
        <f t="shared" si="735"/>
        <v>0</v>
      </c>
      <c r="S1076" s="638"/>
      <c r="T1076" s="519">
        <v>124845</v>
      </c>
      <c r="U1076" s="519">
        <f>T1076*S1076</f>
        <v>0</v>
      </c>
      <c r="V1076" s="519">
        <v>49408.353000000003</v>
      </c>
      <c r="W1076" s="519">
        <f>V1076*S1076</f>
        <v>0</v>
      </c>
      <c r="X1076" s="670">
        <f>U1076+W1076</f>
        <v>0</v>
      </c>
      <c r="Y1076" s="638"/>
      <c r="Z1076" s="512">
        <v>124845</v>
      </c>
      <c r="AA1076" s="512">
        <f>Z1076*Y1076</f>
        <v>0</v>
      </c>
      <c r="AB1076" s="512">
        <v>49408.353000000003</v>
      </c>
      <c r="AC1076" s="512">
        <f>AB1076*Y1076</f>
        <v>0</v>
      </c>
      <c r="AD1076" s="668">
        <f>AA1076+AC1076</f>
        <v>0</v>
      </c>
      <c r="AE1076" s="740">
        <f t="shared" si="714"/>
        <v>1</v>
      </c>
      <c r="AF1076" s="747">
        <v>124845</v>
      </c>
      <c r="AG1076" s="747">
        <f>AF1076*AE1076</f>
        <v>124845</v>
      </c>
      <c r="AH1076" s="747">
        <v>49408.353000000003</v>
      </c>
      <c r="AI1076" s="747">
        <f>AH1076*AE1076</f>
        <v>49408.353000000003</v>
      </c>
      <c r="AJ1076" s="748">
        <f>AG1076+AI1076</f>
        <v>174253.353</v>
      </c>
    </row>
    <row r="1077" spans="1:61" s="403" customFormat="1" ht="17.45" customHeight="1" x14ac:dyDescent="0.25">
      <c r="A1077" s="969" t="s">
        <v>1061</v>
      </c>
      <c r="B1077" s="433" t="s">
        <v>575</v>
      </c>
      <c r="C1077" s="567"/>
      <c r="D1077" s="594"/>
      <c r="E1077" s="422"/>
      <c r="F1077" s="422">
        <f>SUM(F1079:F1090)</f>
        <v>11963739.964800002</v>
      </c>
      <c r="G1077" s="422"/>
      <c r="H1077" s="422">
        <f>SUM(H1079:H1090)</f>
        <v>15123475.401672</v>
      </c>
      <c r="I1077" s="595">
        <f>SUM(I1079:I1090)</f>
        <v>27087215.366472002</v>
      </c>
      <c r="J1077" s="819"/>
      <c r="K1077" s="812"/>
      <c r="L1077" s="830">
        <f>SUM(L1079:L1090)</f>
        <v>2134754.44</v>
      </c>
      <c r="M1077" s="812"/>
      <c r="N1077" s="830">
        <f>SUM(N1079:N1090)</f>
        <v>0</v>
      </c>
      <c r="O1077" s="831">
        <f>SUM(O1079:O1090)</f>
        <v>2134754.44</v>
      </c>
      <c r="P1077" s="638">
        <f t="shared" si="733"/>
        <v>0</v>
      </c>
      <c r="Q1077" s="512">
        <f t="shared" si="734"/>
        <v>0</v>
      </c>
      <c r="R1077" s="637">
        <f t="shared" si="735"/>
        <v>0</v>
      </c>
      <c r="S1077" s="647"/>
      <c r="T1077" s="520"/>
      <c r="U1077" s="520">
        <f>SUM(U1079:U1090)</f>
        <v>2134754.44</v>
      </c>
      <c r="V1077" s="520"/>
      <c r="W1077" s="520">
        <f>SUM(W1079:W1090)</f>
        <v>0</v>
      </c>
      <c r="X1077" s="673">
        <f>SUM(X1079:X1090)</f>
        <v>2134754.44</v>
      </c>
      <c r="Y1077" s="647"/>
      <c r="Z1077" s="520"/>
      <c r="AA1077" s="520">
        <f>SUM(AA1079:AA1090)</f>
        <v>188930.82</v>
      </c>
      <c r="AB1077" s="520"/>
      <c r="AC1077" s="520">
        <f>SUM(AC1079:AC1090)</f>
        <v>0</v>
      </c>
      <c r="AD1077" s="673">
        <f>SUM(AD1079:AD1090)</f>
        <v>188930.82</v>
      </c>
      <c r="AE1077" s="740">
        <f t="shared" si="714"/>
        <v>0</v>
      </c>
      <c r="AF1077" s="766"/>
      <c r="AG1077" s="766">
        <f>SUM(AG1079:AG1090)</f>
        <v>9640054.7048000004</v>
      </c>
      <c r="AH1077" s="766"/>
      <c r="AI1077" s="766">
        <f>SUM(AI1079:AI1090)</f>
        <v>15123475.401672</v>
      </c>
      <c r="AJ1077" s="756">
        <f>SUM(AJ1079:AJ1090)</f>
        <v>24763530.106472</v>
      </c>
      <c r="AL1077" s="196"/>
      <c r="AM1077" s="196"/>
      <c r="AN1077" s="196"/>
      <c r="AO1077" s="196"/>
      <c r="AP1077" s="196"/>
      <c r="AQ1077" s="196"/>
      <c r="AR1077" s="196"/>
      <c r="AS1077" s="196"/>
      <c r="AT1077" s="196"/>
      <c r="AU1077" s="196"/>
      <c r="AV1077" s="196"/>
      <c r="AW1077" s="196"/>
      <c r="AX1077" s="196"/>
      <c r="AY1077" s="196"/>
      <c r="AZ1077" s="196"/>
      <c r="BA1077" s="196"/>
      <c r="BB1077" s="196"/>
      <c r="BC1077" s="196"/>
      <c r="BD1077" s="196"/>
      <c r="BE1077" s="196"/>
      <c r="BF1077" s="196"/>
      <c r="BG1077" s="196"/>
      <c r="BH1077" s="196"/>
      <c r="BI1077" s="196"/>
    </row>
    <row r="1078" spans="1:61" s="403" customFormat="1" ht="17.45" customHeight="1" x14ac:dyDescent="0.25">
      <c r="A1078" s="967" t="s">
        <v>1075</v>
      </c>
      <c r="B1078" s="448" t="s">
        <v>562</v>
      </c>
      <c r="C1078" s="576"/>
      <c r="D1078" s="598"/>
      <c r="E1078" s="466"/>
      <c r="F1078" s="466"/>
      <c r="G1078" s="466"/>
      <c r="H1078" s="466"/>
      <c r="I1078" s="587"/>
      <c r="J1078" s="797"/>
      <c r="K1078" s="803"/>
      <c r="L1078" s="804"/>
      <c r="M1078" s="803"/>
      <c r="N1078" s="804"/>
      <c r="O1078" s="808"/>
      <c r="P1078" s="638">
        <f t="shared" si="733"/>
        <v>0</v>
      </c>
      <c r="Q1078" s="512">
        <f t="shared" si="734"/>
        <v>0</v>
      </c>
      <c r="R1078" s="637">
        <f t="shared" si="735"/>
        <v>0</v>
      </c>
      <c r="S1078" s="638"/>
      <c r="T1078" s="519"/>
      <c r="U1078" s="519"/>
      <c r="V1078" s="519"/>
      <c r="W1078" s="519"/>
      <c r="X1078" s="670"/>
      <c r="Y1078" s="638"/>
      <c r="Z1078" s="512"/>
      <c r="AA1078" s="512"/>
      <c r="AB1078" s="512"/>
      <c r="AC1078" s="512"/>
      <c r="AD1078" s="668"/>
      <c r="AE1078" s="740">
        <f t="shared" si="714"/>
        <v>0</v>
      </c>
      <c r="AF1078" s="747"/>
      <c r="AG1078" s="747"/>
      <c r="AH1078" s="747"/>
      <c r="AI1078" s="747"/>
      <c r="AJ1078" s="748"/>
    </row>
    <row r="1079" spans="1:61" s="403" customFormat="1" ht="24" hidden="1" customHeight="1" x14ac:dyDescent="0.25">
      <c r="A1079" s="967" t="s">
        <v>1076</v>
      </c>
      <c r="B1079" s="438" t="s">
        <v>563</v>
      </c>
      <c r="C1079" s="571" t="s">
        <v>171</v>
      </c>
      <c r="D1079" s="598">
        <f>79.62</f>
        <v>79.62</v>
      </c>
      <c r="E1079" s="466">
        <v>13494</v>
      </c>
      <c r="F1079" s="466">
        <f>E1079*D1079</f>
        <v>1074392.28</v>
      </c>
      <c r="G1079" s="466"/>
      <c r="H1079" s="466"/>
      <c r="I1079" s="587">
        <f>F1079+H1079</f>
        <v>1074392.28</v>
      </c>
      <c r="J1079" s="797"/>
      <c r="K1079" s="803">
        <v>13494</v>
      </c>
      <c r="L1079" s="804">
        <f>K1079*J1079</f>
        <v>0</v>
      </c>
      <c r="M1079" s="803"/>
      <c r="N1079" s="804"/>
      <c r="O1079" s="808">
        <f>L1079+N1079</f>
        <v>0</v>
      </c>
      <c r="P1079" s="638">
        <f t="shared" si="733"/>
        <v>0</v>
      </c>
      <c r="Q1079" s="512">
        <f t="shared" si="734"/>
        <v>0</v>
      </c>
      <c r="R1079" s="637">
        <f t="shared" si="735"/>
        <v>0</v>
      </c>
      <c r="S1079" s="638"/>
      <c r="T1079" s="519">
        <v>13494</v>
      </c>
      <c r="U1079" s="519">
        <f>T1079*S1079</f>
        <v>0</v>
      </c>
      <c r="V1079" s="519"/>
      <c r="W1079" s="519"/>
      <c r="X1079" s="670">
        <f>U1079+W1079</f>
        <v>0</v>
      </c>
      <c r="Y1079" s="638"/>
      <c r="Z1079" s="512">
        <v>13494</v>
      </c>
      <c r="AA1079" s="512">
        <f>Z1079*Y1079</f>
        <v>0</v>
      </c>
      <c r="AB1079" s="512"/>
      <c r="AC1079" s="512"/>
      <c r="AD1079" s="668">
        <f>AA1079+AC1079</f>
        <v>0</v>
      </c>
      <c r="AE1079" s="740">
        <f t="shared" si="714"/>
        <v>79.62</v>
      </c>
      <c r="AF1079" s="747">
        <v>13494</v>
      </c>
      <c r="AG1079" s="747">
        <f>AF1079*AE1079</f>
        <v>1074392.28</v>
      </c>
      <c r="AH1079" s="747"/>
      <c r="AI1079" s="747"/>
      <c r="AJ1079" s="748">
        <f>AG1079+AI1079</f>
        <v>1074392.28</v>
      </c>
    </row>
    <row r="1080" spans="1:61" s="403" customFormat="1" ht="17.45" customHeight="1" x14ac:dyDescent="0.25">
      <c r="A1080" s="967" t="s">
        <v>1077</v>
      </c>
      <c r="B1080" s="438" t="s">
        <v>564</v>
      </c>
      <c r="C1080" s="571" t="s">
        <v>171</v>
      </c>
      <c r="D1080" s="598">
        <v>308.73</v>
      </c>
      <c r="E1080" s="466">
        <v>19422</v>
      </c>
      <c r="F1080" s="466">
        <f>E1080*D1080</f>
        <v>5996154.0600000005</v>
      </c>
      <c r="G1080" s="466"/>
      <c r="H1080" s="466"/>
      <c r="I1080" s="587">
        <f>F1080+H1080</f>
        <v>5996154.0600000005</v>
      </c>
      <c r="J1080" s="797">
        <v>96.62</v>
      </c>
      <c r="K1080" s="803">
        <v>19422</v>
      </c>
      <c r="L1080" s="804">
        <f>K1080*J1080</f>
        <v>1876553.6400000001</v>
      </c>
      <c r="M1080" s="803"/>
      <c r="N1080" s="804"/>
      <c r="O1080" s="808">
        <f>L1080+N1080</f>
        <v>1876553.6400000001</v>
      </c>
      <c r="P1080" s="638">
        <f t="shared" si="733"/>
        <v>0</v>
      </c>
      <c r="Q1080" s="512">
        <f t="shared" si="734"/>
        <v>0</v>
      </c>
      <c r="R1080" s="637">
        <f t="shared" si="735"/>
        <v>0</v>
      </c>
      <c r="S1080" s="638">
        <v>96.62</v>
      </c>
      <c r="T1080" s="512">
        <v>19422</v>
      </c>
      <c r="U1080" s="512">
        <f>T1080*S1080</f>
        <v>1876553.6400000001</v>
      </c>
      <c r="V1080" s="512"/>
      <c r="W1080" s="512"/>
      <c r="X1080" s="668">
        <f>U1080+W1080</f>
        <v>1876553.6400000001</v>
      </c>
      <c r="Y1080" s="638">
        <v>4.46</v>
      </c>
      <c r="Z1080" s="512">
        <v>19422</v>
      </c>
      <c r="AA1080" s="512">
        <f>Z1080*Y1080</f>
        <v>86622.12</v>
      </c>
      <c r="AB1080" s="512"/>
      <c r="AC1080" s="512"/>
      <c r="AD1080" s="668">
        <f>AA1080+AC1080</f>
        <v>86622.12</v>
      </c>
      <c r="AE1080" s="740">
        <f t="shared" si="714"/>
        <v>207.65</v>
      </c>
      <c r="AF1080" s="743">
        <v>19422</v>
      </c>
      <c r="AG1080" s="743">
        <f>AF1080*AE1080</f>
        <v>4032978.3000000003</v>
      </c>
      <c r="AH1080" s="743"/>
      <c r="AI1080" s="743"/>
      <c r="AJ1080" s="744">
        <f>AG1080+AI1080</f>
        <v>4032978.3000000003</v>
      </c>
      <c r="AL1080" s="196"/>
      <c r="AM1080" s="196"/>
      <c r="AN1080" s="196"/>
      <c r="AO1080" s="196"/>
      <c r="AP1080" s="196"/>
      <c r="AQ1080" s="196"/>
      <c r="AR1080" s="196"/>
      <c r="AS1080" s="196"/>
      <c r="AT1080" s="196"/>
      <c r="AU1080" s="196"/>
      <c r="AV1080" s="196"/>
      <c r="AW1080" s="196"/>
      <c r="AX1080" s="196"/>
      <c r="AY1080" s="196"/>
      <c r="AZ1080" s="196"/>
      <c r="BA1080" s="196"/>
      <c r="BB1080" s="196"/>
      <c r="BC1080" s="196"/>
      <c r="BD1080" s="196"/>
      <c r="BE1080" s="196"/>
      <c r="BF1080" s="196"/>
      <c r="BG1080" s="196"/>
      <c r="BH1080" s="196"/>
      <c r="BI1080" s="196"/>
    </row>
    <row r="1081" spans="1:61" s="403" customFormat="1" ht="15.75" x14ac:dyDescent="0.25">
      <c r="A1081" s="967" t="s">
        <v>1078</v>
      </c>
      <c r="B1081" s="438" t="s">
        <v>565</v>
      </c>
      <c r="C1081" s="571" t="s">
        <v>171</v>
      </c>
      <c r="D1081" s="598">
        <f>196.74</f>
        <v>196.74</v>
      </c>
      <c r="E1081" s="466">
        <v>2405</v>
      </c>
      <c r="F1081" s="466">
        <f>E1081*D1081</f>
        <v>473159.7</v>
      </c>
      <c r="G1081" s="466"/>
      <c r="H1081" s="466"/>
      <c r="I1081" s="587">
        <f>F1081+H1081</f>
        <v>473159.7</v>
      </c>
      <c r="J1081" s="797">
        <v>107.36</v>
      </c>
      <c r="K1081" s="803">
        <v>2405</v>
      </c>
      <c r="L1081" s="804">
        <f>K1081*J1081</f>
        <v>258200.8</v>
      </c>
      <c r="M1081" s="803"/>
      <c r="N1081" s="804"/>
      <c r="O1081" s="808">
        <f>L1081+N1081</f>
        <v>258200.8</v>
      </c>
      <c r="P1081" s="638">
        <f t="shared" si="733"/>
        <v>0</v>
      </c>
      <c r="Q1081" s="512">
        <f t="shared" si="734"/>
        <v>0</v>
      </c>
      <c r="R1081" s="637">
        <f t="shared" si="735"/>
        <v>0</v>
      </c>
      <c r="S1081" s="638">
        <v>107.36</v>
      </c>
      <c r="T1081" s="512">
        <v>2405</v>
      </c>
      <c r="U1081" s="512">
        <f>T1081*S1081</f>
        <v>258200.8</v>
      </c>
      <c r="V1081" s="512"/>
      <c r="W1081" s="512"/>
      <c r="X1081" s="668">
        <f>U1081+W1081</f>
        <v>258200.8</v>
      </c>
      <c r="Y1081" s="638">
        <v>42.54</v>
      </c>
      <c r="Z1081" s="512">
        <v>2405</v>
      </c>
      <c r="AA1081" s="512">
        <f>Z1081*Y1081</f>
        <v>102308.7</v>
      </c>
      <c r="AB1081" s="512"/>
      <c r="AC1081" s="512"/>
      <c r="AD1081" s="668">
        <f>AA1081+AC1081</f>
        <v>102308.7</v>
      </c>
      <c r="AE1081" s="740">
        <f t="shared" si="714"/>
        <v>46.840000000000011</v>
      </c>
      <c r="AF1081" s="743">
        <v>2405</v>
      </c>
      <c r="AG1081" s="743">
        <f>AF1081*AE1081</f>
        <v>112650.20000000003</v>
      </c>
      <c r="AH1081" s="743"/>
      <c r="AI1081" s="743"/>
      <c r="AJ1081" s="744">
        <f>AG1081+AI1081</f>
        <v>112650.20000000003</v>
      </c>
      <c r="AL1081" s="196"/>
      <c r="AM1081" s="196"/>
      <c r="AN1081" s="196"/>
      <c r="AO1081" s="196"/>
      <c r="AP1081" s="196"/>
      <c r="AQ1081" s="196"/>
      <c r="AR1081" s="196"/>
      <c r="AS1081" s="196"/>
      <c r="AT1081" s="196"/>
      <c r="AU1081" s="196"/>
      <c r="AV1081" s="196"/>
      <c r="AW1081" s="196"/>
      <c r="AX1081" s="196"/>
      <c r="AY1081" s="196"/>
      <c r="AZ1081" s="196"/>
      <c r="BA1081" s="196"/>
      <c r="BB1081" s="196"/>
      <c r="BC1081" s="196"/>
      <c r="BD1081" s="196"/>
      <c r="BE1081" s="196"/>
      <c r="BF1081" s="196"/>
      <c r="BG1081" s="196"/>
      <c r="BH1081" s="196"/>
      <c r="BI1081" s="196"/>
    </row>
    <row r="1082" spans="1:61" s="403" customFormat="1" ht="24" hidden="1" customHeight="1" x14ac:dyDescent="0.25">
      <c r="A1082" s="967" t="s">
        <v>1079</v>
      </c>
      <c r="B1082" s="448" t="s">
        <v>566</v>
      </c>
      <c r="C1082" s="571"/>
      <c r="D1082" s="598"/>
      <c r="E1082" s="466"/>
      <c r="F1082" s="466"/>
      <c r="G1082" s="466"/>
      <c r="H1082" s="466"/>
      <c r="I1082" s="587"/>
      <c r="J1082" s="797"/>
      <c r="K1082" s="803"/>
      <c r="L1082" s="804"/>
      <c r="M1082" s="803"/>
      <c r="N1082" s="804"/>
      <c r="O1082" s="808"/>
      <c r="P1082" s="638">
        <f t="shared" si="733"/>
        <v>0</v>
      </c>
      <c r="Q1082" s="512">
        <f t="shared" si="734"/>
        <v>0</v>
      </c>
      <c r="R1082" s="637">
        <f t="shared" si="735"/>
        <v>0</v>
      </c>
      <c r="S1082" s="638"/>
      <c r="T1082" s="519"/>
      <c r="U1082" s="519"/>
      <c r="V1082" s="519"/>
      <c r="W1082" s="519"/>
      <c r="X1082" s="670"/>
      <c r="Y1082" s="638"/>
      <c r="Z1082" s="512"/>
      <c r="AA1082" s="512"/>
      <c r="AB1082" s="512"/>
      <c r="AC1082" s="512"/>
      <c r="AD1082" s="668"/>
      <c r="AE1082" s="740">
        <f t="shared" si="714"/>
        <v>0</v>
      </c>
      <c r="AF1082" s="747"/>
      <c r="AG1082" s="747"/>
      <c r="AH1082" s="747"/>
      <c r="AI1082" s="747"/>
      <c r="AJ1082" s="748"/>
    </row>
    <row r="1083" spans="1:61" s="403" customFormat="1" ht="24" hidden="1" customHeight="1" x14ac:dyDescent="0.25">
      <c r="A1083" s="967" t="s">
        <v>1080</v>
      </c>
      <c r="B1083" s="438" t="s">
        <v>567</v>
      </c>
      <c r="C1083" s="571" t="s">
        <v>171</v>
      </c>
      <c r="D1083" s="598">
        <v>151</v>
      </c>
      <c r="E1083" s="466">
        <v>2513.1600000000003</v>
      </c>
      <c r="F1083" s="466">
        <f>E1083*D1083</f>
        <v>379487.16000000003</v>
      </c>
      <c r="G1083" s="466">
        <v>6681</v>
      </c>
      <c r="H1083" s="466">
        <f>G1083*D1083</f>
        <v>1008831</v>
      </c>
      <c r="I1083" s="587">
        <f>F1083+H1083</f>
        <v>1388318.1600000001</v>
      </c>
      <c r="J1083" s="797"/>
      <c r="K1083" s="803">
        <v>2513.1600000000003</v>
      </c>
      <c r="L1083" s="804">
        <f>K1083*J1083</f>
        <v>0</v>
      </c>
      <c r="M1083" s="803">
        <v>6681</v>
      </c>
      <c r="N1083" s="804">
        <f>M1083*J1083</f>
        <v>0</v>
      </c>
      <c r="O1083" s="808">
        <f>L1083+N1083</f>
        <v>0</v>
      </c>
      <c r="P1083" s="638">
        <f t="shared" si="733"/>
        <v>0</v>
      </c>
      <c r="Q1083" s="512">
        <f t="shared" si="734"/>
        <v>0</v>
      </c>
      <c r="R1083" s="637">
        <f t="shared" si="735"/>
        <v>0</v>
      </c>
      <c r="S1083" s="638"/>
      <c r="T1083" s="519">
        <v>2513.1600000000003</v>
      </c>
      <c r="U1083" s="519">
        <f>T1083*S1083</f>
        <v>0</v>
      </c>
      <c r="V1083" s="519">
        <v>6681</v>
      </c>
      <c r="W1083" s="519">
        <f>V1083*S1083</f>
        <v>0</v>
      </c>
      <c r="X1083" s="670">
        <f>U1083+W1083</f>
        <v>0</v>
      </c>
      <c r="Y1083" s="638"/>
      <c r="Z1083" s="512">
        <v>2513.1600000000003</v>
      </c>
      <c r="AA1083" s="512">
        <f>Z1083*Y1083</f>
        <v>0</v>
      </c>
      <c r="AB1083" s="512">
        <v>6681</v>
      </c>
      <c r="AC1083" s="512">
        <f>AB1083*Y1083</f>
        <v>0</v>
      </c>
      <c r="AD1083" s="668">
        <f>AA1083+AC1083</f>
        <v>0</v>
      </c>
      <c r="AE1083" s="740">
        <f t="shared" si="714"/>
        <v>151</v>
      </c>
      <c r="AF1083" s="747">
        <v>2513.1600000000003</v>
      </c>
      <c r="AG1083" s="747">
        <f>AF1083*AE1083</f>
        <v>379487.16000000003</v>
      </c>
      <c r="AH1083" s="747">
        <v>6681</v>
      </c>
      <c r="AI1083" s="747">
        <f>AH1083*AE1083</f>
        <v>1008831</v>
      </c>
      <c r="AJ1083" s="748">
        <f>AG1083+AI1083</f>
        <v>1388318.1600000001</v>
      </c>
    </row>
    <row r="1084" spans="1:61" s="403" customFormat="1" ht="24" hidden="1" customHeight="1" x14ac:dyDescent="0.25">
      <c r="A1084" s="967" t="s">
        <v>1082</v>
      </c>
      <c r="B1084" s="438" t="s">
        <v>568</v>
      </c>
      <c r="C1084" s="571" t="s">
        <v>171</v>
      </c>
      <c r="D1084" s="598">
        <v>163</v>
      </c>
      <c r="E1084" s="466">
        <v>2333.7600000000002</v>
      </c>
      <c r="F1084" s="466">
        <f>E1084*D1084</f>
        <v>380402.88000000006</v>
      </c>
      <c r="G1084" s="466">
        <v>2161.5</v>
      </c>
      <c r="H1084" s="466">
        <f>G1084*D1084</f>
        <v>352324.5</v>
      </c>
      <c r="I1084" s="587">
        <f>F1084+H1084</f>
        <v>732727.38000000012</v>
      </c>
      <c r="J1084" s="797"/>
      <c r="K1084" s="803">
        <v>2333.7600000000002</v>
      </c>
      <c r="L1084" s="804">
        <f>K1084*J1084</f>
        <v>0</v>
      </c>
      <c r="M1084" s="803">
        <v>2161.5</v>
      </c>
      <c r="N1084" s="804">
        <f>M1084*J1084</f>
        <v>0</v>
      </c>
      <c r="O1084" s="808">
        <f>L1084+N1084</f>
        <v>0</v>
      </c>
      <c r="P1084" s="638">
        <f t="shared" si="733"/>
        <v>0</v>
      </c>
      <c r="Q1084" s="512">
        <f t="shared" si="734"/>
        <v>0</v>
      </c>
      <c r="R1084" s="637">
        <f t="shared" si="735"/>
        <v>0</v>
      </c>
      <c r="S1084" s="638"/>
      <c r="T1084" s="519">
        <v>2333.7600000000002</v>
      </c>
      <c r="U1084" s="519">
        <f>T1084*S1084</f>
        <v>0</v>
      </c>
      <c r="V1084" s="519">
        <v>2161.5</v>
      </c>
      <c r="W1084" s="519">
        <f>V1084*S1084</f>
        <v>0</v>
      </c>
      <c r="X1084" s="670">
        <f>U1084+W1084</f>
        <v>0</v>
      </c>
      <c r="Y1084" s="638"/>
      <c r="Z1084" s="512">
        <v>2333.7600000000002</v>
      </c>
      <c r="AA1084" s="512">
        <f>Z1084*Y1084</f>
        <v>0</v>
      </c>
      <c r="AB1084" s="512">
        <v>2161.5</v>
      </c>
      <c r="AC1084" s="512">
        <f>AB1084*Y1084</f>
        <v>0</v>
      </c>
      <c r="AD1084" s="668">
        <f>AA1084+AC1084</f>
        <v>0</v>
      </c>
      <c r="AE1084" s="740">
        <f t="shared" si="714"/>
        <v>163</v>
      </c>
      <c r="AF1084" s="747">
        <v>2333.7600000000002</v>
      </c>
      <c r="AG1084" s="747">
        <f>AF1084*AE1084</f>
        <v>380402.88000000006</v>
      </c>
      <c r="AH1084" s="747">
        <v>2161.5</v>
      </c>
      <c r="AI1084" s="747">
        <f>AH1084*AE1084</f>
        <v>352324.5</v>
      </c>
      <c r="AJ1084" s="748">
        <f>AG1084+AI1084</f>
        <v>732727.38000000012</v>
      </c>
    </row>
    <row r="1085" spans="1:61" s="403" customFormat="1" ht="24" hidden="1" customHeight="1" x14ac:dyDescent="0.25">
      <c r="A1085" s="967" t="s">
        <v>1083</v>
      </c>
      <c r="B1085" s="438" t="s">
        <v>569</v>
      </c>
      <c r="C1085" s="571" t="s">
        <v>32</v>
      </c>
      <c r="D1085" s="598">
        <v>226.24</v>
      </c>
      <c r="E1085" s="466">
        <v>46.800000000000004</v>
      </c>
      <c r="F1085" s="466">
        <f>E1085*D1085</f>
        <v>10588.032000000001</v>
      </c>
      <c r="G1085" s="466">
        <v>264.096</v>
      </c>
      <c r="H1085" s="466">
        <f>G1085*D1085</f>
        <v>59749.079040000004</v>
      </c>
      <c r="I1085" s="587">
        <f>F1085+H1085</f>
        <v>70337.111040000003</v>
      </c>
      <c r="J1085" s="797"/>
      <c r="K1085" s="803">
        <v>46.800000000000004</v>
      </c>
      <c r="L1085" s="804">
        <f>K1085*J1085</f>
        <v>0</v>
      </c>
      <c r="M1085" s="803">
        <v>264.096</v>
      </c>
      <c r="N1085" s="804">
        <f>M1085*J1085</f>
        <v>0</v>
      </c>
      <c r="O1085" s="808">
        <f>L1085+N1085</f>
        <v>0</v>
      </c>
      <c r="P1085" s="638">
        <f t="shared" si="733"/>
        <v>0</v>
      </c>
      <c r="Q1085" s="512">
        <f t="shared" si="734"/>
        <v>0</v>
      </c>
      <c r="R1085" s="637">
        <f t="shared" si="735"/>
        <v>0</v>
      </c>
      <c r="S1085" s="638"/>
      <c r="T1085" s="519">
        <v>46.800000000000004</v>
      </c>
      <c r="U1085" s="519">
        <f>T1085*S1085</f>
        <v>0</v>
      </c>
      <c r="V1085" s="519">
        <v>264.096</v>
      </c>
      <c r="W1085" s="519">
        <f>V1085*S1085</f>
        <v>0</v>
      </c>
      <c r="X1085" s="670">
        <f>U1085+W1085</f>
        <v>0</v>
      </c>
      <c r="Y1085" s="638"/>
      <c r="Z1085" s="512">
        <v>46.800000000000004</v>
      </c>
      <c r="AA1085" s="512">
        <f>Z1085*Y1085</f>
        <v>0</v>
      </c>
      <c r="AB1085" s="512">
        <v>264.096</v>
      </c>
      <c r="AC1085" s="512">
        <f>AB1085*Y1085</f>
        <v>0</v>
      </c>
      <c r="AD1085" s="668">
        <f>AA1085+AC1085</f>
        <v>0</v>
      </c>
      <c r="AE1085" s="740">
        <f t="shared" si="714"/>
        <v>226.24</v>
      </c>
      <c r="AF1085" s="747">
        <v>46.800000000000004</v>
      </c>
      <c r="AG1085" s="747">
        <f>AF1085*AE1085</f>
        <v>10588.032000000001</v>
      </c>
      <c r="AH1085" s="747">
        <v>264.096</v>
      </c>
      <c r="AI1085" s="747">
        <f>AH1085*AE1085</f>
        <v>59749.079040000004</v>
      </c>
      <c r="AJ1085" s="748">
        <f>AG1085+AI1085</f>
        <v>70337.111040000003</v>
      </c>
    </row>
    <row r="1086" spans="1:61" s="403" customFormat="1" ht="24" hidden="1" customHeight="1" x14ac:dyDescent="0.25">
      <c r="A1086" s="967" t="s">
        <v>1084</v>
      </c>
      <c r="B1086" s="448" t="s">
        <v>576</v>
      </c>
      <c r="C1086" s="576"/>
      <c r="D1086" s="598"/>
      <c r="E1086" s="466"/>
      <c r="F1086" s="466"/>
      <c r="G1086" s="466"/>
      <c r="H1086" s="466"/>
      <c r="I1086" s="587"/>
      <c r="J1086" s="797"/>
      <c r="K1086" s="803"/>
      <c r="L1086" s="804"/>
      <c r="M1086" s="803"/>
      <c r="N1086" s="804"/>
      <c r="O1086" s="808"/>
      <c r="P1086" s="638">
        <f t="shared" si="733"/>
        <v>0</v>
      </c>
      <c r="Q1086" s="512">
        <f t="shared" si="734"/>
        <v>0</v>
      </c>
      <c r="R1086" s="637">
        <f t="shared" si="735"/>
        <v>0</v>
      </c>
      <c r="S1086" s="638"/>
      <c r="T1086" s="519"/>
      <c r="U1086" s="519"/>
      <c r="V1086" s="519"/>
      <c r="W1086" s="519"/>
      <c r="X1086" s="670"/>
      <c r="Y1086" s="638"/>
      <c r="Z1086" s="512"/>
      <c r="AA1086" s="512"/>
      <c r="AB1086" s="512"/>
      <c r="AC1086" s="512"/>
      <c r="AD1086" s="668"/>
      <c r="AE1086" s="740">
        <f t="shared" si="714"/>
        <v>0</v>
      </c>
      <c r="AF1086" s="747"/>
      <c r="AG1086" s="747"/>
      <c r="AH1086" s="747"/>
      <c r="AI1086" s="747"/>
      <c r="AJ1086" s="748"/>
    </row>
    <row r="1087" spans="1:61" s="403" customFormat="1" ht="24" hidden="1" customHeight="1" x14ac:dyDescent="0.25">
      <c r="A1087" s="967" t="s">
        <v>1085</v>
      </c>
      <c r="B1087" s="438" t="s">
        <v>571</v>
      </c>
      <c r="C1087" s="571" t="s">
        <v>32</v>
      </c>
      <c r="D1087" s="598">
        <v>226.24</v>
      </c>
      <c r="E1087" s="466">
        <v>2475.7200000000003</v>
      </c>
      <c r="F1087" s="466">
        <f>E1087*D1087</f>
        <v>560106.89280000003</v>
      </c>
      <c r="G1087" s="466">
        <v>60348.1368</v>
      </c>
      <c r="H1087" s="466">
        <f>G1087*D1087</f>
        <v>13653162.469632</v>
      </c>
      <c r="I1087" s="587">
        <f>F1087+H1087</f>
        <v>14213269.362431999</v>
      </c>
      <c r="J1087" s="797"/>
      <c r="K1087" s="803">
        <v>2475.7200000000003</v>
      </c>
      <c r="L1087" s="804">
        <f>K1087*J1087</f>
        <v>0</v>
      </c>
      <c r="M1087" s="803">
        <v>60348.1368</v>
      </c>
      <c r="N1087" s="804">
        <f>M1087*J1087</f>
        <v>0</v>
      </c>
      <c r="O1087" s="808">
        <f>L1087+N1087</f>
        <v>0</v>
      </c>
      <c r="P1087" s="638">
        <f t="shared" si="733"/>
        <v>0</v>
      </c>
      <c r="Q1087" s="512">
        <f t="shared" si="734"/>
        <v>0</v>
      </c>
      <c r="R1087" s="637">
        <f t="shared" si="735"/>
        <v>0</v>
      </c>
      <c r="S1087" s="638"/>
      <c r="T1087" s="519">
        <v>2475.7200000000003</v>
      </c>
      <c r="U1087" s="519">
        <f>T1087*S1087</f>
        <v>0</v>
      </c>
      <c r="V1087" s="519">
        <v>60348.1368</v>
      </c>
      <c r="W1087" s="519">
        <f>V1087*S1087</f>
        <v>0</v>
      </c>
      <c r="X1087" s="670">
        <f>U1087+W1087</f>
        <v>0</v>
      </c>
      <c r="Y1087" s="638"/>
      <c r="Z1087" s="512">
        <v>2475.7200000000003</v>
      </c>
      <c r="AA1087" s="512">
        <f>Z1087*Y1087</f>
        <v>0</v>
      </c>
      <c r="AB1087" s="512">
        <v>60348.1368</v>
      </c>
      <c r="AC1087" s="512">
        <f>AB1087*Y1087</f>
        <v>0</v>
      </c>
      <c r="AD1087" s="668">
        <f>AA1087+AC1087</f>
        <v>0</v>
      </c>
      <c r="AE1087" s="740">
        <f t="shared" si="714"/>
        <v>226.24</v>
      </c>
      <c r="AF1087" s="747">
        <v>2475.7200000000003</v>
      </c>
      <c r="AG1087" s="747">
        <f>AF1087*AE1087</f>
        <v>560106.89280000003</v>
      </c>
      <c r="AH1087" s="747">
        <v>60348.1368</v>
      </c>
      <c r="AI1087" s="747">
        <f>AH1087*AE1087</f>
        <v>13653162.469632</v>
      </c>
      <c r="AJ1087" s="748">
        <f>AG1087+AI1087</f>
        <v>14213269.362431999</v>
      </c>
    </row>
    <row r="1088" spans="1:61" s="403" customFormat="1" ht="24" hidden="1" customHeight="1" x14ac:dyDescent="0.25">
      <c r="A1088" s="967" t="s">
        <v>1086</v>
      </c>
      <c r="B1088" s="438" t="s">
        <v>572</v>
      </c>
      <c r="C1088" s="571" t="s">
        <v>32</v>
      </c>
      <c r="D1088" s="598">
        <v>226.24</v>
      </c>
      <c r="E1088" s="466">
        <v>6552</v>
      </c>
      <c r="F1088" s="466">
        <f>E1088*D1088</f>
        <v>1482324.48</v>
      </c>
      <c r="G1088" s="466">
        <v>0</v>
      </c>
      <c r="H1088" s="466">
        <f>G1088*D1088</f>
        <v>0</v>
      </c>
      <c r="I1088" s="587">
        <f>F1088+H1088</f>
        <v>1482324.48</v>
      </c>
      <c r="J1088" s="797"/>
      <c r="K1088" s="803">
        <v>6552</v>
      </c>
      <c r="L1088" s="804">
        <f>K1088*J1088</f>
        <v>0</v>
      </c>
      <c r="M1088" s="803">
        <v>0</v>
      </c>
      <c r="N1088" s="804">
        <f>M1088*J1088</f>
        <v>0</v>
      </c>
      <c r="O1088" s="808">
        <f>L1088+N1088</f>
        <v>0</v>
      </c>
      <c r="P1088" s="638">
        <f t="shared" si="733"/>
        <v>0</v>
      </c>
      <c r="Q1088" s="512">
        <f t="shared" si="734"/>
        <v>0</v>
      </c>
      <c r="R1088" s="637">
        <f t="shared" si="735"/>
        <v>0</v>
      </c>
      <c r="S1088" s="638"/>
      <c r="T1088" s="519">
        <v>6552</v>
      </c>
      <c r="U1088" s="519">
        <f>T1088*S1088</f>
        <v>0</v>
      </c>
      <c r="V1088" s="519">
        <v>0</v>
      </c>
      <c r="W1088" s="519">
        <f>V1088*S1088</f>
        <v>0</v>
      </c>
      <c r="X1088" s="670">
        <f>U1088+W1088</f>
        <v>0</v>
      </c>
      <c r="Y1088" s="638"/>
      <c r="Z1088" s="512">
        <v>6552</v>
      </c>
      <c r="AA1088" s="512">
        <f>Z1088*Y1088</f>
        <v>0</v>
      </c>
      <c r="AB1088" s="512">
        <v>0</v>
      </c>
      <c r="AC1088" s="512">
        <f>AB1088*Y1088</f>
        <v>0</v>
      </c>
      <c r="AD1088" s="668">
        <f>AA1088+AC1088</f>
        <v>0</v>
      </c>
      <c r="AE1088" s="740">
        <f t="shared" si="714"/>
        <v>226.24</v>
      </c>
      <c r="AF1088" s="747">
        <v>6552</v>
      </c>
      <c r="AG1088" s="747">
        <f>AF1088*AE1088</f>
        <v>1482324.48</v>
      </c>
      <c r="AH1088" s="747">
        <v>0</v>
      </c>
      <c r="AI1088" s="747">
        <f>AH1088*AE1088</f>
        <v>0</v>
      </c>
      <c r="AJ1088" s="748">
        <f>AG1088+AI1088</f>
        <v>1482324.48</v>
      </c>
    </row>
    <row r="1089" spans="1:61" s="403" customFormat="1" ht="24" hidden="1" customHeight="1" x14ac:dyDescent="0.25">
      <c r="A1089" s="967" t="s">
        <v>1087</v>
      </c>
      <c r="B1089" s="438" t="s">
        <v>573</v>
      </c>
      <c r="C1089" s="571" t="s">
        <v>32</v>
      </c>
      <c r="D1089" s="598">
        <v>226.24</v>
      </c>
      <c r="E1089" s="466">
        <v>6552</v>
      </c>
      <c r="F1089" s="466">
        <f>E1089*D1089</f>
        <v>1482324.48</v>
      </c>
      <c r="G1089" s="466">
        <v>0</v>
      </c>
      <c r="H1089" s="466">
        <f>G1089*D1089</f>
        <v>0</v>
      </c>
      <c r="I1089" s="587">
        <f>F1089+H1089</f>
        <v>1482324.48</v>
      </c>
      <c r="J1089" s="797"/>
      <c r="K1089" s="803">
        <v>6552</v>
      </c>
      <c r="L1089" s="804">
        <f>K1089*J1089</f>
        <v>0</v>
      </c>
      <c r="M1089" s="803">
        <v>0</v>
      </c>
      <c r="N1089" s="804">
        <f>M1089*J1089</f>
        <v>0</v>
      </c>
      <c r="O1089" s="808">
        <f>L1089+N1089</f>
        <v>0</v>
      </c>
      <c r="P1089" s="638">
        <f t="shared" si="733"/>
        <v>0</v>
      </c>
      <c r="Q1089" s="512">
        <f t="shared" si="734"/>
        <v>0</v>
      </c>
      <c r="R1089" s="637">
        <f t="shared" si="735"/>
        <v>0</v>
      </c>
      <c r="S1089" s="638"/>
      <c r="T1089" s="519">
        <v>6552</v>
      </c>
      <c r="U1089" s="519">
        <f>T1089*S1089</f>
        <v>0</v>
      </c>
      <c r="V1089" s="519">
        <v>0</v>
      </c>
      <c r="W1089" s="519">
        <f>V1089*S1089</f>
        <v>0</v>
      </c>
      <c r="X1089" s="670">
        <f>U1089+W1089</f>
        <v>0</v>
      </c>
      <c r="Y1089" s="638"/>
      <c r="Z1089" s="512">
        <v>6552</v>
      </c>
      <c r="AA1089" s="512">
        <f>Z1089*Y1089</f>
        <v>0</v>
      </c>
      <c r="AB1089" s="512">
        <v>0</v>
      </c>
      <c r="AC1089" s="512">
        <f>AB1089*Y1089</f>
        <v>0</v>
      </c>
      <c r="AD1089" s="668">
        <f>AA1089+AC1089</f>
        <v>0</v>
      </c>
      <c r="AE1089" s="740">
        <f t="shared" si="714"/>
        <v>226.24</v>
      </c>
      <c r="AF1089" s="747">
        <v>6552</v>
      </c>
      <c r="AG1089" s="747">
        <f>AF1089*AE1089</f>
        <v>1482324.48</v>
      </c>
      <c r="AH1089" s="747">
        <v>0</v>
      </c>
      <c r="AI1089" s="747">
        <f>AH1089*AE1089</f>
        <v>0</v>
      </c>
      <c r="AJ1089" s="748">
        <f>AG1089+AI1089</f>
        <v>1482324.48</v>
      </c>
    </row>
    <row r="1090" spans="1:61" s="403" customFormat="1" ht="24" hidden="1" customHeight="1" x14ac:dyDescent="0.25">
      <c r="A1090" s="967" t="s">
        <v>1088</v>
      </c>
      <c r="B1090" s="438" t="s">
        <v>577</v>
      </c>
      <c r="C1090" s="571" t="s">
        <v>31</v>
      </c>
      <c r="D1090" s="598">
        <v>1</v>
      </c>
      <c r="E1090" s="466">
        <v>124800</v>
      </c>
      <c r="F1090" s="466">
        <f>E1090*D1090</f>
        <v>124800</v>
      </c>
      <c r="G1090" s="466">
        <v>49408.353000000003</v>
      </c>
      <c r="H1090" s="466">
        <f>G1090*D1090</f>
        <v>49408.353000000003</v>
      </c>
      <c r="I1090" s="587">
        <f>F1090+H1090</f>
        <v>174208.353</v>
      </c>
      <c r="J1090" s="797"/>
      <c r="K1090" s="803">
        <v>124800</v>
      </c>
      <c r="L1090" s="804">
        <f>K1090*J1090</f>
        <v>0</v>
      </c>
      <c r="M1090" s="803">
        <v>49408.353000000003</v>
      </c>
      <c r="N1090" s="804">
        <f>M1090*J1090</f>
        <v>0</v>
      </c>
      <c r="O1090" s="808">
        <f>L1090+N1090</f>
        <v>0</v>
      </c>
      <c r="P1090" s="638">
        <f t="shared" si="733"/>
        <v>0</v>
      </c>
      <c r="Q1090" s="512">
        <f t="shared" si="734"/>
        <v>0</v>
      </c>
      <c r="R1090" s="637">
        <f t="shared" si="735"/>
        <v>0</v>
      </c>
      <c r="S1090" s="638"/>
      <c r="T1090" s="519">
        <v>124800</v>
      </c>
      <c r="U1090" s="519">
        <f>T1090*S1090</f>
        <v>0</v>
      </c>
      <c r="V1090" s="519">
        <v>49408.353000000003</v>
      </c>
      <c r="W1090" s="519">
        <f>V1090*S1090</f>
        <v>0</v>
      </c>
      <c r="X1090" s="670">
        <f>U1090+W1090</f>
        <v>0</v>
      </c>
      <c r="Y1090" s="638"/>
      <c r="Z1090" s="512">
        <v>124800</v>
      </c>
      <c r="AA1090" s="512">
        <f>Z1090*Y1090</f>
        <v>0</v>
      </c>
      <c r="AB1090" s="512">
        <v>49408.353000000003</v>
      </c>
      <c r="AC1090" s="512">
        <f>AB1090*Y1090</f>
        <v>0</v>
      </c>
      <c r="AD1090" s="668">
        <f>AA1090+AC1090</f>
        <v>0</v>
      </c>
      <c r="AE1090" s="740">
        <f t="shared" si="714"/>
        <v>1</v>
      </c>
      <c r="AF1090" s="747">
        <v>124800</v>
      </c>
      <c r="AG1090" s="747">
        <f>AF1090*AE1090</f>
        <v>124800</v>
      </c>
      <c r="AH1090" s="747">
        <v>49408.353000000003</v>
      </c>
      <c r="AI1090" s="747">
        <f>AH1090*AE1090</f>
        <v>49408.353000000003</v>
      </c>
      <c r="AJ1090" s="748">
        <f>AG1090+AI1090</f>
        <v>174208.353</v>
      </c>
    </row>
    <row r="1091" spans="1:61" s="403" customFormat="1" ht="24" hidden="1" customHeight="1" x14ac:dyDescent="0.25">
      <c r="A1091" s="969" t="s">
        <v>724</v>
      </c>
      <c r="B1091" s="433" t="s">
        <v>578</v>
      </c>
      <c r="C1091" s="567"/>
      <c r="D1091" s="591"/>
      <c r="E1091" s="469"/>
      <c r="F1091" s="469">
        <f>SUM(F1093:F1104)</f>
        <v>8309933.418800001</v>
      </c>
      <c r="G1091" s="469"/>
      <c r="H1091" s="469">
        <f>SUM(H1093:H1104)</f>
        <v>10553560.106036998</v>
      </c>
      <c r="I1091" s="590">
        <f>SUM(I1093:I1104)</f>
        <v>18863493.524837002</v>
      </c>
      <c r="J1091" s="819"/>
      <c r="K1091" s="820"/>
      <c r="L1091" s="821">
        <f>SUM(L1093:L1104)</f>
        <v>5344636.2788000004</v>
      </c>
      <c r="M1091" s="820"/>
      <c r="N1091" s="821">
        <f>SUM(N1093:N1104)</f>
        <v>9404464.354784999</v>
      </c>
      <c r="O1091" s="814">
        <f>SUM(O1093:O1104)</f>
        <v>14749100.633585</v>
      </c>
      <c r="P1091" s="638">
        <f t="shared" si="733"/>
        <v>0</v>
      </c>
      <c r="Q1091" s="512">
        <f t="shared" si="734"/>
        <v>0</v>
      </c>
      <c r="R1091" s="637">
        <f t="shared" si="735"/>
        <v>0</v>
      </c>
      <c r="S1091" s="647"/>
      <c r="T1091" s="523"/>
      <c r="U1091" s="523">
        <f>ROUND((SUM(U1093:U1104)),2)</f>
        <v>5344571.0199999996</v>
      </c>
      <c r="V1091" s="523"/>
      <c r="W1091" s="523">
        <f>SUM(W1093:W1104)</f>
        <v>9404321.6899999995</v>
      </c>
      <c r="X1091" s="673">
        <f>ROUND((SUM(X1093:X1104)),2)</f>
        <v>14748892.710000001</v>
      </c>
      <c r="Y1091" s="647"/>
      <c r="Z1091" s="523"/>
      <c r="AA1091" s="523">
        <f>ROUND((SUM(AA1093:AA1104)),2)</f>
        <v>0</v>
      </c>
      <c r="AB1091" s="523"/>
      <c r="AC1091" s="523">
        <f>SUM(AC1093:AC1104)</f>
        <v>0</v>
      </c>
      <c r="AD1091" s="673">
        <f>ROUND((SUM(AD1093:AD1104)),2)</f>
        <v>0</v>
      </c>
      <c r="AE1091" s="740">
        <f t="shared" si="714"/>
        <v>0</v>
      </c>
      <c r="AF1091" s="755"/>
      <c r="AG1091" s="755">
        <f>ROUND((SUM(AG1093:AG1104)),2)</f>
        <v>2965345.6</v>
      </c>
      <c r="AH1091" s="755"/>
      <c r="AI1091" s="755">
        <f>SUM(AI1093:AI1104)</f>
        <v>1149158.5699999991</v>
      </c>
      <c r="AJ1091" s="756">
        <f>ROUND((SUM(AJ1093:AJ1104)),2)</f>
        <v>4114504.17</v>
      </c>
      <c r="AL1091" s="196"/>
      <c r="AM1091" s="196"/>
      <c r="AN1091" s="196"/>
      <c r="AO1091" s="196"/>
      <c r="AP1091" s="196"/>
      <c r="AQ1091" s="196"/>
      <c r="AR1091" s="196"/>
      <c r="AS1091" s="196"/>
      <c r="AT1091" s="196"/>
      <c r="AU1091" s="196"/>
      <c r="AV1091" s="196"/>
      <c r="AW1091" s="196"/>
      <c r="AX1091" s="196"/>
      <c r="AY1091" s="196"/>
      <c r="AZ1091" s="196"/>
      <c r="BA1091" s="196"/>
      <c r="BB1091" s="196"/>
      <c r="BC1091" s="196"/>
      <c r="BD1091" s="196"/>
      <c r="BE1091" s="196"/>
      <c r="BF1091" s="196"/>
      <c r="BG1091" s="196"/>
      <c r="BH1091" s="196"/>
      <c r="BI1091" s="196"/>
    </row>
    <row r="1092" spans="1:61" s="403" customFormat="1" ht="24" hidden="1" customHeight="1" x14ac:dyDescent="0.25">
      <c r="A1092" s="967" t="s">
        <v>1089</v>
      </c>
      <c r="B1092" s="448" t="s">
        <v>562</v>
      </c>
      <c r="C1092" s="576"/>
      <c r="D1092" s="598"/>
      <c r="E1092" s="466"/>
      <c r="F1092" s="466"/>
      <c r="G1092" s="466"/>
      <c r="H1092" s="466"/>
      <c r="I1092" s="587"/>
      <c r="J1092" s="797"/>
      <c r="K1092" s="803"/>
      <c r="L1092" s="804"/>
      <c r="M1092" s="803"/>
      <c r="N1092" s="804"/>
      <c r="O1092" s="808"/>
      <c r="P1092" s="638">
        <f t="shared" si="733"/>
        <v>0</v>
      </c>
      <c r="Q1092" s="512">
        <f t="shared" si="734"/>
        <v>0</v>
      </c>
      <c r="R1092" s="637">
        <f t="shared" si="735"/>
        <v>0</v>
      </c>
      <c r="S1092" s="638"/>
      <c r="T1092" s="519"/>
      <c r="U1092" s="519"/>
      <c r="V1092" s="519"/>
      <c r="W1092" s="519"/>
      <c r="X1092" s="670"/>
      <c r="Y1092" s="638"/>
      <c r="Z1092" s="512"/>
      <c r="AA1092" s="512"/>
      <c r="AB1092" s="512"/>
      <c r="AC1092" s="512"/>
      <c r="AD1092" s="668"/>
      <c r="AE1092" s="740">
        <f t="shared" si="714"/>
        <v>0</v>
      </c>
      <c r="AF1092" s="747"/>
      <c r="AG1092" s="747"/>
      <c r="AH1092" s="747"/>
      <c r="AI1092" s="747"/>
      <c r="AJ1092" s="748"/>
    </row>
    <row r="1093" spans="1:61" s="403" customFormat="1" ht="24" hidden="1" customHeight="1" x14ac:dyDescent="0.25">
      <c r="A1093" s="967" t="s">
        <v>1091</v>
      </c>
      <c r="B1093" s="438" t="s">
        <v>563</v>
      </c>
      <c r="C1093" s="571" t="s">
        <v>171</v>
      </c>
      <c r="D1093" s="598">
        <v>55.04</v>
      </c>
      <c r="E1093" s="466">
        <v>13494</v>
      </c>
      <c r="F1093" s="466">
        <f>E1093*D1093</f>
        <v>742709.76000000001</v>
      </c>
      <c r="G1093" s="466"/>
      <c r="H1093" s="466"/>
      <c r="I1093" s="587">
        <f>F1093+H1093</f>
        <v>742709.76000000001</v>
      </c>
      <c r="J1093" s="797"/>
      <c r="K1093" s="803">
        <v>13494</v>
      </c>
      <c r="L1093" s="804">
        <f>K1093*J1093</f>
        <v>0</v>
      </c>
      <c r="M1093" s="803"/>
      <c r="N1093" s="804"/>
      <c r="O1093" s="808">
        <f>L1093+N1093</f>
        <v>0</v>
      </c>
      <c r="P1093" s="638">
        <f t="shared" si="733"/>
        <v>0</v>
      </c>
      <c r="Q1093" s="512">
        <f t="shared" si="734"/>
        <v>0</v>
      </c>
      <c r="R1093" s="637">
        <f t="shared" si="735"/>
        <v>0</v>
      </c>
      <c r="S1093" s="638"/>
      <c r="T1093" s="519">
        <v>13494</v>
      </c>
      <c r="U1093" s="519">
        <f>T1093*S1093</f>
        <v>0</v>
      </c>
      <c r="V1093" s="519"/>
      <c r="W1093" s="519"/>
      <c r="X1093" s="670">
        <f>U1093+W1093</f>
        <v>0</v>
      </c>
      <c r="Y1093" s="638"/>
      <c r="Z1093" s="512">
        <v>13494</v>
      </c>
      <c r="AA1093" s="512">
        <f>Z1093*Y1093</f>
        <v>0</v>
      </c>
      <c r="AB1093" s="512"/>
      <c r="AC1093" s="512"/>
      <c r="AD1093" s="668">
        <f>AA1093+AC1093</f>
        <v>0</v>
      </c>
      <c r="AE1093" s="740">
        <f t="shared" si="714"/>
        <v>55.04</v>
      </c>
      <c r="AF1093" s="747">
        <v>13494</v>
      </c>
      <c r="AG1093" s="747">
        <f>AF1093*AE1093</f>
        <v>742709.76000000001</v>
      </c>
      <c r="AH1093" s="747"/>
      <c r="AI1093" s="747"/>
      <c r="AJ1093" s="748">
        <f>AG1093+AI1093</f>
        <v>742709.76000000001</v>
      </c>
    </row>
    <row r="1094" spans="1:61" s="403" customFormat="1" ht="24" hidden="1" customHeight="1" x14ac:dyDescent="0.25">
      <c r="A1094" s="967" t="s">
        <v>1092</v>
      </c>
      <c r="B1094" s="438" t="s">
        <v>564</v>
      </c>
      <c r="C1094" s="571" t="s">
        <v>171</v>
      </c>
      <c r="D1094" s="598">
        <v>213.41</v>
      </c>
      <c r="E1094" s="466">
        <v>19422</v>
      </c>
      <c r="F1094" s="466">
        <f>E1094*D1094</f>
        <v>4144849.02</v>
      </c>
      <c r="G1094" s="466"/>
      <c r="H1094" s="466"/>
      <c r="I1094" s="587">
        <f>F1094+H1094</f>
        <v>4144849.02</v>
      </c>
      <c r="J1094" s="797">
        <v>164.5</v>
      </c>
      <c r="K1094" s="803">
        <v>19422</v>
      </c>
      <c r="L1094" s="804">
        <f>K1094*J1094</f>
        <v>3194919</v>
      </c>
      <c r="M1094" s="803"/>
      <c r="N1094" s="804"/>
      <c r="O1094" s="808">
        <f>L1094+N1094</f>
        <v>3194919</v>
      </c>
      <c r="P1094" s="638">
        <f t="shared" si="733"/>
        <v>0</v>
      </c>
      <c r="Q1094" s="512">
        <f t="shared" si="734"/>
        <v>0</v>
      </c>
      <c r="R1094" s="637">
        <f t="shared" si="735"/>
        <v>0</v>
      </c>
      <c r="S1094" s="638">
        <v>164.5</v>
      </c>
      <c r="T1094" s="512">
        <v>19422</v>
      </c>
      <c r="U1094" s="512">
        <f>T1094*S1094</f>
        <v>3194919</v>
      </c>
      <c r="V1094" s="512"/>
      <c r="W1094" s="512"/>
      <c r="X1094" s="668">
        <f>U1094+W1094</f>
        <v>3194919</v>
      </c>
      <c r="Y1094" s="638"/>
      <c r="Z1094" s="512">
        <v>19422</v>
      </c>
      <c r="AA1094" s="512">
        <f>Z1094*Y1094</f>
        <v>0</v>
      </c>
      <c r="AB1094" s="512"/>
      <c r="AC1094" s="512"/>
      <c r="AD1094" s="668">
        <f>AA1094+AC1094</f>
        <v>0</v>
      </c>
      <c r="AE1094" s="740">
        <f t="shared" si="714"/>
        <v>48.91</v>
      </c>
      <c r="AF1094" s="743">
        <v>19422</v>
      </c>
      <c r="AG1094" s="743">
        <f>AF1094*AE1094</f>
        <v>949930.0199999999</v>
      </c>
      <c r="AH1094" s="743"/>
      <c r="AI1094" s="743"/>
      <c r="AJ1094" s="744">
        <f>AG1094+AI1094</f>
        <v>949930.0199999999</v>
      </c>
      <c r="AL1094" s="196"/>
      <c r="AM1094" s="196"/>
      <c r="AN1094" s="196"/>
      <c r="AO1094" s="196"/>
      <c r="AP1094" s="196"/>
      <c r="AQ1094" s="196"/>
      <c r="AR1094" s="196"/>
      <c r="AS1094" s="196"/>
      <c r="AT1094" s="196"/>
      <c r="AU1094" s="196"/>
      <c r="AV1094" s="196"/>
      <c r="AW1094" s="196"/>
      <c r="AX1094" s="196"/>
      <c r="AY1094" s="196"/>
      <c r="AZ1094" s="196"/>
      <c r="BA1094" s="196"/>
      <c r="BB1094" s="196"/>
      <c r="BC1094" s="196"/>
      <c r="BD1094" s="196"/>
      <c r="BE1094" s="196"/>
      <c r="BF1094" s="196"/>
      <c r="BG1094" s="196"/>
      <c r="BH1094" s="196"/>
      <c r="BI1094" s="196"/>
    </row>
    <row r="1095" spans="1:61" s="403" customFormat="1" ht="15.75" hidden="1" x14ac:dyDescent="0.25">
      <c r="A1095" s="967" t="s">
        <v>1093</v>
      </c>
      <c r="B1095" s="438" t="s">
        <v>565</v>
      </c>
      <c r="C1095" s="571" t="s">
        <v>171</v>
      </c>
      <c r="D1095" s="598">
        <f>136</f>
        <v>136</v>
      </c>
      <c r="E1095" s="466">
        <v>2405</v>
      </c>
      <c r="F1095" s="466">
        <f>E1095*D1095</f>
        <v>327080</v>
      </c>
      <c r="G1095" s="466"/>
      <c r="H1095" s="466"/>
      <c r="I1095" s="587">
        <f>F1095+H1095</f>
        <v>327080</v>
      </c>
      <c r="J1095" s="797">
        <v>136</v>
      </c>
      <c r="K1095" s="803">
        <v>2405</v>
      </c>
      <c r="L1095" s="804">
        <f>K1095*J1095</f>
        <v>327080</v>
      </c>
      <c r="M1095" s="803"/>
      <c r="N1095" s="804"/>
      <c r="O1095" s="808">
        <f>L1095+N1095</f>
        <v>327080</v>
      </c>
      <c r="P1095" s="638">
        <f t="shared" si="733"/>
        <v>0</v>
      </c>
      <c r="Q1095" s="512">
        <f t="shared" si="734"/>
        <v>0</v>
      </c>
      <c r="R1095" s="637">
        <f t="shared" si="735"/>
        <v>0</v>
      </c>
      <c r="S1095" s="638">
        <v>136</v>
      </c>
      <c r="T1095" s="512">
        <v>2405</v>
      </c>
      <c r="U1095" s="512">
        <f>T1095*S1095</f>
        <v>327080</v>
      </c>
      <c r="V1095" s="512"/>
      <c r="W1095" s="512"/>
      <c r="X1095" s="668">
        <f>U1095+W1095</f>
        <v>327080</v>
      </c>
      <c r="Y1095" s="638"/>
      <c r="Z1095" s="512">
        <v>2405</v>
      </c>
      <c r="AA1095" s="512">
        <f>Z1095*Y1095</f>
        <v>0</v>
      </c>
      <c r="AB1095" s="512"/>
      <c r="AC1095" s="512"/>
      <c r="AD1095" s="668">
        <f>AA1095+AC1095</f>
        <v>0</v>
      </c>
      <c r="AE1095" s="740">
        <f t="shared" si="714"/>
        <v>0</v>
      </c>
      <c r="AF1095" s="743">
        <v>2405</v>
      </c>
      <c r="AG1095" s="743">
        <f>AF1095*AE1095</f>
        <v>0</v>
      </c>
      <c r="AH1095" s="743"/>
      <c r="AI1095" s="743"/>
      <c r="AJ1095" s="744">
        <f>AG1095+AI1095</f>
        <v>0</v>
      </c>
      <c r="AL1095" s="196"/>
      <c r="AM1095" s="196"/>
      <c r="AN1095" s="196"/>
      <c r="AO1095" s="196"/>
      <c r="AP1095" s="196"/>
      <c r="AQ1095" s="196"/>
      <c r="AR1095" s="196"/>
      <c r="AS1095" s="196"/>
      <c r="AT1095" s="196"/>
      <c r="AU1095" s="196"/>
      <c r="AV1095" s="196"/>
      <c r="AW1095" s="196"/>
      <c r="AX1095" s="196"/>
      <c r="AY1095" s="196"/>
      <c r="AZ1095" s="196"/>
      <c r="BA1095" s="196"/>
      <c r="BB1095" s="196"/>
      <c r="BC1095" s="196"/>
      <c r="BD1095" s="196"/>
      <c r="BE1095" s="196"/>
      <c r="BF1095" s="196"/>
      <c r="BG1095" s="196"/>
      <c r="BH1095" s="196"/>
      <c r="BI1095" s="196"/>
    </row>
    <row r="1096" spans="1:61" s="403" customFormat="1" ht="24" hidden="1" customHeight="1" x14ac:dyDescent="0.25">
      <c r="A1096" s="967" t="s">
        <v>1094</v>
      </c>
      <c r="B1096" s="448" t="s">
        <v>566</v>
      </c>
      <c r="C1096" s="571"/>
      <c r="D1096" s="598"/>
      <c r="E1096" s="466"/>
      <c r="F1096" s="466"/>
      <c r="G1096" s="466"/>
      <c r="H1096" s="466"/>
      <c r="I1096" s="587"/>
      <c r="J1096" s="797"/>
      <c r="K1096" s="803"/>
      <c r="L1096" s="804"/>
      <c r="M1096" s="803"/>
      <c r="N1096" s="804"/>
      <c r="O1096" s="808"/>
      <c r="P1096" s="638">
        <f t="shared" si="733"/>
        <v>0</v>
      </c>
      <c r="Q1096" s="512">
        <f t="shared" si="734"/>
        <v>0</v>
      </c>
      <c r="R1096" s="637">
        <f t="shared" si="735"/>
        <v>0</v>
      </c>
      <c r="S1096" s="638"/>
      <c r="T1096" s="512"/>
      <c r="U1096" s="512"/>
      <c r="V1096" s="512"/>
      <c r="W1096" s="512"/>
      <c r="X1096" s="668"/>
      <c r="Y1096" s="638"/>
      <c r="Z1096" s="512"/>
      <c r="AA1096" s="512"/>
      <c r="AB1096" s="512"/>
      <c r="AC1096" s="512"/>
      <c r="AD1096" s="668"/>
      <c r="AE1096" s="740">
        <f t="shared" si="714"/>
        <v>0</v>
      </c>
      <c r="AF1096" s="743"/>
      <c r="AG1096" s="743"/>
      <c r="AH1096" s="743"/>
      <c r="AI1096" s="743"/>
      <c r="AJ1096" s="744"/>
      <c r="AL1096" s="196"/>
      <c r="AM1096" s="196"/>
      <c r="AN1096" s="196"/>
      <c r="AO1096" s="196"/>
      <c r="AP1096" s="196"/>
      <c r="AQ1096" s="196"/>
      <c r="AR1096" s="196"/>
      <c r="AS1096" s="196"/>
      <c r="AT1096" s="196"/>
      <c r="AU1096" s="196"/>
      <c r="AV1096" s="196"/>
      <c r="AW1096" s="196"/>
      <c r="AX1096" s="196"/>
      <c r="AY1096" s="196"/>
      <c r="AZ1096" s="196"/>
      <c r="BA1096" s="196"/>
      <c r="BB1096" s="196"/>
      <c r="BC1096" s="196"/>
      <c r="BD1096" s="196"/>
      <c r="BE1096" s="196"/>
      <c r="BF1096" s="196"/>
      <c r="BG1096" s="196"/>
      <c r="BH1096" s="196"/>
      <c r="BI1096" s="196"/>
    </row>
    <row r="1097" spans="1:61" s="403" customFormat="1" ht="24" hidden="1" customHeight="1" x14ac:dyDescent="0.25">
      <c r="A1097" s="967" t="s">
        <v>1081</v>
      </c>
      <c r="B1097" s="438" t="s">
        <v>567</v>
      </c>
      <c r="C1097" s="571" t="s">
        <v>171</v>
      </c>
      <c r="D1097" s="598">
        <v>105</v>
      </c>
      <c r="E1097" s="466">
        <v>2513.1600000000003</v>
      </c>
      <c r="F1097" s="466">
        <f>E1097*D1097</f>
        <v>263881.80000000005</v>
      </c>
      <c r="G1097" s="466">
        <v>6681</v>
      </c>
      <c r="H1097" s="466">
        <f>G1097*D1097</f>
        <v>701505</v>
      </c>
      <c r="I1097" s="587">
        <f>F1097+H1097</f>
        <v>965386.8</v>
      </c>
      <c r="J1097" s="797">
        <v>84</v>
      </c>
      <c r="K1097" s="803">
        <v>2513.1600000000003</v>
      </c>
      <c r="L1097" s="804">
        <f>K1097*J1097</f>
        <v>211105.44000000003</v>
      </c>
      <c r="M1097" s="803">
        <v>6681</v>
      </c>
      <c r="N1097" s="804">
        <f>M1097*J1097</f>
        <v>561204</v>
      </c>
      <c r="O1097" s="808">
        <f>L1097+N1097</f>
        <v>772309.44000000006</v>
      </c>
      <c r="P1097" s="638">
        <f t="shared" si="733"/>
        <v>0.16000000000030923</v>
      </c>
      <c r="Q1097" s="512">
        <f t="shared" si="734"/>
        <v>0</v>
      </c>
      <c r="R1097" s="637">
        <f t="shared" si="735"/>
        <v>16.800000000046566</v>
      </c>
      <c r="S1097" s="638">
        <v>84</v>
      </c>
      <c r="T1097" s="512">
        <v>2513</v>
      </c>
      <c r="U1097" s="512">
        <f>T1097*S1097</f>
        <v>211092</v>
      </c>
      <c r="V1097" s="512">
        <v>6681</v>
      </c>
      <c r="W1097" s="512">
        <f>V1097*S1097</f>
        <v>561204</v>
      </c>
      <c r="X1097" s="668">
        <f>U1097+W1097</f>
        <v>772296</v>
      </c>
      <c r="Y1097" s="638"/>
      <c r="Z1097" s="512">
        <v>2513</v>
      </c>
      <c r="AA1097" s="512">
        <f>Z1097*Y1097</f>
        <v>0</v>
      </c>
      <c r="AB1097" s="512">
        <v>6681</v>
      </c>
      <c r="AC1097" s="512">
        <f>AB1097*Y1097</f>
        <v>0</v>
      </c>
      <c r="AD1097" s="668">
        <f>AA1097+AC1097</f>
        <v>0</v>
      </c>
      <c r="AE1097" s="740">
        <f t="shared" si="714"/>
        <v>21</v>
      </c>
      <c r="AF1097" s="743">
        <v>2513</v>
      </c>
      <c r="AG1097" s="743">
        <f>AF1097*AE1097</f>
        <v>52773</v>
      </c>
      <c r="AH1097" s="743">
        <v>6681</v>
      </c>
      <c r="AI1097" s="743">
        <f>AH1097*AE1097</f>
        <v>140301</v>
      </c>
      <c r="AJ1097" s="744">
        <f>AG1097+AI1097</f>
        <v>193074</v>
      </c>
      <c r="AL1097" s="196"/>
      <c r="AM1097" s="196"/>
      <c r="AN1097" s="196"/>
      <c r="AO1097" s="196"/>
      <c r="AP1097" s="196"/>
      <c r="AQ1097" s="196"/>
      <c r="AR1097" s="196"/>
      <c r="AS1097" s="196"/>
      <c r="AT1097" s="196"/>
      <c r="AU1097" s="196"/>
      <c r="AV1097" s="196"/>
      <c r="AW1097" s="196"/>
      <c r="AX1097" s="196"/>
      <c r="AY1097" s="196"/>
      <c r="AZ1097" s="196"/>
      <c r="BA1097" s="196"/>
      <c r="BB1097" s="196"/>
      <c r="BC1097" s="196"/>
      <c r="BD1097" s="196"/>
      <c r="BE1097" s="196"/>
      <c r="BF1097" s="196"/>
      <c r="BG1097" s="196"/>
      <c r="BH1097" s="196"/>
      <c r="BI1097" s="196"/>
    </row>
    <row r="1098" spans="1:61" s="403" customFormat="1" ht="24" hidden="1" customHeight="1" x14ac:dyDescent="0.25">
      <c r="A1098" s="967" t="s">
        <v>1095</v>
      </c>
      <c r="B1098" s="438" t="s">
        <v>568</v>
      </c>
      <c r="C1098" s="571" t="s">
        <v>171</v>
      </c>
      <c r="D1098" s="598">
        <v>112.6</v>
      </c>
      <c r="E1098" s="466">
        <v>2333.7600000000002</v>
      </c>
      <c r="F1098" s="466">
        <f>E1098*D1098</f>
        <v>262781.37599999999</v>
      </c>
      <c r="G1098" s="466">
        <v>2161.5</v>
      </c>
      <c r="H1098" s="466">
        <f>G1098*D1098</f>
        <v>243384.9</v>
      </c>
      <c r="I1098" s="587">
        <f>F1098+H1098</f>
        <v>506166.27599999995</v>
      </c>
      <c r="J1098" s="797">
        <v>90.08</v>
      </c>
      <c r="K1098" s="803">
        <v>2333.7600000000002</v>
      </c>
      <c r="L1098" s="804">
        <f>K1098*J1098</f>
        <v>210225.10080000001</v>
      </c>
      <c r="M1098" s="803">
        <v>2161.5</v>
      </c>
      <c r="N1098" s="804">
        <f>M1098*J1098</f>
        <v>194707.91999999998</v>
      </c>
      <c r="O1098" s="808">
        <f>L1098+N1098</f>
        <v>404933.0208</v>
      </c>
      <c r="P1098" s="638">
        <f t="shared" si="733"/>
        <v>0</v>
      </c>
      <c r="Q1098" s="512">
        <f t="shared" si="734"/>
        <v>0</v>
      </c>
      <c r="R1098" s="637">
        <f t="shared" si="735"/>
        <v>0</v>
      </c>
      <c r="S1098" s="638">
        <v>90.06</v>
      </c>
      <c r="T1098" s="512">
        <v>2333.7600000000002</v>
      </c>
      <c r="U1098" s="512">
        <f>ROUND((T1098*S1098),2)</f>
        <v>210178.43</v>
      </c>
      <c r="V1098" s="512">
        <v>2161.5</v>
      </c>
      <c r="W1098" s="512">
        <f>V1098*S1098</f>
        <v>194664.69</v>
      </c>
      <c r="X1098" s="668">
        <f>U1098+W1098</f>
        <v>404843.12</v>
      </c>
      <c r="Y1098" s="638"/>
      <c r="Z1098" s="512">
        <v>2333.7600000000002</v>
      </c>
      <c r="AA1098" s="512">
        <f>ROUND((Z1098*Y1098),2)</f>
        <v>0</v>
      </c>
      <c r="AB1098" s="512">
        <v>2161.5</v>
      </c>
      <c r="AC1098" s="512">
        <f>AB1098*Y1098</f>
        <v>0</v>
      </c>
      <c r="AD1098" s="668">
        <f>AA1098+AC1098</f>
        <v>0</v>
      </c>
      <c r="AE1098" s="740">
        <f t="shared" si="714"/>
        <v>22.539999999999992</v>
      </c>
      <c r="AF1098" s="743">
        <v>2333.7600000000002</v>
      </c>
      <c r="AG1098" s="743">
        <f>ROUND((AF1098*AE1098),2)</f>
        <v>52602.95</v>
      </c>
      <c r="AH1098" s="743">
        <v>2161.5</v>
      </c>
      <c r="AI1098" s="743">
        <f>AH1098*AE1098</f>
        <v>48720.209999999985</v>
      </c>
      <c r="AJ1098" s="744">
        <f>AG1098+AI1098</f>
        <v>101323.15999999997</v>
      </c>
      <c r="AL1098" s="196"/>
      <c r="AM1098" s="196"/>
      <c r="AN1098" s="196"/>
      <c r="AO1098" s="196"/>
      <c r="AP1098" s="196"/>
      <c r="AQ1098" s="196"/>
      <c r="AR1098" s="196"/>
      <c r="AS1098" s="196"/>
      <c r="AT1098" s="196"/>
      <c r="AU1098" s="196"/>
      <c r="AV1098" s="196"/>
      <c r="AW1098" s="196"/>
      <c r="AX1098" s="196"/>
      <c r="AY1098" s="196"/>
      <c r="AZ1098" s="196"/>
      <c r="BA1098" s="196"/>
      <c r="BB1098" s="196"/>
      <c r="BC1098" s="196"/>
      <c r="BD1098" s="196"/>
      <c r="BE1098" s="196"/>
      <c r="BF1098" s="196"/>
      <c r="BG1098" s="196"/>
      <c r="BH1098" s="196"/>
      <c r="BI1098" s="196"/>
    </row>
    <row r="1099" spans="1:61" s="403" customFormat="1" ht="24" hidden="1" customHeight="1" x14ac:dyDescent="0.25">
      <c r="A1099" s="967" t="s">
        <v>1096</v>
      </c>
      <c r="B1099" s="438" t="s">
        <v>569</v>
      </c>
      <c r="C1099" s="571" t="s">
        <v>32</v>
      </c>
      <c r="D1099" s="598">
        <v>156.38999999999999</v>
      </c>
      <c r="E1099" s="466">
        <v>46.800000000000004</v>
      </c>
      <c r="F1099" s="466">
        <f>E1099*D1099</f>
        <v>7319.0519999999997</v>
      </c>
      <c r="G1099" s="466">
        <v>264.096</v>
      </c>
      <c r="H1099" s="466">
        <f>G1099*D1099</f>
        <v>41301.973439999994</v>
      </c>
      <c r="I1099" s="587">
        <f>F1099+H1099</f>
        <v>48621.025439999998</v>
      </c>
      <c r="J1099" s="797">
        <v>125.11</v>
      </c>
      <c r="K1099" s="803">
        <v>46.800000000000004</v>
      </c>
      <c r="L1099" s="804">
        <f>K1099*J1099</f>
        <v>5855.1480000000001</v>
      </c>
      <c r="M1099" s="803">
        <v>264.096</v>
      </c>
      <c r="N1099" s="804">
        <f>M1099*J1099</f>
        <v>33041.050560000003</v>
      </c>
      <c r="O1099" s="808">
        <f>L1099+N1099</f>
        <v>38896.198560000004</v>
      </c>
      <c r="P1099" s="638">
        <f t="shared" si="733"/>
        <v>0</v>
      </c>
      <c r="Q1099" s="512">
        <f t="shared" si="734"/>
        <v>9.6000000000003638E-2</v>
      </c>
      <c r="R1099" s="637">
        <f t="shared" si="735"/>
        <v>0</v>
      </c>
      <c r="S1099" s="638">
        <v>125</v>
      </c>
      <c r="T1099" s="512">
        <v>46.8</v>
      </c>
      <c r="U1099" s="512">
        <f>T1099*S1099</f>
        <v>5850</v>
      </c>
      <c r="V1099" s="512">
        <v>264</v>
      </c>
      <c r="W1099" s="512">
        <f>V1099*S1099</f>
        <v>33000</v>
      </c>
      <c r="X1099" s="668">
        <f>U1099+W1099</f>
        <v>38850</v>
      </c>
      <c r="Y1099" s="638"/>
      <c r="Z1099" s="512">
        <v>46.8</v>
      </c>
      <c r="AA1099" s="512">
        <f>Z1099*Y1099</f>
        <v>0</v>
      </c>
      <c r="AB1099" s="512">
        <v>264</v>
      </c>
      <c r="AC1099" s="512">
        <f>AB1099*Y1099</f>
        <v>0</v>
      </c>
      <c r="AD1099" s="668">
        <f>AA1099+AC1099</f>
        <v>0</v>
      </c>
      <c r="AE1099" s="740">
        <f t="shared" ref="AE1099:AE1118" si="736">D1099-S1099-Y1099</f>
        <v>31.389999999999986</v>
      </c>
      <c r="AF1099" s="743">
        <v>46.8</v>
      </c>
      <c r="AG1099" s="743">
        <f>AF1099*AE1099</f>
        <v>1469.0519999999992</v>
      </c>
      <c r="AH1099" s="743">
        <v>264</v>
      </c>
      <c r="AI1099" s="743">
        <f>AH1099*AE1099</f>
        <v>8286.9599999999955</v>
      </c>
      <c r="AJ1099" s="744">
        <f>AG1099+AI1099</f>
        <v>9756.0119999999952</v>
      </c>
      <c r="AL1099" s="196"/>
      <c r="AM1099" s="196"/>
      <c r="AN1099" s="196"/>
      <c r="AO1099" s="196"/>
      <c r="AP1099" s="196"/>
      <c r="AQ1099" s="196"/>
      <c r="AR1099" s="196"/>
      <c r="AS1099" s="196"/>
      <c r="AT1099" s="196"/>
      <c r="AU1099" s="196"/>
      <c r="AV1099" s="196"/>
      <c r="AW1099" s="196"/>
      <c r="AX1099" s="196"/>
      <c r="AY1099" s="196"/>
      <c r="AZ1099" s="196"/>
      <c r="BA1099" s="196"/>
      <c r="BB1099" s="196"/>
      <c r="BC1099" s="196"/>
      <c r="BD1099" s="196"/>
      <c r="BE1099" s="196"/>
      <c r="BF1099" s="196"/>
      <c r="BG1099" s="196"/>
      <c r="BH1099" s="196"/>
      <c r="BI1099" s="196"/>
    </row>
    <row r="1100" spans="1:61" s="403" customFormat="1" ht="24" hidden="1" customHeight="1" x14ac:dyDescent="0.25">
      <c r="A1100" s="967" t="s">
        <v>1090</v>
      </c>
      <c r="B1100" s="448" t="s">
        <v>579</v>
      </c>
      <c r="C1100" s="576"/>
      <c r="D1100" s="598"/>
      <c r="E1100" s="466"/>
      <c r="F1100" s="466"/>
      <c r="G1100" s="466"/>
      <c r="H1100" s="466"/>
      <c r="I1100" s="587"/>
      <c r="J1100" s="797"/>
      <c r="K1100" s="803"/>
      <c r="L1100" s="804"/>
      <c r="M1100" s="803"/>
      <c r="N1100" s="804"/>
      <c r="O1100" s="808"/>
      <c r="P1100" s="638">
        <f t="shared" si="733"/>
        <v>0</v>
      </c>
      <c r="Q1100" s="512">
        <f t="shared" si="734"/>
        <v>0</v>
      </c>
      <c r="R1100" s="637">
        <f t="shared" si="735"/>
        <v>0</v>
      </c>
      <c r="S1100" s="638"/>
      <c r="T1100" s="512"/>
      <c r="U1100" s="512"/>
      <c r="V1100" s="512"/>
      <c r="W1100" s="512"/>
      <c r="X1100" s="668"/>
      <c r="Y1100" s="638"/>
      <c r="Z1100" s="512"/>
      <c r="AA1100" s="512"/>
      <c r="AB1100" s="512"/>
      <c r="AC1100" s="512"/>
      <c r="AD1100" s="668"/>
      <c r="AE1100" s="740">
        <f t="shared" si="736"/>
        <v>0</v>
      </c>
      <c r="AF1100" s="743"/>
      <c r="AG1100" s="743"/>
      <c r="AH1100" s="743"/>
      <c r="AI1100" s="743"/>
      <c r="AJ1100" s="744"/>
      <c r="AL1100" s="196"/>
      <c r="AM1100" s="196"/>
      <c r="AN1100" s="196"/>
      <c r="AO1100" s="196"/>
      <c r="AP1100" s="196"/>
      <c r="AQ1100" s="196"/>
      <c r="AR1100" s="196"/>
      <c r="AS1100" s="196"/>
      <c r="AT1100" s="196"/>
      <c r="AU1100" s="196"/>
      <c r="AV1100" s="196"/>
      <c r="AW1100" s="196"/>
      <c r="AX1100" s="196"/>
      <c r="AY1100" s="196"/>
      <c r="AZ1100" s="196"/>
      <c r="BA1100" s="196"/>
      <c r="BB1100" s="196"/>
      <c r="BC1100" s="196"/>
      <c r="BD1100" s="196"/>
      <c r="BE1100" s="196"/>
      <c r="BF1100" s="196"/>
      <c r="BG1100" s="196"/>
      <c r="BH1100" s="196"/>
      <c r="BI1100" s="196"/>
    </row>
    <row r="1101" spans="1:61" s="403" customFormat="1" ht="38.25" hidden="1" x14ac:dyDescent="0.25">
      <c r="A1101" s="967" t="s">
        <v>1097</v>
      </c>
      <c r="B1101" s="438" t="s">
        <v>571</v>
      </c>
      <c r="C1101" s="571" t="s">
        <v>32</v>
      </c>
      <c r="D1101" s="598">
        <v>156.38999999999999</v>
      </c>
      <c r="E1101" s="466">
        <v>2475.7200000000003</v>
      </c>
      <c r="F1101" s="466">
        <f>E1101*D1101</f>
        <v>387177.85080000001</v>
      </c>
      <c r="G1101" s="466">
        <v>60860.412300000004</v>
      </c>
      <c r="H1101" s="466">
        <f>G1101*D1101</f>
        <v>9517959.8795969989</v>
      </c>
      <c r="I1101" s="587">
        <f>F1101+H1101</f>
        <v>9905137.730396999</v>
      </c>
      <c r="J1101" s="797">
        <v>140.75</v>
      </c>
      <c r="K1101" s="803">
        <v>2475.7200000000003</v>
      </c>
      <c r="L1101" s="804">
        <f>K1101*J1101</f>
        <v>348457.59</v>
      </c>
      <c r="M1101" s="803">
        <v>60860.412300000004</v>
      </c>
      <c r="N1101" s="804">
        <f>M1101*J1101</f>
        <v>8566103.0312249996</v>
      </c>
      <c r="O1101" s="808">
        <f>L1101+N1101</f>
        <v>8914560.6212249994</v>
      </c>
      <c r="P1101" s="638">
        <f t="shared" si="733"/>
        <v>0</v>
      </c>
      <c r="Q1101" s="512">
        <f t="shared" si="734"/>
        <v>0.41230000000359723</v>
      </c>
      <c r="R1101" s="637">
        <f t="shared" si="735"/>
        <v>0</v>
      </c>
      <c r="S1101" s="638">
        <v>140.75</v>
      </c>
      <c r="T1101" s="512">
        <v>2475.7199999999998</v>
      </c>
      <c r="U1101" s="512">
        <f>T1101*S1101</f>
        <v>348457.58999999997</v>
      </c>
      <c r="V1101" s="512">
        <v>60860</v>
      </c>
      <c r="W1101" s="512">
        <f>V1101*S1101</f>
        <v>8566045</v>
      </c>
      <c r="X1101" s="668">
        <f>U1101+W1101</f>
        <v>8914502.5899999999</v>
      </c>
      <c r="Y1101" s="638"/>
      <c r="Z1101" s="512">
        <v>2475.7199999999998</v>
      </c>
      <c r="AA1101" s="512">
        <f>Z1101*Y1101</f>
        <v>0</v>
      </c>
      <c r="AB1101" s="512">
        <v>60860</v>
      </c>
      <c r="AC1101" s="512">
        <f>AB1101*Y1101</f>
        <v>0</v>
      </c>
      <c r="AD1101" s="668">
        <f>AA1101+AC1101</f>
        <v>0</v>
      </c>
      <c r="AE1101" s="740">
        <f t="shared" si="736"/>
        <v>15.639999999999986</v>
      </c>
      <c r="AF1101" s="743">
        <v>2475.7199999999998</v>
      </c>
      <c r="AG1101" s="743">
        <f>AF1101*AE1101</f>
        <v>38720.26079999996</v>
      </c>
      <c r="AH1101" s="743">
        <v>60860</v>
      </c>
      <c r="AI1101" s="743">
        <f>AH1101*AE1101</f>
        <v>951850.39999999921</v>
      </c>
      <c r="AJ1101" s="744">
        <f>AG1101+AI1101</f>
        <v>990570.66079999914</v>
      </c>
      <c r="AL1101" s="196"/>
      <c r="AM1101" s="196"/>
      <c r="AN1101" s="196"/>
      <c r="AO1101" s="196"/>
      <c r="AP1101" s="196"/>
      <c r="AQ1101" s="196"/>
      <c r="AR1101" s="196"/>
      <c r="AS1101" s="196"/>
      <c r="AT1101" s="196"/>
      <c r="AU1101" s="196"/>
      <c r="AV1101" s="196"/>
      <c r="AW1101" s="196"/>
      <c r="AX1101" s="196"/>
      <c r="AY1101" s="196"/>
      <c r="AZ1101" s="196"/>
      <c r="BA1101" s="196"/>
      <c r="BB1101" s="196"/>
      <c r="BC1101" s="196"/>
      <c r="BD1101" s="196"/>
      <c r="BE1101" s="196"/>
      <c r="BF1101" s="196"/>
      <c r="BG1101" s="196"/>
      <c r="BH1101" s="196"/>
      <c r="BI1101" s="196"/>
    </row>
    <row r="1102" spans="1:61" s="403" customFormat="1" ht="15.75" hidden="1" x14ac:dyDescent="0.25">
      <c r="A1102" s="967" t="s">
        <v>1098</v>
      </c>
      <c r="B1102" s="438" t="s">
        <v>572</v>
      </c>
      <c r="C1102" s="571" t="s">
        <v>32</v>
      </c>
      <c r="D1102" s="598">
        <v>156.38999999999999</v>
      </c>
      <c r="E1102" s="466">
        <v>6552</v>
      </c>
      <c r="F1102" s="466">
        <f>E1102*D1102</f>
        <v>1024667.2799999999</v>
      </c>
      <c r="G1102" s="466"/>
      <c r="H1102" s="466"/>
      <c r="I1102" s="587">
        <f>F1102+H1102</f>
        <v>1024667.2799999999</v>
      </c>
      <c r="J1102" s="797">
        <v>140.75</v>
      </c>
      <c r="K1102" s="803">
        <v>6552</v>
      </c>
      <c r="L1102" s="804">
        <f>K1102*J1102</f>
        <v>922194</v>
      </c>
      <c r="M1102" s="803"/>
      <c r="N1102" s="804"/>
      <c r="O1102" s="808">
        <f>L1102+N1102</f>
        <v>922194</v>
      </c>
      <c r="P1102" s="638">
        <f t="shared" si="733"/>
        <v>0</v>
      </c>
      <c r="Q1102" s="512">
        <f t="shared" si="734"/>
        <v>0</v>
      </c>
      <c r="R1102" s="637">
        <f t="shared" si="735"/>
        <v>0</v>
      </c>
      <c r="S1102" s="638">
        <v>140.75</v>
      </c>
      <c r="T1102" s="512">
        <v>6552</v>
      </c>
      <c r="U1102" s="512">
        <f>T1102*S1102</f>
        <v>922194</v>
      </c>
      <c r="V1102" s="512"/>
      <c r="W1102" s="512"/>
      <c r="X1102" s="668">
        <f>U1102+W1102</f>
        <v>922194</v>
      </c>
      <c r="Y1102" s="638"/>
      <c r="Z1102" s="512">
        <v>6552</v>
      </c>
      <c r="AA1102" s="512">
        <f>Z1102*Y1102</f>
        <v>0</v>
      </c>
      <c r="AB1102" s="512"/>
      <c r="AC1102" s="512"/>
      <c r="AD1102" s="668">
        <f>AA1102+AC1102</f>
        <v>0</v>
      </c>
      <c r="AE1102" s="740">
        <f t="shared" si="736"/>
        <v>15.639999999999986</v>
      </c>
      <c r="AF1102" s="743">
        <v>6552</v>
      </c>
      <c r="AG1102" s="743">
        <f>AF1102*AE1102</f>
        <v>102473.27999999991</v>
      </c>
      <c r="AH1102" s="743"/>
      <c r="AI1102" s="743"/>
      <c r="AJ1102" s="744">
        <f>AG1102+AI1102</f>
        <v>102473.27999999991</v>
      </c>
      <c r="AL1102" s="196"/>
      <c r="AM1102" s="196"/>
      <c r="AN1102" s="196"/>
      <c r="AO1102" s="196"/>
      <c r="AP1102" s="196"/>
      <c r="AQ1102" s="196"/>
      <c r="AR1102" s="196"/>
      <c r="AS1102" s="196"/>
      <c r="AT1102" s="196"/>
      <c r="AU1102" s="196"/>
      <c r="AV1102" s="196"/>
      <c r="AW1102" s="196"/>
      <c r="AX1102" s="196"/>
      <c r="AY1102" s="196"/>
      <c r="AZ1102" s="196"/>
      <c r="BA1102" s="196"/>
      <c r="BB1102" s="196"/>
      <c r="BC1102" s="196"/>
      <c r="BD1102" s="196"/>
      <c r="BE1102" s="196"/>
      <c r="BF1102" s="196"/>
      <c r="BG1102" s="196"/>
      <c r="BH1102" s="196"/>
      <c r="BI1102" s="196"/>
    </row>
    <row r="1103" spans="1:61" s="403" customFormat="1" ht="24" hidden="1" customHeight="1" x14ac:dyDescent="0.25">
      <c r="A1103" s="967" t="s">
        <v>1099</v>
      </c>
      <c r="B1103" s="438" t="s">
        <v>573</v>
      </c>
      <c r="C1103" s="571" t="s">
        <v>32</v>
      </c>
      <c r="D1103" s="598">
        <v>156.38999999999999</v>
      </c>
      <c r="E1103" s="466">
        <v>6552</v>
      </c>
      <c r="F1103" s="466">
        <f>E1103*D1103</f>
        <v>1024667.2799999999</v>
      </c>
      <c r="G1103" s="466"/>
      <c r="H1103" s="466"/>
      <c r="I1103" s="587">
        <f>F1103+H1103</f>
        <v>1024667.2799999999</v>
      </c>
      <c r="J1103" s="797"/>
      <c r="K1103" s="803">
        <v>6552</v>
      </c>
      <c r="L1103" s="804">
        <f>K1103*J1103</f>
        <v>0</v>
      </c>
      <c r="M1103" s="803"/>
      <c r="N1103" s="804"/>
      <c r="O1103" s="808">
        <f>L1103+N1103</f>
        <v>0</v>
      </c>
      <c r="P1103" s="638">
        <f t="shared" si="733"/>
        <v>0</v>
      </c>
      <c r="Q1103" s="512">
        <f t="shared" si="734"/>
        <v>0</v>
      </c>
      <c r="R1103" s="637">
        <f t="shared" si="735"/>
        <v>0</v>
      </c>
      <c r="S1103" s="638"/>
      <c r="T1103" s="519">
        <v>6552</v>
      </c>
      <c r="U1103" s="519">
        <f>T1103*S1103</f>
        <v>0</v>
      </c>
      <c r="V1103" s="519"/>
      <c r="W1103" s="519"/>
      <c r="X1103" s="670">
        <f>U1103+W1103</f>
        <v>0</v>
      </c>
      <c r="Y1103" s="638"/>
      <c r="Z1103" s="512">
        <v>6552</v>
      </c>
      <c r="AA1103" s="512">
        <f>Z1103*Y1103</f>
        <v>0</v>
      </c>
      <c r="AB1103" s="512"/>
      <c r="AC1103" s="512"/>
      <c r="AD1103" s="668">
        <f>AA1103+AC1103</f>
        <v>0</v>
      </c>
      <c r="AE1103" s="740">
        <f t="shared" si="736"/>
        <v>156.38999999999999</v>
      </c>
      <c r="AF1103" s="747">
        <v>6552</v>
      </c>
      <c r="AG1103" s="747">
        <f>AF1103*AE1103</f>
        <v>1024667.2799999999</v>
      </c>
      <c r="AH1103" s="747"/>
      <c r="AI1103" s="747"/>
      <c r="AJ1103" s="748">
        <f>AG1103+AI1103</f>
        <v>1024667.2799999999</v>
      </c>
      <c r="AL1103" s="196"/>
      <c r="AM1103" s="196"/>
      <c r="AN1103" s="196"/>
      <c r="AO1103" s="196"/>
      <c r="AP1103" s="196"/>
      <c r="AQ1103" s="196"/>
      <c r="AR1103" s="196"/>
      <c r="AS1103" s="196"/>
      <c r="AT1103" s="196"/>
      <c r="AU1103" s="196"/>
      <c r="AV1103" s="196"/>
      <c r="AW1103" s="196"/>
      <c r="AX1103" s="196"/>
      <c r="AY1103" s="196"/>
      <c r="AZ1103" s="196"/>
      <c r="BA1103" s="196"/>
      <c r="BB1103" s="196"/>
      <c r="BC1103" s="196"/>
      <c r="BD1103" s="196"/>
      <c r="BE1103" s="196"/>
      <c r="BF1103" s="196"/>
      <c r="BG1103" s="196"/>
      <c r="BH1103" s="196"/>
      <c r="BI1103" s="196"/>
    </row>
    <row r="1104" spans="1:61" s="403" customFormat="1" ht="15.75" hidden="1" x14ac:dyDescent="0.25">
      <c r="A1104" s="967" t="s">
        <v>1100</v>
      </c>
      <c r="B1104" s="438" t="s">
        <v>577</v>
      </c>
      <c r="C1104" s="571" t="s">
        <v>31</v>
      </c>
      <c r="D1104" s="598">
        <v>1</v>
      </c>
      <c r="E1104" s="466">
        <v>124800</v>
      </c>
      <c r="F1104" s="466">
        <f>E1104*D1104</f>
        <v>124800</v>
      </c>
      <c r="G1104" s="466">
        <v>49408.353000000003</v>
      </c>
      <c r="H1104" s="466">
        <f>G1104*D1104</f>
        <v>49408.353000000003</v>
      </c>
      <c r="I1104" s="587">
        <f>F1104+H1104</f>
        <v>174208.353</v>
      </c>
      <c r="J1104" s="797">
        <v>1</v>
      </c>
      <c r="K1104" s="803">
        <v>124800</v>
      </c>
      <c r="L1104" s="804">
        <f>K1104*J1104</f>
        <v>124800</v>
      </c>
      <c r="M1104" s="803">
        <v>49408.353000000003</v>
      </c>
      <c r="N1104" s="804">
        <f>M1104*J1104</f>
        <v>49408.353000000003</v>
      </c>
      <c r="O1104" s="808">
        <f>L1104+N1104</f>
        <v>174208.353</v>
      </c>
      <c r="P1104" s="638">
        <f t="shared" si="733"/>
        <v>0</v>
      </c>
      <c r="Q1104" s="512">
        <f t="shared" si="734"/>
        <v>0.35300000000279397</v>
      </c>
      <c r="R1104" s="637">
        <f t="shared" si="735"/>
        <v>0</v>
      </c>
      <c r="S1104" s="638">
        <v>1</v>
      </c>
      <c r="T1104" s="512">
        <v>124800</v>
      </c>
      <c r="U1104" s="512">
        <f>T1104*S1104</f>
        <v>124800</v>
      </c>
      <c r="V1104" s="512">
        <v>49408</v>
      </c>
      <c r="W1104" s="512">
        <f>V1104*S1104</f>
        <v>49408</v>
      </c>
      <c r="X1104" s="668">
        <f>U1104+W1104</f>
        <v>174208</v>
      </c>
      <c r="Y1104" s="638"/>
      <c r="Z1104" s="512">
        <v>124800</v>
      </c>
      <c r="AA1104" s="512">
        <f>Z1104*Y1104</f>
        <v>0</v>
      </c>
      <c r="AB1104" s="512">
        <v>49408</v>
      </c>
      <c r="AC1104" s="512">
        <f>AB1104*Y1104</f>
        <v>0</v>
      </c>
      <c r="AD1104" s="668">
        <f>AA1104+AC1104</f>
        <v>0</v>
      </c>
      <c r="AE1104" s="740">
        <f t="shared" si="736"/>
        <v>0</v>
      </c>
      <c r="AF1104" s="743">
        <v>124800</v>
      </c>
      <c r="AG1104" s="743">
        <f>AF1104*AE1104</f>
        <v>0</v>
      </c>
      <c r="AH1104" s="743">
        <v>49408</v>
      </c>
      <c r="AI1104" s="743">
        <f>AH1104*AE1104</f>
        <v>0</v>
      </c>
      <c r="AJ1104" s="744">
        <f>AG1104+AI1104</f>
        <v>0</v>
      </c>
      <c r="AL1104" s="196"/>
      <c r="AM1104" s="196"/>
      <c r="AN1104" s="196"/>
      <c r="AO1104" s="196"/>
      <c r="AP1104" s="196"/>
      <c r="AQ1104" s="196"/>
      <c r="AR1104" s="196"/>
      <c r="AS1104" s="196"/>
      <c r="AT1104" s="196"/>
      <c r="AU1104" s="196"/>
      <c r="AV1104" s="196"/>
      <c r="AW1104" s="196"/>
      <c r="AX1104" s="196"/>
      <c r="AY1104" s="196"/>
      <c r="AZ1104" s="196"/>
      <c r="BA1104" s="196"/>
      <c r="BB1104" s="196"/>
      <c r="BC1104" s="196"/>
      <c r="BD1104" s="196"/>
      <c r="BE1104" s="196"/>
      <c r="BF1104" s="196"/>
      <c r="BG1104" s="196"/>
      <c r="BH1104" s="196"/>
      <c r="BI1104" s="196"/>
    </row>
    <row r="1105" spans="1:61" s="403" customFormat="1" ht="24" hidden="1" customHeight="1" x14ac:dyDescent="0.25">
      <c r="A1105" s="969" t="s">
        <v>1101</v>
      </c>
      <c r="B1105" s="433" t="s">
        <v>580</v>
      </c>
      <c r="C1105" s="567"/>
      <c r="D1105" s="594"/>
      <c r="E1105" s="422"/>
      <c r="F1105" s="422">
        <f>SUM(F1107:F1118)</f>
        <v>5211391.4840000011</v>
      </c>
      <c r="G1105" s="422"/>
      <c r="H1105" s="422">
        <f>SUM(H1107:H1118)</f>
        <v>6715943.3906399999</v>
      </c>
      <c r="I1105" s="595">
        <f>SUM(I1107:I1118)</f>
        <v>11927334.874640001</v>
      </c>
      <c r="J1105" s="819"/>
      <c r="K1105" s="812"/>
      <c r="L1105" s="830">
        <f>SUM(L1107:L1118)</f>
        <v>2680424.8536000005</v>
      </c>
      <c r="M1105" s="812"/>
      <c r="N1105" s="830">
        <f>SUM(N1107:N1118)</f>
        <v>5988165.8737560008</v>
      </c>
      <c r="O1105" s="831">
        <f>SUM(O1107:O1118)</f>
        <v>8668590.7273560017</v>
      </c>
      <c r="P1105" s="638">
        <f t="shared" si="733"/>
        <v>0</v>
      </c>
      <c r="Q1105" s="512">
        <f t="shared" si="734"/>
        <v>0</v>
      </c>
      <c r="R1105" s="637">
        <f t="shared" si="735"/>
        <v>0</v>
      </c>
      <c r="S1105" s="647"/>
      <c r="T1105" s="520"/>
      <c r="U1105" s="520">
        <f>SUM(U1107:U1118)</f>
        <v>2680259.1400000006</v>
      </c>
      <c r="V1105" s="520"/>
      <c r="W1105" s="520">
        <f>SUM(W1107:W1118)</f>
        <v>5987395.2349999994</v>
      </c>
      <c r="X1105" s="673">
        <f>SUM(X1107:X1118)</f>
        <v>8667654.3750000019</v>
      </c>
      <c r="Y1105" s="647"/>
      <c r="Z1105" s="520"/>
      <c r="AA1105" s="520">
        <f>SUM(AA1107:AA1118)</f>
        <v>0</v>
      </c>
      <c r="AB1105" s="520"/>
      <c r="AC1105" s="520">
        <f>SUM(AC1107:AC1118)</f>
        <v>0</v>
      </c>
      <c r="AD1105" s="673">
        <f>SUM(AD1107:AD1118)</f>
        <v>0</v>
      </c>
      <c r="AE1105" s="740">
        <f t="shared" si="736"/>
        <v>0</v>
      </c>
      <c r="AF1105" s="766"/>
      <c r="AG1105" s="766">
        <f>SUM(AG1107:AG1118)</f>
        <v>2531103.7599999993</v>
      </c>
      <c r="AH1105" s="766"/>
      <c r="AI1105" s="766">
        <f>SUM(AI1107:AI1118)</f>
        <v>728511.96500000032</v>
      </c>
      <c r="AJ1105" s="756">
        <f>SUM(AJ1107:AJ1118)</f>
        <v>3259615.7249999996</v>
      </c>
      <c r="AL1105" s="196"/>
      <c r="AM1105" s="196"/>
      <c r="AN1105" s="196"/>
      <c r="AO1105" s="196"/>
      <c r="AP1105" s="196"/>
      <c r="AQ1105" s="196"/>
      <c r="AR1105" s="196"/>
      <c r="AS1105" s="196"/>
      <c r="AT1105" s="196"/>
      <c r="AU1105" s="196"/>
      <c r="AV1105" s="196"/>
      <c r="AW1105" s="196"/>
      <c r="AX1105" s="196"/>
      <c r="AY1105" s="196"/>
      <c r="AZ1105" s="196"/>
      <c r="BA1105" s="196"/>
      <c r="BB1105" s="196"/>
      <c r="BC1105" s="196"/>
      <c r="BD1105" s="196"/>
      <c r="BE1105" s="196"/>
      <c r="BF1105" s="196"/>
      <c r="BG1105" s="196"/>
      <c r="BH1105" s="196"/>
      <c r="BI1105" s="196"/>
    </row>
    <row r="1106" spans="1:61" s="403" customFormat="1" ht="24" hidden="1" customHeight="1" x14ac:dyDescent="0.25">
      <c r="A1106" s="967" t="s">
        <v>1102</v>
      </c>
      <c r="B1106" s="448" t="s">
        <v>562</v>
      </c>
      <c r="C1106" s="576"/>
      <c r="D1106" s="598"/>
      <c r="E1106" s="466"/>
      <c r="F1106" s="466"/>
      <c r="G1106" s="466"/>
      <c r="H1106" s="466"/>
      <c r="I1106" s="587"/>
      <c r="J1106" s="797"/>
      <c r="K1106" s="803"/>
      <c r="L1106" s="804"/>
      <c r="M1106" s="803"/>
      <c r="N1106" s="804"/>
      <c r="O1106" s="808"/>
      <c r="P1106" s="638">
        <f t="shared" si="733"/>
        <v>0</v>
      </c>
      <c r="Q1106" s="512">
        <f t="shared" si="734"/>
        <v>0</v>
      </c>
      <c r="R1106" s="637">
        <f t="shared" si="735"/>
        <v>0</v>
      </c>
      <c r="S1106" s="638"/>
      <c r="T1106" s="512"/>
      <c r="U1106" s="512"/>
      <c r="V1106" s="512"/>
      <c r="W1106" s="512"/>
      <c r="X1106" s="668"/>
      <c r="Y1106" s="638"/>
      <c r="Z1106" s="512"/>
      <c r="AA1106" s="512"/>
      <c r="AB1106" s="512"/>
      <c r="AC1106" s="512"/>
      <c r="AD1106" s="668"/>
      <c r="AE1106" s="740">
        <f t="shared" si="736"/>
        <v>0</v>
      </c>
      <c r="AF1106" s="743"/>
      <c r="AG1106" s="743"/>
      <c r="AH1106" s="743"/>
      <c r="AI1106" s="743"/>
      <c r="AJ1106" s="744"/>
      <c r="AL1106" s="196"/>
      <c r="AM1106" s="196"/>
      <c r="AN1106" s="196"/>
      <c r="AO1106" s="196"/>
      <c r="AP1106" s="196"/>
      <c r="AQ1106" s="196"/>
      <c r="AR1106" s="196"/>
      <c r="AS1106" s="196"/>
      <c r="AT1106" s="196"/>
      <c r="AU1106" s="196"/>
      <c r="AV1106" s="196"/>
      <c r="AW1106" s="196"/>
      <c r="AX1106" s="196"/>
      <c r="AY1106" s="196"/>
      <c r="AZ1106" s="196"/>
      <c r="BA1106" s="196"/>
      <c r="BB1106" s="196"/>
      <c r="BC1106" s="196"/>
      <c r="BD1106" s="196"/>
      <c r="BE1106" s="196"/>
      <c r="BF1106" s="196"/>
      <c r="BG1106" s="196"/>
      <c r="BH1106" s="196"/>
      <c r="BI1106" s="196"/>
    </row>
    <row r="1107" spans="1:61" s="403" customFormat="1" ht="24" hidden="1" customHeight="1" x14ac:dyDescent="0.25">
      <c r="A1107" s="967" t="s">
        <v>1103</v>
      </c>
      <c r="B1107" s="438" t="s">
        <v>563</v>
      </c>
      <c r="C1107" s="571" t="s">
        <v>171</v>
      </c>
      <c r="D1107" s="598">
        <v>34.22</v>
      </c>
      <c r="E1107" s="466">
        <v>13494</v>
      </c>
      <c r="F1107" s="466">
        <f>E1107*D1107</f>
        <v>461764.68</v>
      </c>
      <c r="G1107" s="466"/>
      <c r="H1107" s="466"/>
      <c r="I1107" s="587">
        <f>F1107+H1107</f>
        <v>461764.68</v>
      </c>
      <c r="J1107" s="797"/>
      <c r="K1107" s="803">
        <v>13494</v>
      </c>
      <c r="L1107" s="804">
        <f>K1107*J1107</f>
        <v>0</v>
      </c>
      <c r="M1107" s="803"/>
      <c r="N1107" s="804"/>
      <c r="O1107" s="808">
        <f>L1107+N1107</f>
        <v>0</v>
      </c>
      <c r="P1107" s="638">
        <f t="shared" si="733"/>
        <v>0</v>
      </c>
      <c r="Q1107" s="512">
        <f t="shared" si="734"/>
        <v>0</v>
      </c>
      <c r="R1107" s="637">
        <f t="shared" si="735"/>
        <v>0</v>
      </c>
      <c r="S1107" s="638"/>
      <c r="T1107" s="519">
        <v>13494</v>
      </c>
      <c r="U1107" s="519">
        <f>T1107*S1107</f>
        <v>0</v>
      </c>
      <c r="V1107" s="519"/>
      <c r="W1107" s="519"/>
      <c r="X1107" s="670">
        <f>U1107+W1107</f>
        <v>0</v>
      </c>
      <c r="Y1107" s="638"/>
      <c r="Z1107" s="512">
        <v>13494</v>
      </c>
      <c r="AA1107" s="512">
        <f>Z1107*Y1107</f>
        <v>0</v>
      </c>
      <c r="AB1107" s="512"/>
      <c r="AC1107" s="512"/>
      <c r="AD1107" s="668">
        <f>AA1107+AC1107</f>
        <v>0</v>
      </c>
      <c r="AE1107" s="740">
        <f t="shared" si="736"/>
        <v>34.22</v>
      </c>
      <c r="AF1107" s="747">
        <v>13494</v>
      </c>
      <c r="AG1107" s="747">
        <f>AF1107*AE1107</f>
        <v>461764.68</v>
      </c>
      <c r="AH1107" s="747"/>
      <c r="AI1107" s="747"/>
      <c r="AJ1107" s="748">
        <f>AG1107+AI1107</f>
        <v>461764.68</v>
      </c>
    </row>
    <row r="1108" spans="1:61" s="403" customFormat="1" ht="24" hidden="1" customHeight="1" x14ac:dyDescent="0.25">
      <c r="A1108" s="967" t="s">
        <v>1104</v>
      </c>
      <c r="B1108" s="438" t="s">
        <v>564</v>
      </c>
      <c r="C1108" s="571" t="s">
        <v>171</v>
      </c>
      <c r="D1108" s="598">
        <v>132.63</v>
      </c>
      <c r="E1108" s="466">
        <v>19422</v>
      </c>
      <c r="F1108" s="466">
        <f>E1108*D1108</f>
        <v>2575939.86</v>
      </c>
      <c r="G1108" s="466"/>
      <c r="H1108" s="466"/>
      <c r="I1108" s="587">
        <f>F1108+H1108</f>
        <v>2575939.86</v>
      </c>
      <c r="J1108" s="797">
        <v>67.930000000000007</v>
      </c>
      <c r="K1108" s="803">
        <v>19422</v>
      </c>
      <c r="L1108" s="804">
        <f>K1108*J1108</f>
        <v>1319336.4600000002</v>
      </c>
      <c r="M1108" s="803"/>
      <c r="N1108" s="804"/>
      <c r="O1108" s="808">
        <f>L1108+N1108</f>
        <v>1319336.4600000002</v>
      </c>
      <c r="P1108" s="638">
        <f t="shared" si="733"/>
        <v>0</v>
      </c>
      <c r="Q1108" s="512">
        <f t="shared" si="734"/>
        <v>0</v>
      </c>
      <c r="R1108" s="637">
        <f t="shared" si="735"/>
        <v>0</v>
      </c>
      <c r="S1108" s="638">
        <v>67.930000000000007</v>
      </c>
      <c r="T1108" s="512">
        <v>19422</v>
      </c>
      <c r="U1108" s="512">
        <f>T1108*S1108</f>
        <v>1319336.4600000002</v>
      </c>
      <c r="V1108" s="512"/>
      <c r="W1108" s="512"/>
      <c r="X1108" s="668">
        <f>U1108+W1108</f>
        <v>1319336.4600000002</v>
      </c>
      <c r="Y1108" s="638"/>
      <c r="Z1108" s="512">
        <v>19422</v>
      </c>
      <c r="AA1108" s="512">
        <f>Z1108*Y1108</f>
        <v>0</v>
      </c>
      <c r="AB1108" s="512"/>
      <c r="AC1108" s="512"/>
      <c r="AD1108" s="668">
        <f>AA1108+AC1108</f>
        <v>0</v>
      </c>
      <c r="AE1108" s="740">
        <f t="shared" si="736"/>
        <v>64.699999999999989</v>
      </c>
      <c r="AF1108" s="743">
        <v>19422</v>
      </c>
      <c r="AG1108" s="743">
        <f>AF1108*AE1108</f>
        <v>1256603.3999999997</v>
      </c>
      <c r="AH1108" s="743"/>
      <c r="AI1108" s="743"/>
      <c r="AJ1108" s="744">
        <f>AG1108+AI1108</f>
        <v>1256603.3999999997</v>
      </c>
      <c r="AL1108" s="196"/>
      <c r="AM1108" s="196"/>
      <c r="AN1108" s="196"/>
      <c r="AO1108" s="196"/>
      <c r="AP1108" s="196"/>
      <c r="AQ1108" s="196"/>
      <c r="AR1108" s="196"/>
      <c r="AS1108" s="196"/>
      <c r="AT1108" s="196"/>
      <c r="AU1108" s="196"/>
      <c r="AV1108" s="196"/>
      <c r="AW1108" s="196"/>
      <c r="AX1108" s="196"/>
      <c r="AY1108" s="196"/>
      <c r="AZ1108" s="196"/>
      <c r="BA1108" s="196"/>
      <c r="BB1108" s="196"/>
      <c r="BC1108" s="196"/>
      <c r="BD1108" s="196"/>
      <c r="BE1108" s="196"/>
      <c r="BF1108" s="196"/>
      <c r="BG1108" s="196"/>
      <c r="BH1108" s="196"/>
      <c r="BI1108" s="196"/>
    </row>
    <row r="1109" spans="1:61" s="403" customFormat="1" ht="15.75" hidden="1" x14ac:dyDescent="0.25">
      <c r="A1109" s="967" t="s">
        <v>1105</v>
      </c>
      <c r="B1109" s="438" t="s">
        <v>565</v>
      </c>
      <c r="C1109" s="571" t="s">
        <v>171</v>
      </c>
      <c r="D1109" s="598">
        <f>84.52</f>
        <v>84.52</v>
      </c>
      <c r="E1109" s="466">
        <v>2405</v>
      </c>
      <c r="F1109" s="466">
        <f>E1109*D1109</f>
        <v>203270.59999999998</v>
      </c>
      <c r="G1109" s="466"/>
      <c r="H1109" s="466"/>
      <c r="I1109" s="587">
        <f>F1109+H1109</f>
        <v>203270.59999999998</v>
      </c>
      <c r="J1109" s="797">
        <v>75.48</v>
      </c>
      <c r="K1109" s="803">
        <v>2405</v>
      </c>
      <c r="L1109" s="804">
        <f>K1109*J1109</f>
        <v>181529.40000000002</v>
      </c>
      <c r="M1109" s="803"/>
      <c r="N1109" s="804"/>
      <c r="O1109" s="808">
        <f>L1109+N1109</f>
        <v>181529.40000000002</v>
      </c>
      <c r="P1109" s="638">
        <f t="shared" si="733"/>
        <v>0</v>
      </c>
      <c r="Q1109" s="512">
        <f t="shared" si="734"/>
        <v>0</v>
      </c>
      <c r="R1109" s="637">
        <f t="shared" si="735"/>
        <v>0</v>
      </c>
      <c r="S1109" s="638">
        <v>75.48</v>
      </c>
      <c r="T1109" s="512">
        <v>2405</v>
      </c>
      <c r="U1109" s="512">
        <f>T1109*S1109</f>
        <v>181529.40000000002</v>
      </c>
      <c r="V1109" s="512"/>
      <c r="W1109" s="512"/>
      <c r="X1109" s="668">
        <f>U1109+W1109</f>
        <v>181529.40000000002</v>
      </c>
      <c r="Y1109" s="638"/>
      <c r="Z1109" s="512">
        <v>2405</v>
      </c>
      <c r="AA1109" s="512">
        <f>Z1109*Y1109</f>
        <v>0</v>
      </c>
      <c r="AB1109" s="512"/>
      <c r="AC1109" s="512"/>
      <c r="AD1109" s="668">
        <f>AA1109+AC1109</f>
        <v>0</v>
      </c>
      <c r="AE1109" s="740">
        <f t="shared" si="736"/>
        <v>9.039999999999992</v>
      </c>
      <c r="AF1109" s="743">
        <v>2405</v>
      </c>
      <c r="AG1109" s="743">
        <f>AF1109*AE1109</f>
        <v>21741.199999999983</v>
      </c>
      <c r="AH1109" s="743"/>
      <c r="AI1109" s="743"/>
      <c r="AJ1109" s="744">
        <f>AG1109+AI1109</f>
        <v>21741.199999999983</v>
      </c>
      <c r="AL1109" s="196"/>
      <c r="AM1109" s="196"/>
      <c r="AN1109" s="196"/>
      <c r="AO1109" s="196"/>
      <c r="AP1109" s="196"/>
      <c r="AQ1109" s="196"/>
      <c r="AR1109" s="196"/>
      <c r="AS1109" s="196"/>
      <c r="AT1109" s="196"/>
      <c r="AU1109" s="196"/>
      <c r="AV1109" s="196"/>
      <c r="AW1109" s="196"/>
      <c r="AX1109" s="196"/>
      <c r="AY1109" s="196"/>
      <c r="AZ1109" s="196"/>
      <c r="BA1109" s="196"/>
      <c r="BB1109" s="196"/>
      <c r="BC1109" s="196"/>
      <c r="BD1109" s="196"/>
      <c r="BE1109" s="196"/>
      <c r="BF1109" s="196"/>
      <c r="BG1109" s="196"/>
      <c r="BH1109" s="196"/>
      <c r="BI1109" s="196"/>
    </row>
    <row r="1110" spans="1:61" s="403" customFormat="1" ht="24" hidden="1" customHeight="1" x14ac:dyDescent="0.25">
      <c r="A1110" s="967" t="s">
        <v>1106</v>
      </c>
      <c r="B1110" s="448" t="s">
        <v>566</v>
      </c>
      <c r="C1110" s="571"/>
      <c r="D1110" s="598"/>
      <c r="E1110" s="466"/>
      <c r="F1110" s="466"/>
      <c r="G1110" s="466"/>
      <c r="H1110" s="466"/>
      <c r="I1110" s="587"/>
      <c r="J1110" s="797"/>
      <c r="K1110" s="803"/>
      <c r="L1110" s="804"/>
      <c r="M1110" s="803"/>
      <c r="N1110" s="804"/>
      <c r="O1110" s="808"/>
      <c r="P1110" s="638">
        <f t="shared" si="733"/>
        <v>0</v>
      </c>
      <c r="Q1110" s="512">
        <f t="shared" si="734"/>
        <v>0</v>
      </c>
      <c r="R1110" s="637">
        <f t="shared" si="735"/>
        <v>0</v>
      </c>
      <c r="S1110" s="638"/>
      <c r="T1110" s="512"/>
      <c r="U1110" s="512"/>
      <c r="V1110" s="512"/>
      <c r="W1110" s="512"/>
      <c r="X1110" s="668"/>
      <c r="Y1110" s="638"/>
      <c r="Z1110" s="512"/>
      <c r="AA1110" s="512"/>
      <c r="AB1110" s="512"/>
      <c r="AC1110" s="512"/>
      <c r="AD1110" s="668"/>
      <c r="AE1110" s="740">
        <f t="shared" si="736"/>
        <v>0</v>
      </c>
      <c r="AF1110" s="743"/>
      <c r="AG1110" s="743"/>
      <c r="AH1110" s="743"/>
      <c r="AI1110" s="743"/>
      <c r="AJ1110" s="744"/>
      <c r="AL1110" s="196"/>
      <c r="AM1110" s="196"/>
      <c r="AN1110" s="196"/>
      <c r="AO1110" s="196"/>
      <c r="AP1110" s="196"/>
      <c r="AQ1110" s="196"/>
      <c r="AR1110" s="196"/>
      <c r="AS1110" s="196"/>
      <c r="AT1110" s="196"/>
      <c r="AU1110" s="196"/>
      <c r="AV1110" s="196"/>
      <c r="AW1110" s="196"/>
      <c r="AX1110" s="196"/>
      <c r="AY1110" s="196"/>
      <c r="AZ1110" s="196"/>
      <c r="BA1110" s="196"/>
      <c r="BB1110" s="196"/>
      <c r="BC1110" s="196"/>
      <c r="BD1110" s="196"/>
      <c r="BE1110" s="196"/>
      <c r="BF1110" s="196"/>
      <c r="BG1110" s="196"/>
      <c r="BH1110" s="196"/>
      <c r="BI1110" s="196"/>
    </row>
    <row r="1111" spans="1:61" s="403" customFormat="1" ht="24" hidden="1" customHeight="1" x14ac:dyDescent="0.25">
      <c r="A1111" s="967" t="s">
        <v>1107</v>
      </c>
      <c r="B1111" s="438" t="s">
        <v>567</v>
      </c>
      <c r="C1111" s="571" t="s">
        <v>171</v>
      </c>
      <c r="D1111" s="598">
        <v>65</v>
      </c>
      <c r="E1111" s="466">
        <v>2513.1600000000003</v>
      </c>
      <c r="F1111" s="466">
        <f>E1111*D1111</f>
        <v>163355.40000000002</v>
      </c>
      <c r="G1111" s="466">
        <v>6681</v>
      </c>
      <c r="H1111" s="466">
        <f>G1111*D1111</f>
        <v>434265</v>
      </c>
      <c r="I1111" s="587">
        <f>F1111+H1111</f>
        <v>597620.4</v>
      </c>
      <c r="J1111" s="797">
        <v>52</v>
      </c>
      <c r="K1111" s="803">
        <v>2513.1600000000003</v>
      </c>
      <c r="L1111" s="804">
        <f>K1111*J1111</f>
        <v>130684.32000000002</v>
      </c>
      <c r="M1111" s="803">
        <v>6681</v>
      </c>
      <c r="N1111" s="804">
        <f>M1111*J1111</f>
        <v>347412</v>
      </c>
      <c r="O1111" s="808">
        <f>L1111+N1111</f>
        <v>478096.32</v>
      </c>
      <c r="P1111" s="638">
        <f t="shared" si="733"/>
        <v>0.16000000000030923</v>
      </c>
      <c r="Q1111" s="512">
        <f t="shared" si="734"/>
        <v>0</v>
      </c>
      <c r="R1111" s="637">
        <f t="shared" si="735"/>
        <v>10.400000000023283</v>
      </c>
      <c r="S1111" s="638">
        <v>52</v>
      </c>
      <c r="T1111" s="512">
        <v>2513</v>
      </c>
      <c r="U1111" s="512">
        <f>T1111*S1111</f>
        <v>130676</v>
      </c>
      <c r="V1111" s="512">
        <v>6681</v>
      </c>
      <c r="W1111" s="512">
        <f>V1111*S1111</f>
        <v>347412</v>
      </c>
      <c r="X1111" s="668">
        <f>U1111+W1111</f>
        <v>478088</v>
      </c>
      <c r="Y1111" s="638"/>
      <c r="Z1111" s="512">
        <v>2513</v>
      </c>
      <c r="AA1111" s="512">
        <f>Z1111*Y1111</f>
        <v>0</v>
      </c>
      <c r="AB1111" s="512">
        <v>6681</v>
      </c>
      <c r="AC1111" s="512">
        <f>AB1111*Y1111</f>
        <v>0</v>
      </c>
      <c r="AD1111" s="668">
        <f>AA1111+AC1111</f>
        <v>0</v>
      </c>
      <c r="AE1111" s="740">
        <f t="shared" si="736"/>
        <v>13</v>
      </c>
      <c r="AF1111" s="743">
        <v>2513</v>
      </c>
      <c r="AG1111" s="743">
        <f>AF1111*AE1111</f>
        <v>32669</v>
      </c>
      <c r="AH1111" s="743">
        <v>6681</v>
      </c>
      <c r="AI1111" s="743">
        <f>AH1111*AE1111</f>
        <v>86853</v>
      </c>
      <c r="AJ1111" s="744">
        <f>AG1111+AI1111</f>
        <v>119522</v>
      </c>
      <c r="AL1111" s="196"/>
      <c r="AM1111" s="196"/>
      <c r="AN1111" s="196"/>
      <c r="AO1111" s="196"/>
      <c r="AP1111" s="196"/>
      <c r="AQ1111" s="196"/>
      <c r="AR1111" s="196"/>
      <c r="AS1111" s="196"/>
      <c r="AT1111" s="196"/>
      <c r="AU1111" s="196"/>
      <c r="AV1111" s="196"/>
      <c r="AW1111" s="196"/>
      <c r="AX1111" s="196"/>
      <c r="AY1111" s="196"/>
      <c r="AZ1111" s="196"/>
      <c r="BA1111" s="196"/>
      <c r="BB1111" s="196"/>
      <c r="BC1111" s="196"/>
      <c r="BD1111" s="196"/>
      <c r="BE1111" s="196"/>
      <c r="BF1111" s="196"/>
      <c r="BG1111" s="196"/>
      <c r="BH1111" s="196"/>
      <c r="BI1111" s="196"/>
    </row>
    <row r="1112" spans="1:61" s="403" customFormat="1" ht="24" hidden="1" customHeight="1" x14ac:dyDescent="0.25">
      <c r="A1112" s="967" t="s">
        <v>1108</v>
      </c>
      <c r="B1112" s="438" t="s">
        <v>568</v>
      </c>
      <c r="C1112" s="571" t="s">
        <v>171</v>
      </c>
      <c r="D1112" s="598">
        <v>70</v>
      </c>
      <c r="E1112" s="466">
        <v>2333.7600000000002</v>
      </c>
      <c r="F1112" s="466">
        <f>E1112*D1112</f>
        <v>163363.20000000001</v>
      </c>
      <c r="G1112" s="466">
        <v>2161.5</v>
      </c>
      <c r="H1112" s="466">
        <f>G1112*D1112</f>
        <v>151305</v>
      </c>
      <c r="I1112" s="587">
        <f>F1112+H1112</f>
        <v>314668.2</v>
      </c>
      <c r="J1112" s="797">
        <v>56</v>
      </c>
      <c r="K1112" s="803">
        <v>2333.7600000000002</v>
      </c>
      <c r="L1112" s="804">
        <f>K1112*J1112</f>
        <v>130690.56000000001</v>
      </c>
      <c r="M1112" s="803">
        <v>2161.5</v>
      </c>
      <c r="N1112" s="804">
        <f>M1112*J1112</f>
        <v>121044</v>
      </c>
      <c r="O1112" s="808">
        <f>L1112+N1112</f>
        <v>251734.56</v>
      </c>
      <c r="P1112" s="638">
        <f t="shared" si="733"/>
        <v>0.26000000000021828</v>
      </c>
      <c r="Q1112" s="512">
        <f t="shared" si="734"/>
        <v>0</v>
      </c>
      <c r="R1112" s="637">
        <f t="shared" si="735"/>
        <v>18.200000000011642</v>
      </c>
      <c r="S1112" s="638">
        <v>55.95</v>
      </c>
      <c r="T1112" s="512">
        <v>2333.5</v>
      </c>
      <c r="U1112" s="512">
        <f>ROUND((T1112*S1112),2)</f>
        <v>130559.33</v>
      </c>
      <c r="V1112" s="512">
        <v>2161.5</v>
      </c>
      <c r="W1112" s="512">
        <f>V1112*S1112</f>
        <v>120935.925</v>
      </c>
      <c r="X1112" s="668">
        <f>U1112+W1112</f>
        <v>251495.255</v>
      </c>
      <c r="Y1112" s="638"/>
      <c r="Z1112" s="512">
        <v>2333.5</v>
      </c>
      <c r="AA1112" s="512">
        <f>ROUND((Z1112*Y1112),2)</f>
        <v>0</v>
      </c>
      <c r="AB1112" s="512">
        <v>2161.5</v>
      </c>
      <c r="AC1112" s="512">
        <f>AB1112*Y1112</f>
        <v>0</v>
      </c>
      <c r="AD1112" s="668">
        <f>AA1112+AC1112</f>
        <v>0</v>
      </c>
      <c r="AE1112" s="740">
        <f t="shared" si="736"/>
        <v>14.049999999999997</v>
      </c>
      <c r="AF1112" s="743">
        <v>2333.5</v>
      </c>
      <c r="AG1112" s="743">
        <f>ROUND((AF1112*AE1112),2)</f>
        <v>32785.68</v>
      </c>
      <c r="AH1112" s="743">
        <v>2161.5</v>
      </c>
      <c r="AI1112" s="743">
        <f>AH1112*AE1112</f>
        <v>30369.074999999993</v>
      </c>
      <c r="AJ1112" s="744">
        <f>AG1112+AI1112</f>
        <v>63154.75499999999</v>
      </c>
      <c r="AL1112" s="196"/>
      <c r="AM1112" s="196"/>
      <c r="AN1112" s="196"/>
      <c r="AO1112" s="196"/>
      <c r="AP1112" s="196"/>
      <c r="AQ1112" s="196"/>
      <c r="AR1112" s="196"/>
      <c r="AS1112" s="196"/>
      <c r="AT1112" s="196"/>
      <c r="AU1112" s="196"/>
      <c r="AV1112" s="196"/>
      <c r="AW1112" s="196"/>
      <c r="AX1112" s="196"/>
      <c r="AY1112" s="196"/>
      <c r="AZ1112" s="196"/>
      <c r="BA1112" s="196"/>
      <c r="BB1112" s="196"/>
      <c r="BC1112" s="196"/>
      <c r="BD1112" s="196"/>
      <c r="BE1112" s="196"/>
      <c r="BF1112" s="196"/>
      <c r="BG1112" s="196"/>
      <c r="BH1112" s="196"/>
      <c r="BI1112" s="196"/>
    </row>
    <row r="1113" spans="1:61" s="403" customFormat="1" ht="24" hidden="1" customHeight="1" x14ac:dyDescent="0.25">
      <c r="A1113" s="967" t="s">
        <v>1109</v>
      </c>
      <c r="B1113" s="438" t="s">
        <v>569</v>
      </c>
      <c r="C1113" s="571" t="s">
        <v>32</v>
      </c>
      <c r="D1113" s="598">
        <v>97.2</v>
      </c>
      <c r="E1113" s="466">
        <v>46.800000000000004</v>
      </c>
      <c r="F1113" s="466">
        <f>E1113*D1113</f>
        <v>4548.9600000000009</v>
      </c>
      <c r="G1113" s="466">
        <v>264.096</v>
      </c>
      <c r="H1113" s="466">
        <f>G1113*D1113</f>
        <v>25670.1312</v>
      </c>
      <c r="I1113" s="587">
        <f>F1113+H1113</f>
        <v>30219.091200000003</v>
      </c>
      <c r="J1113" s="797">
        <v>77.760000000000005</v>
      </c>
      <c r="K1113" s="803">
        <v>46.800000000000004</v>
      </c>
      <c r="L1113" s="804">
        <f>K1113*J1113</f>
        <v>3639.1680000000006</v>
      </c>
      <c r="M1113" s="803">
        <v>264.096</v>
      </c>
      <c r="N1113" s="804">
        <f>M1113*J1113</f>
        <v>20536.104960000001</v>
      </c>
      <c r="O1113" s="808">
        <f>L1113+N1113</f>
        <v>24175.272960000002</v>
      </c>
      <c r="P1113" s="638">
        <f t="shared" si="733"/>
        <v>0</v>
      </c>
      <c r="Q1113" s="512">
        <f t="shared" si="734"/>
        <v>9.6000000000003638E-2</v>
      </c>
      <c r="R1113" s="637">
        <f t="shared" si="735"/>
        <v>0</v>
      </c>
      <c r="S1113" s="638">
        <v>77.73</v>
      </c>
      <c r="T1113" s="512">
        <v>46.8</v>
      </c>
      <c r="U1113" s="512">
        <f>ROUND((T1113*S1113),2)</f>
        <v>3637.76</v>
      </c>
      <c r="V1113" s="512">
        <v>264</v>
      </c>
      <c r="W1113" s="512">
        <f>V1113*S1113</f>
        <v>20520.72</v>
      </c>
      <c r="X1113" s="668">
        <f>U1113+W1113</f>
        <v>24158.480000000003</v>
      </c>
      <c r="Y1113" s="638"/>
      <c r="Z1113" s="512">
        <v>46.8</v>
      </c>
      <c r="AA1113" s="512">
        <f>ROUND((Z1113*Y1113),2)</f>
        <v>0</v>
      </c>
      <c r="AB1113" s="512">
        <v>264</v>
      </c>
      <c r="AC1113" s="512">
        <f>AB1113*Y1113</f>
        <v>0</v>
      </c>
      <c r="AD1113" s="668">
        <f>AA1113+AC1113</f>
        <v>0</v>
      </c>
      <c r="AE1113" s="740">
        <f t="shared" si="736"/>
        <v>19.47</v>
      </c>
      <c r="AF1113" s="743">
        <v>46.8</v>
      </c>
      <c r="AG1113" s="743">
        <f>ROUND((AF1113*AE1113),2)</f>
        <v>911.2</v>
      </c>
      <c r="AH1113" s="743">
        <v>264</v>
      </c>
      <c r="AI1113" s="743">
        <f>AH1113*AE1113</f>
        <v>5140.08</v>
      </c>
      <c r="AJ1113" s="744">
        <f>AG1113+AI1113</f>
        <v>6051.28</v>
      </c>
      <c r="AL1113" s="196"/>
      <c r="AM1113" s="196"/>
      <c r="AN1113" s="196"/>
      <c r="AO1113" s="196"/>
      <c r="AP1113" s="196"/>
      <c r="AQ1113" s="196"/>
      <c r="AR1113" s="196"/>
      <c r="AS1113" s="196"/>
      <c r="AT1113" s="196"/>
      <c r="AU1113" s="196"/>
      <c r="AV1113" s="196"/>
      <c r="AW1113" s="196"/>
      <c r="AX1113" s="196"/>
      <c r="AY1113" s="196"/>
      <c r="AZ1113" s="196"/>
      <c r="BA1113" s="196"/>
      <c r="BB1113" s="196"/>
      <c r="BC1113" s="196"/>
      <c r="BD1113" s="196"/>
      <c r="BE1113" s="196"/>
      <c r="BF1113" s="196"/>
      <c r="BG1113" s="196"/>
      <c r="BH1113" s="196"/>
      <c r="BI1113" s="196"/>
    </row>
    <row r="1114" spans="1:61" s="403" customFormat="1" ht="24" hidden="1" customHeight="1" x14ac:dyDescent="0.25">
      <c r="A1114" s="967" t="s">
        <v>1111</v>
      </c>
      <c r="B1114" s="448" t="s">
        <v>581</v>
      </c>
      <c r="C1114" s="576"/>
      <c r="D1114" s="598"/>
      <c r="E1114" s="466"/>
      <c r="F1114" s="466"/>
      <c r="G1114" s="466"/>
      <c r="H1114" s="466"/>
      <c r="I1114" s="587"/>
      <c r="J1114" s="797"/>
      <c r="K1114" s="803"/>
      <c r="L1114" s="804"/>
      <c r="M1114" s="803"/>
      <c r="N1114" s="804"/>
      <c r="O1114" s="808"/>
      <c r="P1114" s="638">
        <f t="shared" si="733"/>
        <v>0</v>
      </c>
      <c r="Q1114" s="512">
        <f t="shared" si="734"/>
        <v>0</v>
      </c>
      <c r="R1114" s="637">
        <f t="shared" si="735"/>
        <v>0</v>
      </c>
      <c r="S1114" s="638"/>
      <c r="T1114" s="512"/>
      <c r="U1114" s="512"/>
      <c r="V1114" s="512"/>
      <c r="W1114" s="512"/>
      <c r="X1114" s="668"/>
      <c r="Y1114" s="638"/>
      <c r="Z1114" s="512"/>
      <c r="AA1114" s="512"/>
      <c r="AB1114" s="512"/>
      <c r="AC1114" s="512"/>
      <c r="AD1114" s="668"/>
      <c r="AE1114" s="740">
        <f t="shared" si="736"/>
        <v>0</v>
      </c>
      <c r="AF1114" s="743"/>
      <c r="AG1114" s="743"/>
      <c r="AH1114" s="743"/>
      <c r="AI1114" s="743"/>
      <c r="AJ1114" s="744"/>
      <c r="AL1114" s="196"/>
      <c r="AM1114" s="196"/>
      <c r="AN1114" s="196"/>
      <c r="AO1114" s="196"/>
      <c r="AP1114" s="196"/>
      <c r="AQ1114" s="196"/>
      <c r="AR1114" s="196"/>
      <c r="AS1114" s="196"/>
      <c r="AT1114" s="196"/>
      <c r="AU1114" s="196"/>
      <c r="AV1114" s="196"/>
      <c r="AW1114" s="196"/>
      <c r="AX1114" s="196"/>
      <c r="AY1114" s="196"/>
      <c r="AZ1114" s="196"/>
      <c r="BA1114" s="196"/>
      <c r="BB1114" s="196"/>
      <c r="BC1114" s="196"/>
      <c r="BD1114" s="196"/>
      <c r="BE1114" s="196"/>
      <c r="BF1114" s="196"/>
      <c r="BG1114" s="196"/>
      <c r="BH1114" s="196"/>
      <c r="BI1114" s="196"/>
    </row>
    <row r="1115" spans="1:61" s="403" customFormat="1" ht="24" hidden="1" customHeight="1" x14ac:dyDescent="0.25">
      <c r="A1115" s="967" t="s">
        <v>1110</v>
      </c>
      <c r="B1115" s="438" t="s">
        <v>582</v>
      </c>
      <c r="C1115" s="571" t="s">
        <v>32</v>
      </c>
      <c r="D1115" s="598">
        <v>97.2</v>
      </c>
      <c r="E1115" s="466">
        <v>2475.7200000000003</v>
      </c>
      <c r="F1115" s="466">
        <f>E1115*D1115</f>
        <v>240639.98400000003</v>
      </c>
      <c r="G1115" s="466">
        <v>62297.272700000001</v>
      </c>
      <c r="H1115" s="466">
        <f>G1115*D1115</f>
        <v>6055294.90644</v>
      </c>
      <c r="I1115" s="587">
        <f>F1115+H1115</f>
        <v>6295934.8904400002</v>
      </c>
      <c r="J1115" s="797">
        <v>87.48</v>
      </c>
      <c r="K1115" s="803">
        <v>2475.7200000000003</v>
      </c>
      <c r="L1115" s="804">
        <f>K1115*J1115</f>
        <v>216575.98560000004</v>
      </c>
      <c r="M1115" s="803">
        <v>62297.272700000001</v>
      </c>
      <c r="N1115" s="804">
        <f>M1115*J1115</f>
        <v>5449765.4157960005</v>
      </c>
      <c r="O1115" s="808">
        <f>L1115+N1115</f>
        <v>5666341.4013960008</v>
      </c>
      <c r="P1115" s="638">
        <f t="shared" si="733"/>
        <v>0</v>
      </c>
      <c r="Q1115" s="512">
        <f t="shared" si="734"/>
        <v>0.27270000000135042</v>
      </c>
      <c r="R1115" s="637">
        <f t="shared" si="735"/>
        <v>0</v>
      </c>
      <c r="S1115" s="638">
        <v>87.47</v>
      </c>
      <c r="T1115" s="512">
        <v>2475.7199999999998</v>
      </c>
      <c r="U1115" s="512">
        <f>ROUND((T1115*S1115),2)</f>
        <v>216551.23</v>
      </c>
      <c r="V1115" s="512">
        <v>62297</v>
      </c>
      <c r="W1115" s="512">
        <f>V1115*S1115</f>
        <v>5449118.5899999999</v>
      </c>
      <c r="X1115" s="668">
        <f>U1115+W1115</f>
        <v>5665669.8200000003</v>
      </c>
      <c r="Y1115" s="638"/>
      <c r="Z1115" s="512">
        <v>2475.7199999999998</v>
      </c>
      <c r="AA1115" s="512">
        <f>ROUND((Z1115*Y1115),2)</f>
        <v>0</v>
      </c>
      <c r="AB1115" s="512">
        <v>62297</v>
      </c>
      <c r="AC1115" s="512">
        <f>AB1115*Y1115</f>
        <v>0</v>
      </c>
      <c r="AD1115" s="668">
        <f>AA1115+AC1115</f>
        <v>0</v>
      </c>
      <c r="AE1115" s="740">
        <f t="shared" si="736"/>
        <v>9.730000000000004</v>
      </c>
      <c r="AF1115" s="743">
        <v>2475.7199999999998</v>
      </c>
      <c r="AG1115" s="743">
        <f>ROUND((AF1115*AE1115),2)</f>
        <v>24088.76</v>
      </c>
      <c r="AH1115" s="743">
        <v>62297</v>
      </c>
      <c r="AI1115" s="743">
        <f>AH1115*AE1115</f>
        <v>606149.81000000029</v>
      </c>
      <c r="AJ1115" s="744">
        <f>AG1115+AI1115</f>
        <v>630238.5700000003</v>
      </c>
      <c r="AL1115" s="196"/>
      <c r="AM1115" s="196"/>
      <c r="AN1115" s="196"/>
      <c r="AO1115" s="196"/>
      <c r="AP1115" s="196"/>
      <c r="AQ1115" s="196"/>
      <c r="AR1115" s="196"/>
      <c r="AS1115" s="196"/>
      <c r="AT1115" s="196"/>
      <c r="AU1115" s="196"/>
      <c r="AV1115" s="196"/>
      <c r="AW1115" s="196"/>
      <c r="AX1115" s="196"/>
      <c r="AY1115" s="196"/>
      <c r="AZ1115" s="196"/>
      <c r="BA1115" s="196"/>
      <c r="BB1115" s="196"/>
      <c r="BC1115" s="196"/>
      <c r="BD1115" s="196"/>
      <c r="BE1115" s="196"/>
      <c r="BF1115" s="196"/>
      <c r="BG1115" s="196"/>
      <c r="BH1115" s="196"/>
      <c r="BI1115" s="196"/>
    </row>
    <row r="1116" spans="1:61" s="403" customFormat="1" ht="24" hidden="1" customHeight="1" x14ac:dyDescent="0.25">
      <c r="A1116" s="967" t="s">
        <v>1112</v>
      </c>
      <c r="B1116" s="438" t="s">
        <v>572</v>
      </c>
      <c r="C1116" s="571" t="s">
        <v>32</v>
      </c>
      <c r="D1116" s="598">
        <v>97.2</v>
      </c>
      <c r="E1116" s="466">
        <v>6552</v>
      </c>
      <c r="F1116" s="466">
        <f>E1116*D1116</f>
        <v>636854.4</v>
      </c>
      <c r="G1116" s="466"/>
      <c r="H1116" s="466"/>
      <c r="I1116" s="587">
        <f>F1116+H1116</f>
        <v>636854.4</v>
      </c>
      <c r="J1116" s="797">
        <v>87.48</v>
      </c>
      <c r="K1116" s="803">
        <v>6552</v>
      </c>
      <c r="L1116" s="804">
        <f>K1116*J1116</f>
        <v>573168.96000000008</v>
      </c>
      <c r="M1116" s="803"/>
      <c r="N1116" s="804"/>
      <c r="O1116" s="808">
        <f>L1116+N1116</f>
        <v>573168.96000000008</v>
      </c>
      <c r="P1116" s="638">
        <f t="shared" si="733"/>
        <v>0</v>
      </c>
      <c r="Q1116" s="512">
        <f t="shared" si="734"/>
        <v>0</v>
      </c>
      <c r="R1116" s="637">
        <f t="shared" si="735"/>
        <v>0</v>
      </c>
      <c r="S1116" s="638">
        <v>87.48</v>
      </c>
      <c r="T1116" s="512">
        <v>6552</v>
      </c>
      <c r="U1116" s="512">
        <f>T1116*S1116</f>
        <v>573168.96000000008</v>
      </c>
      <c r="V1116" s="512"/>
      <c r="W1116" s="512"/>
      <c r="X1116" s="668">
        <f>U1116+W1116</f>
        <v>573168.96000000008</v>
      </c>
      <c r="Y1116" s="638"/>
      <c r="Z1116" s="512">
        <v>6552</v>
      </c>
      <c r="AA1116" s="512">
        <f>Z1116*Y1116</f>
        <v>0</v>
      </c>
      <c r="AB1116" s="512"/>
      <c r="AC1116" s="512"/>
      <c r="AD1116" s="668">
        <f>AA1116+AC1116</f>
        <v>0</v>
      </c>
      <c r="AE1116" s="740">
        <f t="shared" si="736"/>
        <v>9.7199999999999989</v>
      </c>
      <c r="AF1116" s="743">
        <v>6552</v>
      </c>
      <c r="AG1116" s="743">
        <f>AF1116*AE1116</f>
        <v>63685.439999999995</v>
      </c>
      <c r="AH1116" s="743"/>
      <c r="AI1116" s="743"/>
      <c r="AJ1116" s="744">
        <f>AG1116+AI1116</f>
        <v>63685.439999999995</v>
      </c>
      <c r="AL1116" s="196"/>
      <c r="AM1116" s="196"/>
      <c r="AN1116" s="196"/>
      <c r="AO1116" s="196"/>
      <c r="AP1116" s="196"/>
      <c r="AQ1116" s="196"/>
      <c r="AR1116" s="196"/>
      <c r="AS1116" s="196"/>
      <c r="AT1116" s="196"/>
      <c r="AU1116" s="196"/>
      <c r="AV1116" s="196"/>
      <c r="AW1116" s="196"/>
      <c r="AX1116" s="196"/>
      <c r="AY1116" s="196"/>
      <c r="AZ1116" s="196"/>
      <c r="BA1116" s="196"/>
      <c r="BB1116" s="196"/>
      <c r="BC1116" s="196"/>
      <c r="BD1116" s="196"/>
      <c r="BE1116" s="196"/>
      <c r="BF1116" s="196"/>
      <c r="BG1116" s="196"/>
      <c r="BH1116" s="196"/>
      <c r="BI1116" s="196"/>
    </row>
    <row r="1117" spans="1:61" s="403" customFormat="1" ht="24" hidden="1" customHeight="1" x14ac:dyDescent="0.25">
      <c r="A1117" s="967" t="s">
        <v>1113</v>
      </c>
      <c r="B1117" s="438" t="s">
        <v>573</v>
      </c>
      <c r="C1117" s="571" t="s">
        <v>32</v>
      </c>
      <c r="D1117" s="598">
        <v>97.2</v>
      </c>
      <c r="E1117" s="466">
        <v>6552</v>
      </c>
      <c r="F1117" s="466">
        <f>E1117*D1117</f>
        <v>636854.4</v>
      </c>
      <c r="G1117" s="466"/>
      <c r="H1117" s="466"/>
      <c r="I1117" s="587">
        <f>F1117+H1117</f>
        <v>636854.4</v>
      </c>
      <c r="J1117" s="797"/>
      <c r="K1117" s="803">
        <v>6552</v>
      </c>
      <c r="L1117" s="804">
        <f>K1117*J1117</f>
        <v>0</v>
      </c>
      <c r="M1117" s="803"/>
      <c r="N1117" s="804"/>
      <c r="O1117" s="808">
        <f>L1117+N1117</f>
        <v>0</v>
      </c>
      <c r="P1117" s="638">
        <f t="shared" si="733"/>
        <v>0</v>
      </c>
      <c r="Q1117" s="512">
        <f t="shared" si="734"/>
        <v>0</v>
      </c>
      <c r="R1117" s="637">
        <f t="shared" si="735"/>
        <v>0</v>
      </c>
      <c r="S1117" s="638"/>
      <c r="T1117" s="519">
        <v>6552</v>
      </c>
      <c r="U1117" s="519">
        <f>T1117*S1117</f>
        <v>0</v>
      </c>
      <c r="V1117" s="519"/>
      <c r="W1117" s="519"/>
      <c r="X1117" s="670">
        <f>U1117+W1117</f>
        <v>0</v>
      </c>
      <c r="Y1117" s="638"/>
      <c r="Z1117" s="512">
        <v>6552</v>
      </c>
      <c r="AA1117" s="512">
        <f>Z1117*Y1117</f>
        <v>0</v>
      </c>
      <c r="AB1117" s="512"/>
      <c r="AC1117" s="512"/>
      <c r="AD1117" s="668">
        <f>AA1117+AC1117</f>
        <v>0</v>
      </c>
      <c r="AE1117" s="740">
        <f t="shared" si="736"/>
        <v>97.2</v>
      </c>
      <c r="AF1117" s="747">
        <v>6552</v>
      </c>
      <c r="AG1117" s="747">
        <f>AF1117*AE1117</f>
        <v>636854.4</v>
      </c>
      <c r="AH1117" s="747"/>
      <c r="AI1117" s="747"/>
      <c r="AJ1117" s="748">
        <f>AG1117+AI1117</f>
        <v>636854.4</v>
      </c>
      <c r="AL1117" s="196"/>
      <c r="AM1117" s="196"/>
      <c r="AN1117" s="196"/>
      <c r="AO1117" s="196"/>
      <c r="AP1117" s="196"/>
      <c r="AQ1117" s="196"/>
      <c r="AR1117" s="196"/>
      <c r="AS1117" s="196"/>
      <c r="AT1117" s="196"/>
      <c r="AU1117" s="196"/>
      <c r="AV1117" s="196"/>
      <c r="AW1117" s="196"/>
      <c r="AX1117" s="196"/>
      <c r="AY1117" s="196"/>
      <c r="AZ1117" s="196"/>
      <c r="BA1117" s="196"/>
      <c r="BB1117" s="196"/>
      <c r="BC1117" s="196"/>
      <c r="BD1117" s="196"/>
      <c r="BE1117" s="196"/>
      <c r="BF1117" s="196"/>
      <c r="BG1117" s="196"/>
      <c r="BH1117" s="196"/>
      <c r="BI1117" s="196"/>
    </row>
    <row r="1118" spans="1:61" s="403" customFormat="1" ht="16.5" hidden="1" thickBot="1" x14ac:dyDescent="0.3">
      <c r="A1118" s="974" t="s">
        <v>1114</v>
      </c>
      <c r="B1118" s="482" t="s">
        <v>577</v>
      </c>
      <c r="C1118" s="578" t="s">
        <v>31</v>
      </c>
      <c r="D1118" s="729">
        <v>1</v>
      </c>
      <c r="E1118" s="730">
        <v>124800</v>
      </c>
      <c r="F1118" s="730">
        <f>E1118*D1118</f>
        <v>124800</v>
      </c>
      <c r="G1118" s="730">
        <v>49408.353000000003</v>
      </c>
      <c r="H1118" s="730">
        <f>G1118*D1118</f>
        <v>49408.353000000003</v>
      </c>
      <c r="I1118" s="731">
        <f>F1118+H1118</f>
        <v>174208.353</v>
      </c>
      <c r="J1118" s="838">
        <v>1</v>
      </c>
      <c r="K1118" s="839">
        <v>124800</v>
      </c>
      <c r="L1118" s="840">
        <f>K1118*J1118</f>
        <v>124800</v>
      </c>
      <c r="M1118" s="839">
        <v>49408.353000000003</v>
      </c>
      <c r="N1118" s="840">
        <f>M1118*J1118</f>
        <v>49408.353000000003</v>
      </c>
      <c r="O1118" s="841">
        <f>L1118+N1118</f>
        <v>174208.353</v>
      </c>
      <c r="P1118" s="650">
        <f t="shared" si="733"/>
        <v>0</v>
      </c>
      <c r="Q1118" s="527">
        <f t="shared" si="734"/>
        <v>0.35300000000279397</v>
      </c>
      <c r="R1118" s="732">
        <f t="shared" si="735"/>
        <v>0</v>
      </c>
      <c r="S1118" s="650">
        <v>1</v>
      </c>
      <c r="T1118" s="527">
        <v>124800</v>
      </c>
      <c r="U1118" s="527">
        <f>T1118*S1118</f>
        <v>124800</v>
      </c>
      <c r="V1118" s="527">
        <v>49408</v>
      </c>
      <c r="W1118" s="527">
        <f>V1118*S1118</f>
        <v>49408</v>
      </c>
      <c r="X1118" s="678">
        <f>U1118+W1118</f>
        <v>174208</v>
      </c>
      <c r="Y1118" s="650"/>
      <c r="Z1118" s="527">
        <v>124800</v>
      </c>
      <c r="AA1118" s="527">
        <f>Z1118*Y1118</f>
        <v>0</v>
      </c>
      <c r="AB1118" s="527">
        <v>49408</v>
      </c>
      <c r="AC1118" s="527">
        <f>AB1118*Y1118</f>
        <v>0</v>
      </c>
      <c r="AD1118" s="678">
        <f>AA1118+AC1118</f>
        <v>0</v>
      </c>
      <c r="AE1118" s="767">
        <f t="shared" si="736"/>
        <v>0</v>
      </c>
      <c r="AF1118" s="768">
        <v>124800</v>
      </c>
      <c r="AG1118" s="768">
        <f>AF1118*AE1118</f>
        <v>0</v>
      </c>
      <c r="AH1118" s="768">
        <v>49408</v>
      </c>
      <c r="AI1118" s="768">
        <f>AH1118*AE1118</f>
        <v>0</v>
      </c>
      <c r="AJ1118" s="769">
        <f>AG1118+AI1118</f>
        <v>0</v>
      </c>
      <c r="AL1118" s="196"/>
      <c r="AM1118" s="196"/>
      <c r="AN1118" s="196"/>
      <c r="AO1118" s="196"/>
      <c r="AP1118" s="196"/>
      <c r="AQ1118" s="196"/>
      <c r="AR1118" s="196"/>
      <c r="AS1118" s="196"/>
      <c r="AT1118" s="196"/>
      <c r="AU1118" s="196"/>
      <c r="AV1118" s="196"/>
      <c r="AW1118" s="196"/>
      <c r="AX1118" s="196"/>
      <c r="AY1118" s="196"/>
      <c r="AZ1118" s="196"/>
      <c r="BA1118" s="196"/>
      <c r="BB1118" s="196"/>
      <c r="BC1118" s="196"/>
      <c r="BD1118" s="196"/>
      <c r="BE1118" s="196"/>
      <c r="BF1118" s="196"/>
      <c r="BG1118" s="196"/>
      <c r="BH1118" s="196"/>
      <c r="BI1118" s="196"/>
    </row>
    <row r="1119" spans="1:61" s="403" customFormat="1" ht="24" hidden="1" customHeight="1" x14ac:dyDescent="0.25">
      <c r="A1119" s="975">
        <v>4</v>
      </c>
      <c r="B1119" s="690" t="s">
        <v>584</v>
      </c>
      <c r="C1119" s="691"/>
      <c r="D1119" s="725"/>
      <c r="E1119" s="726"/>
      <c r="F1119" s="726"/>
      <c r="G1119" s="726"/>
      <c r="H1119" s="726"/>
      <c r="I1119" s="727"/>
      <c r="J1119" s="655"/>
      <c r="K1119" s="533"/>
      <c r="L1119" s="710"/>
      <c r="M1119" s="533"/>
      <c r="N1119" s="710"/>
      <c r="O1119" s="711"/>
      <c r="P1119" s="640"/>
      <c r="Q1119" s="533"/>
      <c r="R1119" s="728">
        <f t="shared" si="735"/>
        <v>0</v>
      </c>
      <c r="S1119" s="640"/>
      <c r="T1119" s="533"/>
      <c r="U1119" s="533"/>
      <c r="V1119" s="533"/>
      <c r="W1119" s="533"/>
      <c r="X1119" s="683"/>
      <c r="Y1119" s="640"/>
      <c r="Z1119" s="533"/>
      <c r="AA1119" s="533"/>
      <c r="AB1119" s="533"/>
      <c r="AC1119" s="533"/>
      <c r="AD1119" s="683"/>
      <c r="AE1119" s="770"/>
      <c r="AF1119" s="771"/>
      <c r="AG1119" s="771"/>
      <c r="AH1119" s="771"/>
      <c r="AI1119" s="771"/>
      <c r="AJ1119" s="772"/>
      <c r="AL1119" s="196"/>
      <c r="AM1119" s="196"/>
      <c r="AN1119" s="196"/>
      <c r="AO1119" s="196"/>
      <c r="AP1119" s="196"/>
      <c r="AQ1119" s="196"/>
      <c r="AR1119" s="196"/>
      <c r="AS1119" s="196"/>
      <c r="AT1119" s="196"/>
      <c r="AU1119" s="196"/>
      <c r="AV1119" s="196"/>
      <c r="AW1119" s="196"/>
      <c r="AX1119" s="196"/>
      <c r="AY1119" s="196"/>
      <c r="AZ1119" s="196"/>
      <c r="BA1119" s="196"/>
      <c r="BB1119" s="196"/>
      <c r="BC1119" s="196"/>
      <c r="BD1119" s="196"/>
      <c r="BE1119" s="196"/>
      <c r="BF1119" s="196"/>
      <c r="BG1119" s="196"/>
      <c r="BH1119" s="196"/>
      <c r="BI1119" s="196"/>
    </row>
    <row r="1120" spans="1:61" s="403" customFormat="1" ht="24" hidden="1" customHeight="1" x14ac:dyDescent="0.25">
      <c r="A1120" s="976" t="s">
        <v>585</v>
      </c>
      <c r="B1120" s="713" t="s">
        <v>586</v>
      </c>
      <c r="C1120" s="714"/>
      <c r="D1120" s="715"/>
      <c r="E1120" s="716"/>
      <c r="F1120" s="716">
        <f>SUM(F1121:F1134)</f>
        <v>935809.37800320017</v>
      </c>
      <c r="G1120" s="716"/>
      <c r="H1120" s="716">
        <f>SUM(H1121:H1134)</f>
        <v>556205.56000000017</v>
      </c>
      <c r="I1120" s="717">
        <f>SUM(I1121:I1134)</f>
        <v>1492014.9380032001</v>
      </c>
      <c r="J1120" s="621"/>
      <c r="K1120" s="718"/>
      <c r="L1120" s="716">
        <f>SUM(L1121:L1134)</f>
        <v>0</v>
      </c>
      <c r="M1120" s="718"/>
      <c r="N1120" s="716">
        <f>SUM(N1121:N1134)</f>
        <v>0</v>
      </c>
      <c r="O1120" s="717">
        <f>SUM(O1121:O1134)</f>
        <v>0</v>
      </c>
      <c r="P1120" s="641"/>
      <c r="Q1120" s="554"/>
      <c r="R1120" s="637">
        <f t="shared" si="735"/>
        <v>0</v>
      </c>
      <c r="S1120" s="650"/>
      <c r="T1120" s="718"/>
      <c r="U1120" s="718">
        <f>SUM(U1121:U1134)</f>
        <v>0</v>
      </c>
      <c r="V1120" s="718"/>
      <c r="W1120" s="718">
        <f>SUM(W1121:W1134)</f>
        <v>0</v>
      </c>
      <c r="X1120" s="719">
        <f>SUM(X1121:X1134)</f>
        <v>0</v>
      </c>
      <c r="Y1120" s="650"/>
      <c r="Z1120" s="942"/>
      <c r="AA1120" s="942">
        <f>SUM(AA1121:AA1134)</f>
        <v>0</v>
      </c>
      <c r="AB1120" s="942"/>
      <c r="AC1120" s="942">
        <f>SUM(AC1121:AC1134)</f>
        <v>0</v>
      </c>
      <c r="AD1120" s="943">
        <f>SUM(AD1121:AD1134)</f>
        <v>0</v>
      </c>
      <c r="AE1120" s="767"/>
      <c r="AF1120" s="773"/>
      <c r="AG1120" s="773">
        <f>SUM(AG1121:AG1134)</f>
        <v>0</v>
      </c>
      <c r="AH1120" s="773"/>
      <c r="AI1120" s="773">
        <f>SUM(AI1121:AI1134)</f>
        <v>0</v>
      </c>
      <c r="AJ1120" s="774">
        <f>SUM(AJ1121:AJ1134)</f>
        <v>0</v>
      </c>
      <c r="AL1120" s="196"/>
      <c r="AM1120" s="196"/>
      <c r="AN1120" s="196"/>
      <c r="AO1120" s="196"/>
      <c r="AP1120" s="196"/>
      <c r="AQ1120" s="196"/>
      <c r="AR1120" s="196"/>
      <c r="AS1120" s="196"/>
      <c r="AT1120" s="196"/>
      <c r="AU1120" s="196"/>
      <c r="AV1120" s="196"/>
      <c r="AW1120" s="196"/>
      <c r="AX1120" s="196"/>
      <c r="AY1120" s="196"/>
      <c r="AZ1120" s="196"/>
      <c r="BA1120" s="196"/>
      <c r="BB1120" s="196"/>
      <c r="BC1120" s="196"/>
      <c r="BD1120" s="196"/>
      <c r="BE1120" s="196"/>
      <c r="BF1120" s="196"/>
      <c r="BG1120" s="196"/>
      <c r="BH1120" s="196"/>
      <c r="BI1120" s="196"/>
    </row>
    <row r="1121" spans="1:61" s="403" customFormat="1" ht="24" hidden="1" customHeight="1" x14ac:dyDescent="0.25">
      <c r="A1121" s="977" t="s">
        <v>1115</v>
      </c>
      <c r="B1121" s="407" t="s">
        <v>587</v>
      </c>
      <c r="C1121" s="579" t="s">
        <v>32</v>
      </c>
      <c r="D1121" s="601">
        <v>72</v>
      </c>
      <c r="E1121" s="473">
        <v>1918.4687999999999</v>
      </c>
      <c r="F1121" s="473">
        <f t="shared" ref="F1121:F1134" si="737">E1121*D1121</f>
        <v>138129.7536</v>
      </c>
      <c r="G1121" s="473">
        <v>923.06500000000028</v>
      </c>
      <c r="H1121" s="473">
        <f>G1121*D1121</f>
        <v>66460.680000000022</v>
      </c>
      <c r="I1121" s="602">
        <f t="shared" ref="I1121:I1134" si="738">H1121+F1121</f>
        <v>204590.43360000002</v>
      </c>
      <c r="J1121" s="623"/>
      <c r="K1121" s="528">
        <v>1918.4687999999999</v>
      </c>
      <c r="L1121" s="479">
        <f t="shared" ref="L1121:L1134" si="739">K1121*J1121</f>
        <v>0</v>
      </c>
      <c r="M1121" s="528">
        <v>923.06500000000028</v>
      </c>
      <c r="N1121" s="479">
        <f t="shared" ref="N1121:N1126" si="740">M1121*J1121</f>
        <v>0</v>
      </c>
      <c r="O1121" s="624">
        <f t="shared" ref="O1121:O1134" si="741">N1121+L1121</f>
        <v>0</v>
      </c>
      <c r="P1121" s="642"/>
      <c r="Q1121" s="555"/>
      <c r="R1121" s="637">
        <f t="shared" si="735"/>
        <v>0</v>
      </c>
      <c r="S1121" s="651"/>
      <c r="T1121" s="528">
        <v>1918.4687999999999</v>
      </c>
      <c r="U1121" s="528">
        <f t="shared" ref="U1121:U1134" si="742">T1121*S1121</f>
        <v>0</v>
      </c>
      <c r="V1121" s="528">
        <v>923.06500000000028</v>
      </c>
      <c r="W1121" s="528">
        <f t="shared" ref="W1121:W1126" si="743">V1121*S1121</f>
        <v>0</v>
      </c>
      <c r="X1121" s="679">
        <f t="shared" ref="X1121:X1134" si="744">W1121+U1121</f>
        <v>0</v>
      </c>
      <c r="Y1121" s="651"/>
      <c r="Z1121" s="528">
        <v>1918.4687999999999</v>
      </c>
      <c r="AA1121" s="528">
        <f t="shared" ref="AA1121:AA1134" si="745">Z1121*Y1121</f>
        <v>0</v>
      </c>
      <c r="AB1121" s="528">
        <v>923.06500000000028</v>
      </c>
      <c r="AC1121" s="528">
        <f t="shared" ref="AC1121:AC1126" si="746">AB1121*Y1121</f>
        <v>0</v>
      </c>
      <c r="AD1121" s="679">
        <f t="shared" ref="AD1121:AD1134" si="747">AC1121+AA1121</f>
        <v>0</v>
      </c>
      <c r="AE1121" s="775"/>
      <c r="AF1121" s="776">
        <v>1918.4687999999999</v>
      </c>
      <c r="AG1121" s="776">
        <f t="shared" ref="AG1121:AG1134" si="748">AF1121*AE1121</f>
        <v>0</v>
      </c>
      <c r="AH1121" s="776">
        <v>923.06500000000028</v>
      </c>
      <c r="AI1121" s="776">
        <f t="shared" ref="AI1121:AI1126" si="749">AH1121*AE1121</f>
        <v>0</v>
      </c>
      <c r="AJ1121" s="777">
        <f t="shared" ref="AJ1121:AJ1134" si="750">AI1121+AG1121</f>
        <v>0</v>
      </c>
      <c r="AL1121" s="196"/>
      <c r="AM1121" s="196"/>
      <c r="AN1121" s="196"/>
      <c r="AO1121" s="196"/>
      <c r="AP1121" s="196"/>
      <c r="AQ1121" s="196"/>
      <c r="AR1121" s="196"/>
      <c r="AS1121" s="196"/>
      <c r="AT1121" s="196"/>
      <c r="AU1121" s="196"/>
      <c r="AV1121" s="196"/>
      <c r="AW1121" s="196"/>
      <c r="AX1121" s="196"/>
      <c r="AY1121" s="196"/>
      <c r="AZ1121" s="196"/>
      <c r="BA1121" s="196"/>
      <c r="BB1121" s="196"/>
      <c r="BC1121" s="196"/>
      <c r="BD1121" s="196"/>
      <c r="BE1121" s="196"/>
      <c r="BF1121" s="196"/>
      <c r="BG1121" s="196"/>
      <c r="BH1121" s="196"/>
      <c r="BI1121" s="196"/>
    </row>
    <row r="1122" spans="1:61" s="403" customFormat="1" ht="24" hidden="1" customHeight="1" x14ac:dyDescent="0.25">
      <c r="A1122" s="978" t="s">
        <v>1116</v>
      </c>
      <c r="B1122" s="351" t="s">
        <v>588</v>
      </c>
      <c r="C1122" s="580" t="s">
        <v>32</v>
      </c>
      <c r="D1122" s="596">
        <v>36</v>
      </c>
      <c r="E1122" s="474">
        <v>2793.7584000000002</v>
      </c>
      <c r="F1122" s="474">
        <f t="shared" si="737"/>
        <v>100575.3024</v>
      </c>
      <c r="G1122" s="474">
        <v>8448.9600000000009</v>
      </c>
      <c r="H1122" s="474">
        <f>G1122*D1122</f>
        <v>304162.56000000006</v>
      </c>
      <c r="I1122" s="603">
        <f t="shared" si="738"/>
        <v>404737.86240000004</v>
      </c>
      <c r="J1122" s="618"/>
      <c r="K1122" s="529">
        <v>2793.7584000000002</v>
      </c>
      <c r="L1122" s="457">
        <f t="shared" si="739"/>
        <v>0</v>
      </c>
      <c r="M1122" s="529">
        <v>8448.9600000000009</v>
      </c>
      <c r="N1122" s="457">
        <f t="shared" si="740"/>
        <v>0</v>
      </c>
      <c r="O1122" s="625">
        <f t="shared" si="741"/>
        <v>0</v>
      </c>
      <c r="P1122" s="642"/>
      <c r="Q1122" s="555"/>
      <c r="R1122" s="637">
        <f t="shared" si="735"/>
        <v>0</v>
      </c>
      <c r="S1122" s="649"/>
      <c r="T1122" s="529">
        <v>2793.7584000000002</v>
      </c>
      <c r="U1122" s="529">
        <f t="shared" si="742"/>
        <v>0</v>
      </c>
      <c r="V1122" s="529">
        <v>8448.9600000000009</v>
      </c>
      <c r="W1122" s="529">
        <f t="shared" si="743"/>
        <v>0</v>
      </c>
      <c r="X1122" s="680">
        <f t="shared" si="744"/>
        <v>0</v>
      </c>
      <c r="Y1122" s="649"/>
      <c r="Z1122" s="529">
        <v>2793.7584000000002</v>
      </c>
      <c r="AA1122" s="529">
        <f t="shared" si="745"/>
        <v>0</v>
      </c>
      <c r="AB1122" s="529">
        <v>8448.9600000000009</v>
      </c>
      <c r="AC1122" s="529">
        <f t="shared" si="746"/>
        <v>0</v>
      </c>
      <c r="AD1122" s="680">
        <f t="shared" si="747"/>
        <v>0</v>
      </c>
      <c r="AE1122" s="757"/>
      <c r="AF1122" s="778">
        <v>2793.7584000000002</v>
      </c>
      <c r="AG1122" s="778">
        <f t="shared" si="748"/>
        <v>0</v>
      </c>
      <c r="AH1122" s="778">
        <v>8448.9600000000009</v>
      </c>
      <c r="AI1122" s="778">
        <f t="shared" si="749"/>
        <v>0</v>
      </c>
      <c r="AJ1122" s="779">
        <f t="shared" si="750"/>
        <v>0</v>
      </c>
      <c r="AL1122" s="196"/>
      <c r="AM1122" s="196"/>
      <c r="AN1122" s="196"/>
      <c r="AO1122" s="196"/>
      <c r="AP1122" s="196"/>
      <c r="AQ1122" s="196"/>
      <c r="AR1122" s="196"/>
      <c r="AS1122" s="196"/>
      <c r="AT1122" s="196"/>
      <c r="AU1122" s="196"/>
      <c r="AV1122" s="196"/>
      <c r="AW1122" s="196"/>
      <c r="AX1122" s="196"/>
      <c r="AY1122" s="196"/>
      <c r="AZ1122" s="196"/>
      <c r="BA1122" s="196"/>
      <c r="BB1122" s="196"/>
      <c r="BC1122" s="196"/>
      <c r="BD1122" s="196"/>
      <c r="BE1122" s="196"/>
      <c r="BF1122" s="196"/>
      <c r="BG1122" s="196"/>
      <c r="BH1122" s="196"/>
      <c r="BI1122" s="196"/>
    </row>
    <row r="1123" spans="1:61" s="403" customFormat="1" ht="24" hidden="1" customHeight="1" x14ac:dyDescent="0.25">
      <c r="A1123" s="978" t="s">
        <v>1117</v>
      </c>
      <c r="B1123" s="351" t="s">
        <v>589</v>
      </c>
      <c r="C1123" s="580" t="s">
        <v>31</v>
      </c>
      <c r="D1123" s="596">
        <v>3</v>
      </c>
      <c r="E1123" s="474">
        <v>78955</v>
      </c>
      <c r="F1123" s="474">
        <f t="shared" si="737"/>
        <v>236865</v>
      </c>
      <c r="G1123" s="474">
        <v>48788.666666666664</v>
      </c>
      <c r="H1123" s="474">
        <v>146366</v>
      </c>
      <c r="I1123" s="603">
        <f t="shared" si="738"/>
        <v>383231</v>
      </c>
      <c r="J1123" s="618"/>
      <c r="K1123" s="529">
        <v>78955</v>
      </c>
      <c r="L1123" s="457">
        <f t="shared" si="739"/>
        <v>0</v>
      </c>
      <c r="M1123" s="529">
        <v>48788.666666666664</v>
      </c>
      <c r="N1123" s="457">
        <f t="shared" si="740"/>
        <v>0</v>
      </c>
      <c r="O1123" s="625">
        <f t="shared" si="741"/>
        <v>0</v>
      </c>
      <c r="P1123" s="642"/>
      <c r="Q1123" s="555"/>
      <c r="R1123" s="637">
        <f t="shared" si="735"/>
        <v>0</v>
      </c>
      <c r="S1123" s="649"/>
      <c r="T1123" s="529">
        <v>78955</v>
      </c>
      <c r="U1123" s="529">
        <f t="shared" si="742"/>
        <v>0</v>
      </c>
      <c r="V1123" s="529">
        <v>48788.666666666664</v>
      </c>
      <c r="W1123" s="529">
        <f t="shared" si="743"/>
        <v>0</v>
      </c>
      <c r="X1123" s="680">
        <f t="shared" si="744"/>
        <v>0</v>
      </c>
      <c r="Y1123" s="649"/>
      <c r="Z1123" s="529">
        <v>78955</v>
      </c>
      <c r="AA1123" s="529">
        <f t="shared" si="745"/>
        <v>0</v>
      </c>
      <c r="AB1123" s="529">
        <v>48788.666666666664</v>
      </c>
      <c r="AC1123" s="529">
        <f t="shared" si="746"/>
        <v>0</v>
      </c>
      <c r="AD1123" s="680">
        <f t="shared" si="747"/>
        <v>0</v>
      </c>
      <c r="AE1123" s="757"/>
      <c r="AF1123" s="778">
        <v>78955</v>
      </c>
      <c r="AG1123" s="778">
        <f t="shared" si="748"/>
        <v>0</v>
      </c>
      <c r="AH1123" s="778">
        <v>48788.666666666664</v>
      </c>
      <c r="AI1123" s="778">
        <f t="shared" si="749"/>
        <v>0</v>
      </c>
      <c r="AJ1123" s="779">
        <f t="shared" si="750"/>
        <v>0</v>
      </c>
      <c r="AL1123" s="196"/>
      <c r="AM1123" s="196"/>
      <c r="AN1123" s="196"/>
      <c r="AO1123" s="196"/>
      <c r="AP1123" s="196"/>
      <c r="AQ1123" s="196"/>
      <c r="AR1123" s="196"/>
      <c r="AS1123" s="196"/>
      <c r="AT1123" s="196"/>
      <c r="AU1123" s="196"/>
      <c r="AV1123" s="196"/>
      <c r="AW1123" s="196"/>
      <c r="AX1123" s="196"/>
      <c r="AY1123" s="196"/>
      <c r="AZ1123" s="196"/>
      <c r="BA1123" s="196"/>
      <c r="BB1123" s="196"/>
      <c r="BC1123" s="196"/>
      <c r="BD1123" s="196"/>
      <c r="BE1123" s="196"/>
      <c r="BF1123" s="196"/>
      <c r="BG1123" s="196"/>
      <c r="BH1123" s="196"/>
      <c r="BI1123" s="196"/>
    </row>
    <row r="1124" spans="1:61" s="403" customFormat="1" ht="24" hidden="1" customHeight="1" x14ac:dyDescent="0.25">
      <c r="A1124" s="978" t="s">
        <v>1118</v>
      </c>
      <c r="B1124" s="351" t="s">
        <v>590</v>
      </c>
      <c r="C1124" s="580" t="s">
        <v>31</v>
      </c>
      <c r="D1124" s="596">
        <v>1</v>
      </c>
      <c r="E1124" s="474">
        <v>4059.5328000000004</v>
      </c>
      <c r="F1124" s="474">
        <f t="shared" si="737"/>
        <v>4059.5328000000004</v>
      </c>
      <c r="G1124" s="474">
        <v>3397.68</v>
      </c>
      <c r="H1124" s="474">
        <f>G1124*D1124</f>
        <v>3397.68</v>
      </c>
      <c r="I1124" s="603">
        <f t="shared" si="738"/>
        <v>7457.2128000000002</v>
      </c>
      <c r="J1124" s="618"/>
      <c r="K1124" s="530">
        <v>4059.5328000000004</v>
      </c>
      <c r="L1124" s="474">
        <f t="shared" si="739"/>
        <v>0</v>
      </c>
      <c r="M1124" s="530">
        <v>3397.68</v>
      </c>
      <c r="N1124" s="474">
        <f t="shared" si="740"/>
        <v>0</v>
      </c>
      <c r="O1124" s="603">
        <f t="shared" si="741"/>
        <v>0</v>
      </c>
      <c r="P1124" s="643"/>
      <c r="Q1124" s="556"/>
      <c r="R1124" s="637">
        <f t="shared" si="735"/>
        <v>0</v>
      </c>
      <c r="S1124" s="649"/>
      <c r="T1124" s="530">
        <v>4059.5328000000004</v>
      </c>
      <c r="U1124" s="530">
        <f t="shared" si="742"/>
        <v>0</v>
      </c>
      <c r="V1124" s="530">
        <v>3397.68</v>
      </c>
      <c r="W1124" s="530">
        <f t="shared" si="743"/>
        <v>0</v>
      </c>
      <c r="X1124" s="681">
        <f t="shared" si="744"/>
        <v>0</v>
      </c>
      <c r="Y1124" s="649"/>
      <c r="Z1124" s="529">
        <v>4059.5328000000004</v>
      </c>
      <c r="AA1124" s="529">
        <f t="shared" si="745"/>
        <v>0</v>
      </c>
      <c r="AB1124" s="529">
        <v>3397.68</v>
      </c>
      <c r="AC1124" s="529">
        <f t="shared" si="746"/>
        <v>0</v>
      </c>
      <c r="AD1124" s="680">
        <f t="shared" si="747"/>
        <v>0</v>
      </c>
      <c r="AE1124" s="757"/>
      <c r="AF1124" s="780">
        <v>4059.5328000000004</v>
      </c>
      <c r="AG1124" s="780">
        <f t="shared" si="748"/>
        <v>0</v>
      </c>
      <c r="AH1124" s="780">
        <v>3397.68</v>
      </c>
      <c r="AI1124" s="780">
        <f t="shared" si="749"/>
        <v>0</v>
      </c>
      <c r="AJ1124" s="781">
        <f t="shared" si="750"/>
        <v>0</v>
      </c>
    </row>
    <row r="1125" spans="1:61" s="403" customFormat="1" ht="24" hidden="1" customHeight="1" x14ac:dyDescent="0.25">
      <c r="A1125" s="978" t="s">
        <v>1119</v>
      </c>
      <c r="B1125" s="351" t="s">
        <v>591</v>
      </c>
      <c r="C1125" s="580" t="s">
        <v>31</v>
      </c>
      <c r="D1125" s="596">
        <v>1</v>
      </c>
      <c r="E1125" s="474">
        <v>2754.1440000000002</v>
      </c>
      <c r="F1125" s="474">
        <f t="shared" si="737"/>
        <v>2754.1440000000002</v>
      </c>
      <c r="G1125" s="474">
        <v>1121.1200000000001</v>
      </c>
      <c r="H1125" s="474">
        <f>G1125*D1125</f>
        <v>1121.1200000000001</v>
      </c>
      <c r="I1125" s="603">
        <f t="shared" si="738"/>
        <v>3875.2640000000001</v>
      </c>
      <c r="J1125" s="618"/>
      <c r="K1125" s="530">
        <v>2754.1440000000002</v>
      </c>
      <c r="L1125" s="474">
        <f t="shared" si="739"/>
        <v>0</v>
      </c>
      <c r="M1125" s="530">
        <v>1121.1200000000001</v>
      </c>
      <c r="N1125" s="474">
        <f t="shared" si="740"/>
        <v>0</v>
      </c>
      <c r="O1125" s="603">
        <f t="shared" si="741"/>
        <v>0</v>
      </c>
      <c r="P1125" s="643"/>
      <c r="Q1125" s="556"/>
      <c r="R1125" s="637">
        <f t="shared" si="735"/>
        <v>0</v>
      </c>
      <c r="S1125" s="649"/>
      <c r="T1125" s="530">
        <v>2754.1440000000002</v>
      </c>
      <c r="U1125" s="530">
        <f t="shared" si="742"/>
        <v>0</v>
      </c>
      <c r="V1125" s="530">
        <v>1121.1200000000001</v>
      </c>
      <c r="W1125" s="530">
        <f t="shared" si="743"/>
        <v>0</v>
      </c>
      <c r="X1125" s="681">
        <f t="shared" si="744"/>
        <v>0</v>
      </c>
      <c r="Y1125" s="649"/>
      <c r="Z1125" s="529">
        <v>2754.1440000000002</v>
      </c>
      <c r="AA1125" s="529">
        <f t="shared" si="745"/>
        <v>0</v>
      </c>
      <c r="AB1125" s="529">
        <v>1121.1200000000001</v>
      </c>
      <c r="AC1125" s="529">
        <f t="shared" si="746"/>
        <v>0</v>
      </c>
      <c r="AD1125" s="680">
        <f t="shared" si="747"/>
        <v>0</v>
      </c>
      <c r="AE1125" s="757"/>
      <c r="AF1125" s="780">
        <v>2754.1440000000002</v>
      </c>
      <c r="AG1125" s="780">
        <f t="shared" si="748"/>
        <v>0</v>
      </c>
      <c r="AH1125" s="780">
        <v>1121.1200000000001</v>
      </c>
      <c r="AI1125" s="780">
        <f t="shared" si="749"/>
        <v>0</v>
      </c>
      <c r="AJ1125" s="781">
        <f t="shared" si="750"/>
        <v>0</v>
      </c>
    </row>
    <row r="1126" spans="1:61" s="403" customFormat="1" ht="24" hidden="1" customHeight="1" x14ac:dyDescent="0.25">
      <c r="A1126" s="978" t="s">
        <v>1120</v>
      </c>
      <c r="B1126" s="351" t="s">
        <v>592</v>
      </c>
      <c r="C1126" s="580" t="s">
        <v>31</v>
      </c>
      <c r="D1126" s="596">
        <v>5</v>
      </c>
      <c r="E1126" s="474">
        <v>6442.0559999999996</v>
      </c>
      <c r="F1126" s="474">
        <f t="shared" si="737"/>
        <v>32210.28</v>
      </c>
      <c r="G1126" s="474">
        <v>2333.7600000000002</v>
      </c>
      <c r="H1126" s="474">
        <f>G1126*D1126</f>
        <v>11668.800000000001</v>
      </c>
      <c r="I1126" s="603">
        <f t="shared" si="738"/>
        <v>43879.08</v>
      </c>
      <c r="J1126" s="618"/>
      <c r="K1126" s="530">
        <v>6442.0559999999996</v>
      </c>
      <c r="L1126" s="474">
        <f t="shared" si="739"/>
        <v>0</v>
      </c>
      <c r="M1126" s="530">
        <v>2333.7600000000002</v>
      </c>
      <c r="N1126" s="474">
        <f t="shared" si="740"/>
        <v>0</v>
      </c>
      <c r="O1126" s="603">
        <f t="shared" si="741"/>
        <v>0</v>
      </c>
      <c r="P1126" s="643"/>
      <c r="Q1126" s="556"/>
      <c r="R1126" s="637">
        <f t="shared" si="735"/>
        <v>0</v>
      </c>
      <c r="S1126" s="649"/>
      <c r="T1126" s="530">
        <v>6442.0559999999996</v>
      </c>
      <c r="U1126" s="530">
        <f t="shared" si="742"/>
        <v>0</v>
      </c>
      <c r="V1126" s="530">
        <v>2333.7600000000002</v>
      </c>
      <c r="W1126" s="530">
        <f t="shared" si="743"/>
        <v>0</v>
      </c>
      <c r="X1126" s="681">
        <f t="shared" si="744"/>
        <v>0</v>
      </c>
      <c r="Y1126" s="649"/>
      <c r="Z1126" s="529">
        <v>6442.0559999999996</v>
      </c>
      <c r="AA1126" s="529">
        <f t="shared" si="745"/>
        <v>0</v>
      </c>
      <c r="AB1126" s="529">
        <v>2333.7600000000002</v>
      </c>
      <c r="AC1126" s="529">
        <f t="shared" si="746"/>
        <v>0</v>
      </c>
      <c r="AD1126" s="680">
        <f t="shared" si="747"/>
        <v>0</v>
      </c>
      <c r="AE1126" s="757"/>
      <c r="AF1126" s="780">
        <v>6442.0559999999996</v>
      </c>
      <c r="AG1126" s="780">
        <f t="shared" si="748"/>
        <v>0</v>
      </c>
      <c r="AH1126" s="780">
        <v>2333.7600000000002</v>
      </c>
      <c r="AI1126" s="780">
        <f t="shared" si="749"/>
        <v>0</v>
      </c>
      <c r="AJ1126" s="781">
        <f t="shared" si="750"/>
        <v>0</v>
      </c>
    </row>
    <row r="1127" spans="1:61" s="403" customFormat="1" ht="24" hidden="1" customHeight="1" x14ac:dyDescent="0.25">
      <c r="A1127" s="978" t="s">
        <v>1121</v>
      </c>
      <c r="B1127" s="351" t="s">
        <v>593</v>
      </c>
      <c r="C1127" s="580" t="s">
        <v>153</v>
      </c>
      <c r="D1127" s="596">
        <v>2.4</v>
      </c>
      <c r="E1127" s="474">
        <v>671.55840000000001</v>
      </c>
      <c r="F1127" s="474">
        <f t="shared" si="737"/>
        <v>1611.7401600000001</v>
      </c>
      <c r="G1127" s="474"/>
      <c r="H1127" s="474"/>
      <c r="I1127" s="603">
        <f t="shared" si="738"/>
        <v>1611.7401600000001</v>
      </c>
      <c r="J1127" s="618"/>
      <c r="K1127" s="530">
        <v>671.55840000000001</v>
      </c>
      <c r="L1127" s="474">
        <f t="shared" si="739"/>
        <v>0</v>
      </c>
      <c r="M1127" s="530"/>
      <c r="N1127" s="474"/>
      <c r="O1127" s="603">
        <f t="shared" si="741"/>
        <v>0</v>
      </c>
      <c r="P1127" s="643"/>
      <c r="Q1127" s="556"/>
      <c r="R1127" s="637">
        <f t="shared" ref="R1127:R1134" si="751">(D1127*K1127)-(D1127*T1127)</f>
        <v>0</v>
      </c>
      <c r="S1127" s="649"/>
      <c r="T1127" s="530">
        <v>671.55840000000001</v>
      </c>
      <c r="U1127" s="530">
        <f t="shared" si="742"/>
        <v>0</v>
      </c>
      <c r="V1127" s="530"/>
      <c r="W1127" s="530"/>
      <c r="X1127" s="681">
        <f t="shared" si="744"/>
        <v>0</v>
      </c>
      <c r="Y1127" s="649"/>
      <c r="Z1127" s="529">
        <v>671.55840000000001</v>
      </c>
      <c r="AA1127" s="529">
        <f t="shared" si="745"/>
        <v>0</v>
      </c>
      <c r="AB1127" s="529"/>
      <c r="AC1127" s="529"/>
      <c r="AD1127" s="680">
        <f t="shared" si="747"/>
        <v>0</v>
      </c>
      <c r="AE1127" s="757"/>
      <c r="AF1127" s="780">
        <v>671.55840000000001</v>
      </c>
      <c r="AG1127" s="780">
        <f t="shared" si="748"/>
        <v>0</v>
      </c>
      <c r="AH1127" s="780"/>
      <c r="AI1127" s="780"/>
      <c r="AJ1127" s="781">
        <f t="shared" si="750"/>
        <v>0</v>
      </c>
    </row>
    <row r="1128" spans="1:61" s="403" customFormat="1" ht="24" hidden="1" customHeight="1" x14ac:dyDescent="0.25">
      <c r="A1128" s="978" t="s">
        <v>1122</v>
      </c>
      <c r="B1128" s="351" t="s">
        <v>594</v>
      </c>
      <c r="C1128" s="580" t="s">
        <v>171</v>
      </c>
      <c r="D1128" s="596">
        <v>2.2999999999999998</v>
      </c>
      <c r="E1128" s="474">
        <v>17405.925984000001</v>
      </c>
      <c r="F1128" s="474">
        <f t="shared" si="737"/>
        <v>40033.629763199999</v>
      </c>
      <c r="G1128" s="474">
        <v>6006</v>
      </c>
      <c r="H1128" s="474">
        <f>G1128*D1128</f>
        <v>13813.8</v>
      </c>
      <c r="I1128" s="603">
        <f t="shared" si="738"/>
        <v>53847.429763199994</v>
      </c>
      <c r="J1128" s="618"/>
      <c r="K1128" s="529">
        <v>17405.925984000001</v>
      </c>
      <c r="L1128" s="457">
        <f t="shared" si="739"/>
        <v>0</v>
      </c>
      <c r="M1128" s="529">
        <v>6006</v>
      </c>
      <c r="N1128" s="457">
        <f>M1128*J1128</f>
        <v>0</v>
      </c>
      <c r="O1128" s="625">
        <f t="shared" si="741"/>
        <v>0</v>
      </c>
      <c r="P1128" s="642"/>
      <c r="Q1128" s="555"/>
      <c r="R1128" s="637">
        <f t="shared" si="751"/>
        <v>0</v>
      </c>
      <c r="S1128" s="649"/>
      <c r="T1128" s="529">
        <v>17405.925984000001</v>
      </c>
      <c r="U1128" s="529">
        <f t="shared" si="742"/>
        <v>0</v>
      </c>
      <c r="V1128" s="529">
        <v>6006</v>
      </c>
      <c r="W1128" s="529">
        <f>V1128*S1128</f>
        <v>0</v>
      </c>
      <c r="X1128" s="680">
        <f t="shared" si="744"/>
        <v>0</v>
      </c>
      <c r="Y1128" s="649"/>
      <c r="Z1128" s="529">
        <v>17405.925984000001</v>
      </c>
      <c r="AA1128" s="529">
        <f t="shared" si="745"/>
        <v>0</v>
      </c>
      <c r="AB1128" s="529">
        <v>6006</v>
      </c>
      <c r="AC1128" s="529">
        <f>AB1128*Y1128</f>
        <v>0</v>
      </c>
      <c r="AD1128" s="680">
        <f t="shared" si="747"/>
        <v>0</v>
      </c>
      <c r="AE1128" s="757"/>
      <c r="AF1128" s="778">
        <v>17405.925984000001</v>
      </c>
      <c r="AG1128" s="778">
        <f t="shared" si="748"/>
        <v>0</v>
      </c>
      <c r="AH1128" s="778">
        <v>6006</v>
      </c>
      <c r="AI1128" s="778">
        <f>AH1128*AE1128</f>
        <v>0</v>
      </c>
      <c r="AJ1128" s="779">
        <f t="shared" si="750"/>
        <v>0</v>
      </c>
      <c r="AL1128" s="196"/>
      <c r="AM1128" s="196"/>
      <c r="AN1128" s="196"/>
      <c r="AO1128" s="196"/>
      <c r="AP1128" s="196"/>
      <c r="AQ1128" s="196"/>
      <c r="AR1128" s="196"/>
      <c r="AS1128" s="196"/>
      <c r="AT1128" s="196"/>
      <c r="AU1128" s="196"/>
      <c r="AV1128" s="196"/>
      <c r="AW1128" s="196"/>
      <c r="AX1128" s="196"/>
      <c r="AY1128" s="196"/>
      <c r="AZ1128" s="196"/>
      <c r="BA1128" s="196"/>
      <c r="BB1128" s="196"/>
      <c r="BC1128" s="196"/>
      <c r="BD1128" s="196"/>
      <c r="BE1128" s="196"/>
      <c r="BF1128" s="196"/>
      <c r="BG1128" s="196"/>
      <c r="BH1128" s="196"/>
      <c r="BI1128" s="196"/>
    </row>
    <row r="1129" spans="1:61" s="403" customFormat="1" ht="24" hidden="1" customHeight="1" x14ac:dyDescent="0.25">
      <c r="A1129" s="978" t="s">
        <v>1123</v>
      </c>
      <c r="B1129" s="351" t="s">
        <v>595</v>
      </c>
      <c r="C1129" s="580" t="s">
        <v>171</v>
      </c>
      <c r="D1129" s="596">
        <v>0.8</v>
      </c>
      <c r="E1129" s="474">
        <v>2601.3455999999996</v>
      </c>
      <c r="F1129" s="474">
        <f t="shared" si="737"/>
        <v>2081.0764799999997</v>
      </c>
      <c r="G1129" s="474">
        <v>2059.2000000000003</v>
      </c>
      <c r="H1129" s="474">
        <f>G1129*D1129</f>
        <v>1647.3600000000004</v>
      </c>
      <c r="I1129" s="603">
        <f t="shared" si="738"/>
        <v>3728.4364800000003</v>
      </c>
      <c r="J1129" s="618"/>
      <c r="K1129" s="529">
        <v>2601.3455999999996</v>
      </c>
      <c r="L1129" s="457">
        <f t="shared" si="739"/>
        <v>0</v>
      </c>
      <c r="M1129" s="529">
        <v>2059.2000000000003</v>
      </c>
      <c r="N1129" s="457">
        <f>M1129*J1129</f>
        <v>0</v>
      </c>
      <c r="O1129" s="625">
        <f t="shared" si="741"/>
        <v>0</v>
      </c>
      <c r="P1129" s="642"/>
      <c r="Q1129" s="555"/>
      <c r="R1129" s="637">
        <f t="shared" si="751"/>
        <v>0</v>
      </c>
      <c r="S1129" s="649"/>
      <c r="T1129" s="529">
        <v>2601.3455999999996</v>
      </c>
      <c r="U1129" s="529">
        <f t="shared" si="742"/>
        <v>0</v>
      </c>
      <c r="V1129" s="529">
        <v>2059.2000000000003</v>
      </c>
      <c r="W1129" s="529">
        <f>V1129*S1129</f>
        <v>0</v>
      </c>
      <c r="X1129" s="680">
        <f t="shared" si="744"/>
        <v>0</v>
      </c>
      <c r="Y1129" s="649"/>
      <c r="Z1129" s="529">
        <v>2601.3455999999996</v>
      </c>
      <c r="AA1129" s="529">
        <f t="shared" si="745"/>
        <v>0</v>
      </c>
      <c r="AB1129" s="529">
        <v>2059.2000000000003</v>
      </c>
      <c r="AC1129" s="529">
        <f>AB1129*Y1129</f>
        <v>0</v>
      </c>
      <c r="AD1129" s="680">
        <f t="shared" si="747"/>
        <v>0</v>
      </c>
      <c r="AE1129" s="757"/>
      <c r="AF1129" s="778">
        <v>2601.3455999999996</v>
      </c>
      <c r="AG1129" s="778">
        <f t="shared" si="748"/>
        <v>0</v>
      </c>
      <c r="AH1129" s="778">
        <v>2059.2000000000003</v>
      </c>
      <c r="AI1129" s="778">
        <f>AH1129*AE1129</f>
        <v>0</v>
      </c>
      <c r="AJ1129" s="779">
        <f t="shared" si="750"/>
        <v>0</v>
      </c>
      <c r="AL1129" s="196"/>
      <c r="AM1129" s="196"/>
      <c r="AN1129" s="196"/>
      <c r="AO1129" s="196"/>
      <c r="AP1129" s="196"/>
      <c r="AQ1129" s="196"/>
      <c r="AR1129" s="196"/>
      <c r="AS1129" s="196"/>
      <c r="AT1129" s="196"/>
      <c r="AU1129" s="196"/>
      <c r="AV1129" s="196"/>
      <c r="AW1129" s="196"/>
      <c r="AX1129" s="196"/>
      <c r="AY1129" s="196"/>
      <c r="AZ1129" s="196"/>
      <c r="BA1129" s="196"/>
      <c r="BB1129" s="196"/>
      <c r="BC1129" s="196"/>
      <c r="BD1129" s="196"/>
      <c r="BE1129" s="196"/>
      <c r="BF1129" s="196"/>
      <c r="BG1129" s="196"/>
      <c r="BH1129" s="196"/>
      <c r="BI1129" s="196"/>
    </row>
    <row r="1130" spans="1:61" s="403" customFormat="1" ht="24" hidden="1" customHeight="1" x14ac:dyDescent="0.25">
      <c r="A1130" s="978" t="s">
        <v>1124</v>
      </c>
      <c r="B1130" s="351" t="s">
        <v>596</v>
      </c>
      <c r="C1130" s="580" t="s">
        <v>171</v>
      </c>
      <c r="D1130" s="596">
        <v>3.5</v>
      </c>
      <c r="E1130" s="474">
        <v>2682.4607999999998</v>
      </c>
      <c r="F1130" s="474">
        <f t="shared" si="737"/>
        <v>9388.612799999999</v>
      </c>
      <c r="G1130" s="474">
        <v>2162.1600000000003</v>
      </c>
      <c r="H1130" s="474">
        <f>G1130*D1130</f>
        <v>7567.5600000000013</v>
      </c>
      <c r="I1130" s="603">
        <f t="shared" si="738"/>
        <v>16956.1728</v>
      </c>
      <c r="J1130" s="618"/>
      <c r="K1130" s="529">
        <v>2682.4607999999998</v>
      </c>
      <c r="L1130" s="457">
        <f t="shared" si="739"/>
        <v>0</v>
      </c>
      <c r="M1130" s="529">
        <v>2162.1600000000003</v>
      </c>
      <c r="N1130" s="457">
        <f>M1130*J1130</f>
        <v>0</v>
      </c>
      <c r="O1130" s="625">
        <f t="shared" si="741"/>
        <v>0</v>
      </c>
      <c r="P1130" s="642"/>
      <c r="Q1130" s="555"/>
      <c r="R1130" s="637">
        <f t="shared" si="751"/>
        <v>0</v>
      </c>
      <c r="S1130" s="649"/>
      <c r="T1130" s="529">
        <v>2682.4607999999998</v>
      </c>
      <c r="U1130" s="529">
        <f t="shared" si="742"/>
        <v>0</v>
      </c>
      <c r="V1130" s="529">
        <v>2162.1600000000003</v>
      </c>
      <c r="W1130" s="529">
        <f>V1130*S1130</f>
        <v>0</v>
      </c>
      <c r="X1130" s="680">
        <f t="shared" si="744"/>
        <v>0</v>
      </c>
      <c r="Y1130" s="649"/>
      <c r="Z1130" s="529">
        <v>2682.4607999999998</v>
      </c>
      <c r="AA1130" s="529">
        <f t="shared" si="745"/>
        <v>0</v>
      </c>
      <c r="AB1130" s="529">
        <v>2162.1600000000003</v>
      </c>
      <c r="AC1130" s="529">
        <f>AB1130*Y1130</f>
        <v>0</v>
      </c>
      <c r="AD1130" s="680">
        <f t="shared" si="747"/>
        <v>0</v>
      </c>
      <c r="AE1130" s="757"/>
      <c r="AF1130" s="778">
        <v>2682.4607999999998</v>
      </c>
      <c r="AG1130" s="778">
        <f t="shared" si="748"/>
        <v>0</v>
      </c>
      <c r="AH1130" s="778">
        <v>2162.1600000000003</v>
      </c>
      <c r="AI1130" s="778">
        <f>AH1130*AE1130</f>
        <v>0</v>
      </c>
      <c r="AJ1130" s="779">
        <f t="shared" si="750"/>
        <v>0</v>
      </c>
      <c r="AL1130" s="196"/>
      <c r="AM1130" s="196"/>
      <c r="AN1130" s="196"/>
      <c r="AO1130" s="196"/>
      <c r="AP1130" s="196"/>
      <c r="AQ1130" s="196"/>
      <c r="AR1130" s="196"/>
      <c r="AS1130" s="196"/>
      <c r="AT1130" s="196"/>
      <c r="AU1130" s="196"/>
      <c r="AV1130" s="196"/>
      <c r="AW1130" s="196"/>
      <c r="AX1130" s="196"/>
      <c r="AY1130" s="196"/>
      <c r="AZ1130" s="196"/>
      <c r="BA1130" s="196"/>
      <c r="BB1130" s="196"/>
      <c r="BC1130" s="196"/>
      <c r="BD1130" s="196"/>
      <c r="BE1130" s="196"/>
      <c r="BF1130" s="196"/>
      <c r="BG1130" s="196"/>
      <c r="BH1130" s="196"/>
      <c r="BI1130" s="196"/>
    </row>
    <row r="1131" spans="1:61" s="403" customFormat="1" ht="24" hidden="1" customHeight="1" x14ac:dyDescent="0.25">
      <c r="A1131" s="978" t="s">
        <v>1125</v>
      </c>
      <c r="B1131" s="351" t="s">
        <v>597</v>
      </c>
      <c r="C1131" s="580" t="s">
        <v>153</v>
      </c>
      <c r="D1131" s="596">
        <v>25.3</v>
      </c>
      <c r="E1131" s="474">
        <v>297.108</v>
      </c>
      <c r="F1131" s="474">
        <f t="shared" si="737"/>
        <v>7516.8324000000002</v>
      </c>
      <c r="G1131" s="474"/>
      <c r="H1131" s="474"/>
      <c r="I1131" s="603">
        <f t="shared" si="738"/>
        <v>7516.8324000000002</v>
      </c>
      <c r="J1131" s="618"/>
      <c r="K1131" s="530">
        <v>297.108</v>
      </c>
      <c r="L1131" s="474">
        <f t="shared" si="739"/>
        <v>0</v>
      </c>
      <c r="M1131" s="530"/>
      <c r="N1131" s="474"/>
      <c r="O1131" s="603">
        <f t="shared" si="741"/>
        <v>0</v>
      </c>
      <c r="P1131" s="643"/>
      <c r="Q1131" s="556"/>
      <c r="R1131" s="637">
        <f t="shared" si="751"/>
        <v>0</v>
      </c>
      <c r="S1131" s="649"/>
      <c r="T1131" s="530">
        <v>297.108</v>
      </c>
      <c r="U1131" s="530">
        <f t="shared" si="742"/>
        <v>0</v>
      </c>
      <c r="V1131" s="530"/>
      <c r="W1131" s="530"/>
      <c r="X1131" s="681">
        <f t="shared" si="744"/>
        <v>0</v>
      </c>
      <c r="Y1131" s="649"/>
      <c r="Z1131" s="529">
        <v>297.108</v>
      </c>
      <c r="AA1131" s="529">
        <f t="shared" si="745"/>
        <v>0</v>
      </c>
      <c r="AB1131" s="529"/>
      <c r="AC1131" s="529"/>
      <c r="AD1131" s="680">
        <f t="shared" si="747"/>
        <v>0</v>
      </c>
      <c r="AE1131" s="757"/>
      <c r="AF1131" s="780">
        <v>297.108</v>
      </c>
      <c r="AG1131" s="780">
        <f t="shared" si="748"/>
        <v>0</v>
      </c>
      <c r="AH1131" s="780"/>
      <c r="AI1131" s="780"/>
      <c r="AJ1131" s="781">
        <f t="shared" si="750"/>
        <v>0</v>
      </c>
    </row>
    <row r="1132" spans="1:61" s="403" customFormat="1" ht="24" hidden="1" customHeight="1" x14ac:dyDescent="0.25">
      <c r="A1132" s="978" t="s">
        <v>1126</v>
      </c>
      <c r="B1132" s="351" t="s">
        <v>598</v>
      </c>
      <c r="C1132" s="580" t="s">
        <v>153</v>
      </c>
      <c r="D1132" s="596">
        <v>50.6</v>
      </c>
      <c r="E1132" s="474">
        <v>594.21600000000001</v>
      </c>
      <c r="F1132" s="474">
        <f t="shared" si="737"/>
        <v>30067.329600000001</v>
      </c>
      <c r="G1132" s="474"/>
      <c r="H1132" s="474"/>
      <c r="I1132" s="603">
        <f t="shared" si="738"/>
        <v>30067.329600000001</v>
      </c>
      <c r="J1132" s="618"/>
      <c r="K1132" s="530">
        <v>594.21600000000001</v>
      </c>
      <c r="L1132" s="474">
        <f t="shared" si="739"/>
        <v>0</v>
      </c>
      <c r="M1132" s="530"/>
      <c r="N1132" s="474"/>
      <c r="O1132" s="603">
        <f t="shared" si="741"/>
        <v>0</v>
      </c>
      <c r="P1132" s="643"/>
      <c r="Q1132" s="556"/>
      <c r="R1132" s="637">
        <f t="shared" si="751"/>
        <v>0</v>
      </c>
      <c r="S1132" s="649"/>
      <c r="T1132" s="530">
        <v>594.21600000000001</v>
      </c>
      <c r="U1132" s="530">
        <f t="shared" si="742"/>
        <v>0</v>
      </c>
      <c r="V1132" s="530"/>
      <c r="W1132" s="530"/>
      <c r="X1132" s="681">
        <f t="shared" si="744"/>
        <v>0</v>
      </c>
      <c r="Y1132" s="649"/>
      <c r="Z1132" s="529">
        <v>594.21600000000001</v>
      </c>
      <c r="AA1132" s="529">
        <f t="shared" si="745"/>
        <v>0</v>
      </c>
      <c r="AB1132" s="529"/>
      <c r="AC1132" s="529"/>
      <c r="AD1132" s="680">
        <f t="shared" si="747"/>
        <v>0</v>
      </c>
      <c r="AE1132" s="757"/>
      <c r="AF1132" s="780">
        <v>594.21600000000001</v>
      </c>
      <c r="AG1132" s="780">
        <f t="shared" si="748"/>
        <v>0</v>
      </c>
      <c r="AH1132" s="780"/>
      <c r="AI1132" s="780"/>
      <c r="AJ1132" s="781">
        <f t="shared" si="750"/>
        <v>0</v>
      </c>
    </row>
    <row r="1133" spans="1:61" s="403" customFormat="1" ht="24" hidden="1" customHeight="1" x14ac:dyDescent="0.25">
      <c r="A1133" s="977" t="s">
        <v>1127</v>
      </c>
      <c r="B1133" s="407" t="s">
        <v>599</v>
      </c>
      <c r="C1133" s="579" t="s">
        <v>153</v>
      </c>
      <c r="D1133" s="600">
        <v>120</v>
      </c>
      <c r="E1133" s="474">
        <v>2716.4160000000002</v>
      </c>
      <c r="F1133" s="474">
        <f t="shared" si="737"/>
        <v>325969.92000000004</v>
      </c>
      <c r="G1133" s="474"/>
      <c r="H1133" s="474"/>
      <c r="I1133" s="603">
        <f t="shared" si="738"/>
        <v>325969.92000000004</v>
      </c>
      <c r="J1133" s="623"/>
      <c r="K1133" s="530">
        <v>2716.4160000000002</v>
      </c>
      <c r="L1133" s="474">
        <f t="shared" si="739"/>
        <v>0</v>
      </c>
      <c r="M1133" s="530"/>
      <c r="N1133" s="474"/>
      <c r="O1133" s="603">
        <f t="shared" si="741"/>
        <v>0</v>
      </c>
      <c r="P1133" s="643"/>
      <c r="Q1133" s="556"/>
      <c r="R1133" s="637">
        <f t="shared" si="751"/>
        <v>0</v>
      </c>
      <c r="S1133" s="651"/>
      <c r="T1133" s="530">
        <v>2716.4160000000002</v>
      </c>
      <c r="U1133" s="530">
        <f t="shared" si="742"/>
        <v>0</v>
      </c>
      <c r="V1133" s="530"/>
      <c r="W1133" s="530"/>
      <c r="X1133" s="681">
        <f t="shared" si="744"/>
        <v>0</v>
      </c>
      <c r="Y1133" s="651"/>
      <c r="Z1133" s="529">
        <v>2716.4160000000002</v>
      </c>
      <c r="AA1133" s="529">
        <f t="shared" si="745"/>
        <v>0</v>
      </c>
      <c r="AB1133" s="529"/>
      <c r="AC1133" s="529"/>
      <c r="AD1133" s="680">
        <f t="shared" si="747"/>
        <v>0</v>
      </c>
      <c r="AE1133" s="775"/>
      <c r="AF1133" s="780">
        <v>2716.4160000000002</v>
      </c>
      <c r="AG1133" s="780">
        <f t="shared" si="748"/>
        <v>0</v>
      </c>
      <c r="AH1133" s="780"/>
      <c r="AI1133" s="780"/>
      <c r="AJ1133" s="781">
        <f t="shared" si="750"/>
        <v>0</v>
      </c>
    </row>
    <row r="1134" spans="1:61" s="403" customFormat="1" ht="24" hidden="1" customHeight="1" x14ac:dyDescent="0.25">
      <c r="A1134" s="979" t="s">
        <v>1128</v>
      </c>
      <c r="B1134" s="374" t="s">
        <v>600</v>
      </c>
      <c r="C1134" s="581" t="s">
        <v>32</v>
      </c>
      <c r="D1134" s="604">
        <v>2</v>
      </c>
      <c r="E1134" s="475">
        <v>2273.1120000000001</v>
      </c>
      <c r="F1134" s="476">
        <f t="shared" si="737"/>
        <v>4546.2240000000002</v>
      </c>
      <c r="G1134" s="476"/>
      <c r="H1134" s="476"/>
      <c r="I1134" s="605">
        <f t="shared" si="738"/>
        <v>4546.2240000000002</v>
      </c>
      <c r="J1134" s="626"/>
      <c r="K1134" s="531">
        <v>2273.1120000000001</v>
      </c>
      <c r="L1134" s="476">
        <f t="shared" si="739"/>
        <v>0</v>
      </c>
      <c r="M1134" s="532"/>
      <c r="N1134" s="476"/>
      <c r="O1134" s="605">
        <f t="shared" si="741"/>
        <v>0</v>
      </c>
      <c r="P1134" s="643"/>
      <c r="Q1134" s="556"/>
      <c r="R1134" s="637">
        <f t="shared" si="751"/>
        <v>0</v>
      </c>
      <c r="S1134" s="652"/>
      <c r="T1134" s="531">
        <v>2273.1120000000001</v>
      </c>
      <c r="U1134" s="532">
        <f t="shared" si="742"/>
        <v>0</v>
      </c>
      <c r="V1134" s="532"/>
      <c r="W1134" s="532"/>
      <c r="X1134" s="682">
        <f t="shared" si="744"/>
        <v>0</v>
      </c>
      <c r="Y1134" s="652"/>
      <c r="Z1134" s="944">
        <v>2273.1120000000001</v>
      </c>
      <c r="AA1134" s="945">
        <f t="shared" si="745"/>
        <v>0</v>
      </c>
      <c r="AB1134" s="945"/>
      <c r="AC1134" s="945"/>
      <c r="AD1134" s="946">
        <f t="shared" si="747"/>
        <v>0</v>
      </c>
      <c r="AE1134" s="782"/>
      <c r="AF1134" s="783">
        <v>2273.1120000000001</v>
      </c>
      <c r="AG1134" s="784">
        <f t="shared" si="748"/>
        <v>0</v>
      </c>
      <c r="AH1134" s="784"/>
      <c r="AI1134" s="784"/>
      <c r="AJ1134" s="785">
        <f t="shared" si="750"/>
        <v>0</v>
      </c>
    </row>
    <row r="1135" spans="1:61" ht="17.45" customHeight="1" x14ac:dyDescent="0.25">
      <c r="A1135" s="980"/>
      <c r="B1135" s="540"/>
      <c r="C1135" s="582"/>
      <c r="D1135" s="720"/>
      <c r="E1135" s="464" t="s">
        <v>49</v>
      </c>
      <c r="F1135" s="464">
        <f>F586+F627+F647+F652+F704+F720+F742+F801+F816+F819+F827+F834+F847+F916+F933+F968+F981+F1020+F1039+F1044+F1049+F1062+F1120</f>
        <v>218086487.08115825</v>
      </c>
      <c r="G1135" s="464"/>
      <c r="H1135" s="464">
        <f>H586+H627+H647+H652+H704+H720+H742+H801+H816+H819+H827+H834+H847+H916+H933+H968+H981+H1020+H1039+H1044+H1049+H1062+H1120</f>
        <v>295074337.56827503</v>
      </c>
      <c r="I1135" s="588">
        <f>(I586+I627+I647+I652+I704+I720+I742+I801+I816+I819+I827+I834+I847+I916+I933+I968+I981+I1020+I1039+I1044+I1049+I1062+I1120)-0.01</f>
        <v>513899999.99943328</v>
      </c>
      <c r="J1135" s="627" t="s">
        <v>35</v>
      </c>
      <c r="K1135" s="533"/>
      <c r="L1135" s="480">
        <f>ROUND((L1120+L1062+L1049+L1044+L1039+L1020+L981+L968+L933+L916+L847+L834+L827+L819+L816+L801+L742+L720+L704+L652+L647+L627+L586),0)</f>
        <v>70807440</v>
      </c>
      <c r="M1135" s="533"/>
      <c r="N1135" s="480">
        <f>ROUND((N1120+N1062+N1049+N1044+N1039+N1020+N981+N968+N933+N916+N847+N834+N827+N819+N816+N801+N742+N720+N704+N652+N647+N627+N586),0)</f>
        <v>91238140</v>
      </c>
      <c r="O1135" s="628">
        <f>ROUND((O1120+O1062+O1049+O1044+O1039+O1020+O981+O968+O933+O916+O847+O834+O827+O819+O816+O801+O742+O720+O704+O652+O647+O627+O586),0)</f>
        <v>162045579</v>
      </c>
      <c r="P1135" s="640"/>
      <c r="Q1135" s="533"/>
      <c r="R1135" s="637"/>
      <c r="S1135" s="653" t="s">
        <v>35</v>
      </c>
      <c r="T1135" s="533"/>
      <c r="U1135" s="533">
        <f>ROUND((U1120+U1062+U1049+U1044+U1039+U1020+U981+U968+U933+U916+U847+U834+U827+U819+U816+U801+U742+U720+U704+U652+U647+U627+U586),2)</f>
        <v>70799137.620000005</v>
      </c>
      <c r="V1135" s="533"/>
      <c r="W1135" s="533">
        <f>ROUND((W1120+W1062+W1049+W1044+W1039+W1020+W981+W968+W933+W916+W847+W834+W827+W819+W816+W801+W742+W720+W704+W652+W647+W627+W586),2)</f>
        <v>91232709.709999993</v>
      </c>
      <c r="X1135" s="683">
        <f>ROUND((X1120+X1062+X1049+X1044+X1039+X1020+X981+X968+X933+X916+X847+X834+X827+X819+X816+X801+X742+X720+X704+X652+X647+X627+X586),2)</f>
        <v>162031847.33000001</v>
      </c>
      <c r="Y1135" s="653" t="s">
        <v>35</v>
      </c>
      <c r="Z1135" s="533">
        <f>Z586+Z627+Z647+Z652+Z704+Z720+Z742+Z801+Z816+Z819+Z827+Z834+Z847+Z916+Z933+Z968+Z981+Z1020+Z1039+Z1044+Z1049+Z1062+Z1120</f>
        <v>0</v>
      </c>
      <c r="AA1135" s="533">
        <f>(AA586+AA627+AA647+AA652+AA704+AA720+AA742+AA801+AA816+AA819+AA827+AA834+AA847+AA916+AA933+AA968+AA981+AA1020+AA1039+AA1044+AA1049+AA1062+AA1120)</f>
        <v>14360795.009999998</v>
      </c>
      <c r="AB1135" s="533">
        <f>AB586+AB627+AB647+AB652+AB704+AB720+AB742+AB801+AB816+AB819+AB827+AB834+AB847+AB916+AB933+AB968+AB981+AB1020+AB1039+AB1044+AB1049+AB1062+AB1120</f>
        <v>0</v>
      </c>
      <c r="AC1135" s="533">
        <f>(AC586+AC627+AC647+AC652+AC704+AC720+AC742+AC801+AC816+AC819+AC827+AC834+AC847+AC916+AC933+AC968+AC981+AC1020+AC1039+AC1044+AC1049+AC1062+AC1120)</f>
        <v>22387411.900000002</v>
      </c>
      <c r="AD1135" s="683">
        <f>(AD586+AD627+AD647+AD652+AD704+AD720+AD742+AD801+AD816+AD819+AD827+AD834+AD847+AD916+AD933+AD968+AD981+AD1020+AD1039+AD1044+AD1049+AD1062+AD1120)</f>
        <v>36748206.909999996</v>
      </c>
      <c r="AE1135" s="786" t="s">
        <v>35</v>
      </c>
      <c r="AF1135" s="771"/>
      <c r="AG1135" s="771">
        <f>ROUND((AG1120+AG1062+AG1049+AG1044+AG1039+AG1020+AG981+AG968+AG933+AG916+AG847+AG834+AG827+AG819+AG816+AG801+AG742+AG720+AG704+AG652+AG647+AG627+AG586),2)</f>
        <v>131642751.98999999</v>
      </c>
      <c r="AH1135" s="771"/>
      <c r="AI1135" s="771">
        <f>ROUND((AI1120+AI1062+AI1049+AI1044+AI1039+AI1020+AI981+AI968+AI933+AI916+AI847+AI834+AI827+AI819+AI816+AI801+AI742+AI720+AI704+AI652+AI647+AI627+AI586),2)</f>
        <v>173873928.16999999</v>
      </c>
      <c r="AJ1135" s="772">
        <f>ROUND((AJ1120+AJ1062+AJ1049+AJ1044+AJ1039+AJ1020+AJ981+AJ968+AJ933+AJ916+AJ847+AJ834+AJ827+AJ819+AJ816+AJ801+AJ742+AJ720+AJ704+AJ652+AJ647+AJ627+AJ586),2)</f>
        <v>306255855.51999998</v>
      </c>
      <c r="AL1135" s="842"/>
      <c r="AM1135" s="842"/>
      <c r="AN1135" s="842"/>
    </row>
    <row r="1136" spans="1:61" ht="17.25" customHeight="1" thickBot="1" x14ac:dyDescent="0.3">
      <c r="A1136" s="981"/>
      <c r="B1136" s="982"/>
      <c r="C1136" s="983"/>
      <c r="D1136" s="721"/>
      <c r="E1136" s="722" t="s">
        <v>601</v>
      </c>
      <c r="F1136" s="722">
        <f>ROUND((F1135/1.2*0.2),0)</f>
        <v>36347748</v>
      </c>
      <c r="G1136" s="722"/>
      <c r="H1136" s="722">
        <f>ROUND((H1135/1.2*0.2),0)</f>
        <v>49179056</v>
      </c>
      <c r="I1136" s="723">
        <f>ROUND((I1135/1.2*0.2),0)</f>
        <v>85650000</v>
      </c>
      <c r="J1136" s="629" t="s">
        <v>601</v>
      </c>
      <c r="K1136" s="630"/>
      <c r="L1136" s="631">
        <f>ROUND((L1135/1.2*0.2),0)</f>
        <v>11801240</v>
      </c>
      <c r="M1136" s="630"/>
      <c r="N1136" s="631">
        <f>ROUND((N1135/1.2*0.2),0)</f>
        <v>15206357</v>
      </c>
      <c r="O1136" s="632">
        <f>ROUND((O1135/1.2*0.2),0)</f>
        <v>27007597</v>
      </c>
      <c r="P1136" s="644"/>
      <c r="Q1136" s="645"/>
      <c r="R1136" s="646"/>
      <c r="S1136" s="654" t="s">
        <v>601</v>
      </c>
      <c r="T1136" s="630"/>
      <c r="U1136" s="630">
        <f>ROUND((U1135/1.2*0.2),2)</f>
        <v>11799856.27</v>
      </c>
      <c r="V1136" s="630"/>
      <c r="W1136" s="630">
        <f>ROUND((W1135/1.2*0.2),2)</f>
        <v>15205451.619999999</v>
      </c>
      <c r="X1136" s="684">
        <f>ROUND((X1135/1.2*0.2),2)</f>
        <v>27005307.890000001</v>
      </c>
      <c r="Y1136" s="654" t="s">
        <v>601</v>
      </c>
      <c r="Z1136" s="630">
        <f>ROUND((Z1135/1.2*0.2),0)</f>
        <v>0</v>
      </c>
      <c r="AA1136" s="630">
        <f>ROUND((AA1135/1.2*0.2),2)</f>
        <v>2393465.84</v>
      </c>
      <c r="AB1136" s="630">
        <f>ROUND((AB1135/1.2*0.2),0)</f>
        <v>0</v>
      </c>
      <c r="AC1136" s="630">
        <f>ROUND((AC1135/1.2*0.2),2)</f>
        <v>3731235.32</v>
      </c>
      <c r="AD1136" s="684">
        <f>ROUND((AD1135/1.2*0.2),2)</f>
        <v>6124701.1500000004</v>
      </c>
      <c r="AE1136" s="787" t="s">
        <v>601</v>
      </c>
      <c r="AF1136" s="788"/>
      <c r="AG1136" s="788">
        <f>ROUND((AG1135/1.2*0.2),2)</f>
        <v>21940458.670000002</v>
      </c>
      <c r="AH1136" s="788"/>
      <c r="AI1136" s="788">
        <f>ROUND((AI1135/1.2*0.2),2)</f>
        <v>28978988.030000001</v>
      </c>
      <c r="AJ1136" s="789">
        <f>ROUND((AJ1135/1.2*0.2),2)</f>
        <v>51042642.590000004</v>
      </c>
      <c r="AL1136" s="842"/>
      <c r="AM1136" s="842"/>
    </row>
    <row r="1137" spans="1:61" s="197" customFormat="1" ht="27.75" customHeight="1" x14ac:dyDescent="0.25">
      <c r="A1137" s="1282" t="s">
        <v>1148</v>
      </c>
      <c r="B1137" s="1283"/>
      <c r="C1137" s="1284"/>
      <c r="D1137" s="1125"/>
      <c r="E1137" s="1126"/>
      <c r="F1137" s="1126"/>
      <c r="G1137" s="1126"/>
      <c r="H1137" s="1126"/>
      <c r="I1137" s="1127"/>
      <c r="J1137" s="1128"/>
      <c r="K1137" s="1129"/>
      <c r="L1137" s="1130"/>
      <c r="M1137" s="1129"/>
      <c r="N1137" s="1130"/>
      <c r="O1137" s="1131"/>
      <c r="P1137" s="1132"/>
      <c r="Q1137" s="1133"/>
      <c r="R1137" s="1134"/>
      <c r="S1137" s="1135"/>
      <c r="T1137" s="1136"/>
      <c r="U1137" s="1136"/>
      <c r="V1137" s="1136"/>
      <c r="W1137" s="1136"/>
      <c r="X1137" s="1137"/>
      <c r="Y1137" s="1135"/>
      <c r="Z1137" s="1136"/>
      <c r="AA1137" s="1136"/>
      <c r="AB1137" s="1136"/>
      <c r="AC1137" s="1136"/>
      <c r="AD1137" s="1137"/>
      <c r="AE1137" s="1122"/>
      <c r="AF1137" s="1123"/>
      <c r="AG1137" s="1123"/>
      <c r="AH1137" s="1123"/>
      <c r="AI1137" s="1123"/>
      <c r="AJ1137" s="1124"/>
      <c r="AK1137" s="925"/>
    </row>
    <row r="1138" spans="1:61" ht="17.45" customHeight="1" x14ac:dyDescent="0.25">
      <c r="A1138" s="980"/>
      <c r="B1138" s="540"/>
      <c r="C1138" s="582"/>
      <c r="D1138" s="720"/>
      <c r="E1138" s="464" t="s">
        <v>49</v>
      </c>
      <c r="F1138" s="464">
        <f>F589+F630+F650+F655+F707+F723+F745+F804+F819+F822+F830+F837+F850+F919+F936+F971+F984+F1023+F1042+F1047+F1052+F1065+F1123</f>
        <v>6749951.8528000005</v>
      </c>
      <c r="G1138" s="464"/>
      <c r="H1138" s="464">
        <f>H589+H630+H650+H655+H707+H723+H745+H804+H819+H822+H830+H837+H850+H919+H936+H971+H984+H1023+H1042+H1047+H1052+H1065+H1123</f>
        <v>20754271.823764</v>
      </c>
      <c r="I1138" s="588">
        <f>(I589+I630+I650+I655+I707+I723+I745+I804+I819+I822+I830+I837+I850+I919+I936+I971+I984+I1023+I1042+I1047+I1052+I1065+I1123)-0.01</f>
        <v>27504223.666564003</v>
      </c>
      <c r="J1138" s="627" t="s">
        <v>35</v>
      </c>
      <c r="K1138" s="533"/>
      <c r="L1138" s="480">
        <f>ROUND((L1123+L1065+L1052+L1047+L1042+L1023+L984+L971+L936+L919+L850+L837+L830+L822+L819+L804+L745+L723+L707+L655+L650+L630+L589),0)</f>
        <v>418109</v>
      </c>
      <c r="M1138" s="533"/>
      <c r="N1138" s="480">
        <f>ROUND((N1123+N1065+N1052+N1047+N1042+N1023+N984+N971+N936+N919+N850+N837+N830+N822+N819+N804+N745+N723+N707+N655+N650+N630+N589),0)</f>
        <v>77860</v>
      </c>
      <c r="O1138" s="628">
        <f>ROUND((O1123+O1065+O1052+O1047+O1042+O1023+O984+O971+O936+O919+O850+O837+O830+O822+O819+O804+O745+O723+O707+O655+O650+O630+O589),0)</f>
        <v>495969</v>
      </c>
      <c r="P1138" s="640"/>
      <c r="Q1138" s="533"/>
      <c r="R1138" s="637"/>
      <c r="S1138" s="653" t="s">
        <v>35</v>
      </c>
      <c r="T1138" s="533"/>
      <c r="U1138" s="533">
        <f>ROUND((U1123+U1065+U1052+U1047+U1042+U1023+U984+U971+U936+U919+U850+U837+U830+U822+U819+U804+U745+U723+U707+U655+U650+U630+U589),2)</f>
        <v>417968.52</v>
      </c>
      <c r="V1138" s="533"/>
      <c r="W1138" s="533">
        <f>ROUND((W1123+W1065+W1052+W1047+W1042+W1023+W984+W971+W936+W919+W850+W837+W830+W822+W819+W804+W745+W723+W707+W655+W650+W630+W589),2)</f>
        <v>77860</v>
      </c>
      <c r="X1138" s="683">
        <f>ROUND((X1123+X1065+X1052+X1047+X1042+X1023+X984+X971+X936+X919+X850+X837+X830+X822+X819+X804+X745+X723+X707+X655+X650+X630+X589),2)</f>
        <v>495828.52</v>
      </c>
      <c r="Y1138" s="653" t="s">
        <v>1149</v>
      </c>
      <c r="Z1138" s="533"/>
      <c r="AA1138" s="533">
        <f>AA1135-AA582</f>
        <v>-1977448.5899999999</v>
      </c>
      <c r="AB1138" s="533"/>
      <c r="AC1138" s="533">
        <f>AC1135-AC582</f>
        <v>0</v>
      </c>
      <c r="AD1138" s="683">
        <f>AD1135-AD582</f>
        <v>-1977448.5900000036</v>
      </c>
      <c r="AE1138" s="786" t="s">
        <v>35</v>
      </c>
      <c r="AF1138" s="771"/>
      <c r="AG1138" s="771">
        <f>ROUND((AG1123+AG1065+AG1052+AG1047+AG1042+AG1023+AG984+AG971+AG936+AG919+AG850+AG837+AG830+AG822+AG819+AG804+AG745+AG723+AG707+AG655+AG650+AG630+AG589),2)</f>
        <v>5333736.46</v>
      </c>
      <c r="AH1138" s="771"/>
      <c r="AI1138" s="771">
        <f>ROUND((AI1123+AI1065+AI1052+AI1047+AI1042+AI1023+AI984+AI971+AI936+AI919+AI850+AI837+AI830+AI822+AI819+AI804+AI745+AI723+AI707+AI655+AI650+AI630+AI589),2)</f>
        <v>10460837.82</v>
      </c>
      <c r="AJ1138" s="772">
        <f>ROUND((AJ1123+AJ1065+AJ1052+AJ1047+AJ1042+AJ1023+AJ984+AJ971+AJ936+AJ919+AJ850+AJ837+AJ830+AJ822+AJ819+AJ804+AJ745+AJ723+AJ707+AJ655+AJ650+AJ630+AJ589),2)</f>
        <v>15794574.279999999</v>
      </c>
      <c r="AL1138" s="842"/>
      <c r="AM1138" s="842"/>
      <c r="AN1138" s="842"/>
    </row>
    <row r="1139" spans="1:61" ht="17.25" customHeight="1" thickBot="1" x14ac:dyDescent="0.3">
      <c r="A1139" s="981"/>
      <c r="B1139" s="982"/>
      <c r="C1139" s="983"/>
      <c r="D1139" s="721"/>
      <c r="E1139" s="722" t="s">
        <v>601</v>
      </c>
      <c r="F1139" s="722">
        <f>ROUND((F1138/1.2*0.2),0)</f>
        <v>1124992</v>
      </c>
      <c r="G1139" s="722"/>
      <c r="H1139" s="722">
        <f>ROUND((H1138/1.2*0.2),0)</f>
        <v>3459045</v>
      </c>
      <c r="I1139" s="723">
        <f>ROUND((I1138/1.2*0.2),0)</f>
        <v>4584037</v>
      </c>
      <c r="J1139" s="629" t="s">
        <v>601</v>
      </c>
      <c r="K1139" s="630"/>
      <c r="L1139" s="631">
        <f>ROUND((L1138/1.2*0.2),0)</f>
        <v>69685</v>
      </c>
      <c r="M1139" s="630"/>
      <c r="N1139" s="631">
        <f>ROUND((N1138/1.2*0.2),0)</f>
        <v>12977</v>
      </c>
      <c r="O1139" s="632">
        <f>ROUND((O1138/1.2*0.2),0)</f>
        <v>82662</v>
      </c>
      <c r="P1139" s="644"/>
      <c r="Q1139" s="645"/>
      <c r="R1139" s="646"/>
      <c r="S1139" s="654" t="s">
        <v>601</v>
      </c>
      <c r="T1139" s="630"/>
      <c r="U1139" s="630">
        <f>ROUND((U1138/1.2*0.2),2)</f>
        <v>69661.42</v>
      </c>
      <c r="V1139" s="630"/>
      <c r="W1139" s="630">
        <f>ROUND((W1138/1.2*0.2),2)</f>
        <v>12976.67</v>
      </c>
      <c r="X1139" s="684">
        <f>ROUND((X1138/1.2*0.2),2)</f>
        <v>82638.09</v>
      </c>
      <c r="Y1139" s="654" t="s">
        <v>601</v>
      </c>
      <c r="Z1139" s="630">
        <f>ROUND((Z1138/1.2*0.2),0)</f>
        <v>0</v>
      </c>
      <c r="AA1139" s="630">
        <f>ROUND((AA1138/1.2*0.2),2)</f>
        <v>-329574.77</v>
      </c>
      <c r="AB1139" s="630">
        <f>ROUND((AB1138/1.2*0.2),0)</f>
        <v>0</v>
      </c>
      <c r="AC1139" s="630">
        <f>ROUND((AC1138/1.2*0.2),2)</f>
        <v>0</v>
      </c>
      <c r="AD1139" s="684">
        <f>ROUND((AD1138/1.2*0.2),2)</f>
        <v>-329574.77</v>
      </c>
      <c r="AE1139" s="787" t="s">
        <v>601</v>
      </c>
      <c r="AF1139" s="788"/>
      <c r="AG1139" s="788">
        <f>ROUND((AG1138/1.2*0.2),2)</f>
        <v>888956.08</v>
      </c>
      <c r="AH1139" s="788"/>
      <c r="AI1139" s="788">
        <f>ROUND((AI1138/1.2*0.2),2)</f>
        <v>1743472.97</v>
      </c>
      <c r="AJ1139" s="789">
        <f>ROUND((AJ1138/1.2*0.2),2)</f>
        <v>2632429.0499999998</v>
      </c>
      <c r="AL1139" s="842"/>
      <c r="AM1139" s="842"/>
    </row>
    <row r="1140" spans="1:61" ht="17.45" customHeight="1" x14ac:dyDescent="0.25"/>
    <row r="1141" spans="1:61" ht="17.45" customHeight="1" x14ac:dyDescent="0.25"/>
    <row r="1142" spans="1:61" s="303" customFormat="1" ht="12" x14ac:dyDescent="0.2">
      <c r="A1142" s="401" t="s">
        <v>38</v>
      </c>
      <c r="B1142" s="541" t="s">
        <v>44</v>
      </c>
      <c r="C1142" s="1162"/>
      <c r="D1142" s="1162"/>
      <c r="E1142" s="1162"/>
      <c r="F1142" s="1162"/>
      <c r="G1142" s="1162"/>
      <c r="H1142" s="1162"/>
      <c r="O1142" s="459"/>
      <c r="P1142" s="557"/>
      <c r="Q1142" s="557"/>
      <c r="R1142" s="558"/>
      <c r="S1142" s="1163" t="s">
        <v>45</v>
      </c>
      <c r="T1142" s="1163"/>
      <c r="U1142" s="1163"/>
      <c r="V1142" s="1163"/>
      <c r="W1142" s="1163"/>
      <c r="X1142" s="1163"/>
      <c r="Y1142" s="1164" t="s">
        <v>45</v>
      </c>
      <c r="Z1142" s="1164"/>
      <c r="AA1142" s="1164"/>
      <c r="AB1142" s="1164"/>
      <c r="AC1142" s="1164"/>
      <c r="AD1142" s="1164"/>
      <c r="AE1142" s="1165" t="s">
        <v>45</v>
      </c>
      <c r="AF1142" s="1165"/>
      <c r="AG1142" s="1165"/>
      <c r="AH1142" s="1165"/>
      <c r="AI1142" s="1165"/>
      <c r="AJ1142" s="1165"/>
      <c r="AK1142" s="558"/>
      <c r="AL1142" s="302"/>
      <c r="AM1142" s="302"/>
      <c r="AN1142" s="302"/>
      <c r="AO1142" s="302"/>
      <c r="AP1142" s="302"/>
      <c r="AQ1142" s="302"/>
      <c r="AR1142" s="302"/>
      <c r="AS1142" s="302"/>
      <c r="AT1142" s="302"/>
      <c r="AU1142" s="302"/>
      <c r="AV1142" s="302"/>
      <c r="AW1142" s="302"/>
      <c r="AX1142" s="302"/>
      <c r="AY1142" s="302"/>
      <c r="AZ1142" s="302"/>
      <c r="BA1142" s="302"/>
      <c r="BB1142" s="302"/>
      <c r="BC1142" s="302"/>
      <c r="BD1142" s="302"/>
      <c r="BE1142" s="302"/>
      <c r="BF1142" s="302" t="s">
        <v>5</v>
      </c>
      <c r="BG1142" s="302" t="s">
        <v>39</v>
      </c>
      <c r="BH1142" s="302"/>
      <c r="BI1142" s="302"/>
    </row>
    <row r="1143" spans="1:61" s="304" customFormat="1" ht="54" customHeight="1" x14ac:dyDescent="0.25">
      <c r="A1143" s="401"/>
      <c r="B1143" s="1153" t="s">
        <v>40</v>
      </c>
      <c r="C1143" s="1153"/>
      <c r="D1143" s="1153"/>
      <c r="E1143" s="1153"/>
      <c r="F1143" s="1153"/>
      <c r="G1143" s="1153"/>
      <c r="H1143" s="1153"/>
      <c r="I1143" s="1153"/>
      <c r="J1143" s="1153"/>
      <c r="K1143" s="1153"/>
      <c r="L1143" s="1153"/>
      <c r="M1143" s="1153"/>
      <c r="N1143" s="1153"/>
      <c r="P1143" s="559"/>
      <c r="Q1143" s="559"/>
      <c r="R1143" s="560"/>
      <c r="S1143" s="516"/>
      <c r="T1143" s="516"/>
      <c r="U1143" s="516"/>
      <c r="V1143" s="516"/>
      <c r="W1143" s="516"/>
      <c r="X1143" s="516"/>
      <c r="Y1143" s="936"/>
      <c r="Z1143" s="936"/>
      <c r="AA1143" s="936"/>
      <c r="AB1143" s="936"/>
      <c r="AC1143" s="936"/>
      <c r="AD1143" s="936"/>
      <c r="AE1143" s="790"/>
      <c r="AF1143" s="790"/>
      <c r="AG1143" s="790"/>
      <c r="AH1143" s="790"/>
      <c r="AI1143" s="790"/>
      <c r="AJ1143" s="790"/>
      <c r="AK1143" s="560"/>
      <c r="AL1143" s="305"/>
      <c r="AM1143" s="305"/>
      <c r="AN1143" s="305"/>
      <c r="AO1143" s="305"/>
      <c r="AP1143" s="305"/>
      <c r="AQ1143" s="305"/>
      <c r="AR1143" s="305"/>
      <c r="AS1143" s="305"/>
      <c r="AT1143" s="305"/>
      <c r="AU1143" s="305"/>
      <c r="AV1143" s="305"/>
      <c r="AW1143" s="305"/>
      <c r="AX1143" s="305"/>
      <c r="AY1143" s="305"/>
      <c r="AZ1143" s="305"/>
      <c r="BA1143" s="305"/>
      <c r="BB1143" s="305"/>
      <c r="BC1143" s="305"/>
      <c r="BD1143" s="305"/>
      <c r="BE1143" s="305"/>
      <c r="BF1143" s="305"/>
      <c r="BG1143" s="305"/>
      <c r="BH1143" s="305"/>
      <c r="BI1143" s="305"/>
    </row>
    <row r="1144" spans="1:61" s="303" customFormat="1" ht="12" x14ac:dyDescent="0.2">
      <c r="A1144" s="401" t="s">
        <v>41</v>
      </c>
      <c r="B1144" s="541" t="s">
        <v>46</v>
      </c>
      <c r="C1144" s="1162"/>
      <c r="D1144" s="1162"/>
      <c r="E1144" s="1162"/>
      <c r="F1144" s="1162"/>
      <c r="G1144" s="1162"/>
      <c r="H1144" s="1162"/>
      <c r="O1144" s="459"/>
      <c r="P1144" s="557"/>
      <c r="Q1144" s="557"/>
      <c r="R1144" s="558"/>
      <c r="S1144" s="1163" t="s">
        <v>47</v>
      </c>
      <c r="T1144" s="1163"/>
      <c r="U1144" s="1163"/>
      <c r="V1144" s="1163"/>
      <c r="W1144" s="1163"/>
      <c r="X1144" s="1163"/>
      <c r="Y1144" s="1164" t="s">
        <v>47</v>
      </c>
      <c r="Z1144" s="1164"/>
      <c r="AA1144" s="1164"/>
      <c r="AB1144" s="1164"/>
      <c r="AC1144" s="1164"/>
      <c r="AD1144" s="1164"/>
      <c r="AE1144" s="1165" t="s">
        <v>47</v>
      </c>
      <c r="AF1144" s="1165"/>
      <c r="AG1144" s="1165"/>
      <c r="AH1144" s="1165"/>
      <c r="AI1144" s="1165"/>
      <c r="AJ1144" s="1165"/>
      <c r="AK1144" s="558"/>
      <c r="AL1144" s="302"/>
      <c r="AM1144" s="302"/>
      <c r="AN1144" s="302"/>
      <c r="AO1144" s="302"/>
      <c r="AP1144" s="302"/>
      <c r="AQ1144" s="302"/>
      <c r="AR1144" s="302"/>
      <c r="AS1144" s="302"/>
      <c r="AT1144" s="302"/>
      <c r="AU1144" s="302"/>
      <c r="AV1144" s="302"/>
      <c r="AW1144" s="302"/>
      <c r="AX1144" s="302"/>
      <c r="AY1144" s="302"/>
      <c r="AZ1144" s="302"/>
      <c r="BA1144" s="302"/>
      <c r="BB1144" s="302"/>
      <c r="BC1144" s="302"/>
      <c r="BD1144" s="302"/>
      <c r="BE1144" s="302"/>
      <c r="BF1144" s="302"/>
      <c r="BG1144" s="302"/>
      <c r="BH1144" s="302" t="s">
        <v>5</v>
      </c>
      <c r="BI1144" s="302" t="s">
        <v>39</v>
      </c>
    </row>
    <row r="1145" spans="1:61" s="304" customFormat="1" ht="18.75" customHeight="1" x14ac:dyDescent="0.25">
      <c r="A1145" s="401"/>
      <c r="B1145" s="1153" t="s">
        <v>40</v>
      </c>
      <c r="C1145" s="1153"/>
      <c r="D1145" s="1153"/>
      <c r="E1145" s="1153"/>
      <c r="F1145" s="1153"/>
      <c r="G1145" s="1153"/>
      <c r="H1145" s="1153"/>
      <c r="I1145" s="1153"/>
      <c r="J1145" s="1153"/>
      <c r="K1145" s="1153"/>
      <c r="L1145" s="1153"/>
      <c r="M1145" s="1153"/>
      <c r="N1145" s="1153"/>
      <c r="O1145" s="306"/>
      <c r="P1145" s="559"/>
      <c r="Q1145" s="559"/>
      <c r="R1145" s="560"/>
      <c r="S1145" s="516"/>
      <c r="T1145" s="516"/>
      <c r="U1145" s="516"/>
      <c r="V1145" s="516"/>
      <c r="W1145" s="516"/>
      <c r="X1145" s="516"/>
      <c r="Y1145" s="936"/>
      <c r="Z1145" s="936"/>
      <c r="AA1145" s="936"/>
      <c r="AB1145" s="936"/>
      <c r="AC1145" s="936"/>
      <c r="AD1145" s="936"/>
      <c r="AE1145" s="790"/>
      <c r="AF1145" s="790"/>
      <c r="AG1145" s="790"/>
      <c r="AH1145" s="790"/>
      <c r="AI1145" s="790"/>
      <c r="AJ1145" s="790"/>
      <c r="AK1145" s="560"/>
      <c r="AL1145" s="305"/>
      <c r="AM1145" s="305"/>
      <c r="AN1145" s="305"/>
      <c r="AO1145" s="305"/>
      <c r="AP1145" s="305"/>
      <c r="AQ1145" s="305"/>
      <c r="AR1145" s="305"/>
      <c r="AS1145" s="305"/>
      <c r="AT1145" s="305"/>
      <c r="AU1145" s="305"/>
      <c r="AV1145" s="305"/>
      <c r="AW1145" s="305"/>
      <c r="AX1145" s="305"/>
      <c r="AY1145" s="305"/>
      <c r="AZ1145" s="305"/>
      <c r="BA1145" s="305"/>
      <c r="BB1145" s="305"/>
      <c r="BC1145" s="305"/>
      <c r="BD1145" s="305"/>
      <c r="BE1145" s="305"/>
      <c r="BF1145" s="305"/>
      <c r="BG1145" s="305"/>
      <c r="BH1145" s="305"/>
      <c r="BI1145" s="305"/>
    </row>
    <row r="1146" spans="1:61" customFormat="1" x14ac:dyDescent="0.25">
      <c r="A1146" s="451"/>
      <c r="B1146" s="539"/>
      <c r="C1146" s="428"/>
      <c r="D1146" s="412"/>
      <c r="E1146" s="412"/>
      <c r="F1146" s="412"/>
      <c r="G1146" s="412"/>
      <c r="H1146" s="412"/>
      <c r="I1146" s="412"/>
      <c r="J1146" s="428"/>
      <c r="K1146" s="544"/>
      <c r="L1146" s="428"/>
      <c r="M1146" s="544"/>
      <c r="N1146" s="428"/>
      <c r="O1146" s="425"/>
      <c r="P1146" s="545"/>
      <c r="Q1146" s="545"/>
      <c r="R1146" s="561"/>
      <c r="S1146" s="517"/>
      <c r="T1146" s="517"/>
      <c r="U1146" s="517"/>
      <c r="V1146" s="517"/>
      <c r="W1146" s="517"/>
      <c r="X1146" s="517"/>
      <c r="Y1146" s="948"/>
      <c r="Z1146" s="948"/>
      <c r="AA1146" s="948"/>
      <c r="AB1146" s="948"/>
      <c r="AC1146" s="948"/>
      <c r="AD1146" s="948"/>
      <c r="AE1146" s="791"/>
      <c r="AF1146" s="791"/>
      <c r="AG1146" s="791"/>
      <c r="AH1146" s="791"/>
      <c r="AI1146" s="791"/>
      <c r="AJ1146" s="791"/>
      <c r="AK1146" s="561"/>
    </row>
    <row r="1147" spans="1:61" x14ac:dyDescent="0.25">
      <c r="B1147" s="452"/>
    </row>
  </sheetData>
  <autoFilter ref="A25:AJ583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4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Y25:AD25"/>
    <mergeCell ref="Y26:AD26"/>
    <mergeCell ref="Y27:AD27"/>
    <mergeCell ref="AE27:AJ27"/>
    <mergeCell ref="S28:X28"/>
    <mergeCell ref="B1143:N1143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A31:C31"/>
    <mergeCell ref="A584:C584"/>
    <mergeCell ref="A1137:C1137"/>
    <mergeCell ref="AJ29:AJ30"/>
    <mergeCell ref="C1142:H1142"/>
    <mergeCell ref="S1142:X1142"/>
    <mergeCell ref="Y1142:AD1142"/>
    <mergeCell ref="AE1142:AJ1142"/>
    <mergeCell ref="AF29:AG29"/>
    <mergeCell ref="AH29:AI29"/>
    <mergeCell ref="O29:O30"/>
    <mergeCell ref="A29:A30"/>
    <mergeCell ref="B29:B30"/>
    <mergeCell ref="C29:C30"/>
    <mergeCell ref="D29:D30"/>
    <mergeCell ref="E29:F29"/>
    <mergeCell ref="C1144:H1144"/>
    <mergeCell ref="S1144:X1144"/>
    <mergeCell ref="Y1144:AD1144"/>
    <mergeCell ref="AE1144:AJ1144"/>
    <mergeCell ref="B1145:N1145"/>
  </mergeCells>
  <conditionalFormatting sqref="B47">
    <cfRule type="duplicateValues" dxfId="60" priority="35" stopIfTrue="1"/>
  </conditionalFormatting>
  <conditionalFormatting sqref="B48">
    <cfRule type="duplicateValues" dxfId="59" priority="34" stopIfTrue="1"/>
  </conditionalFormatting>
  <conditionalFormatting sqref="B49">
    <cfRule type="duplicateValues" dxfId="58" priority="33" stopIfTrue="1"/>
  </conditionalFormatting>
  <conditionalFormatting sqref="B50">
    <cfRule type="duplicateValues" dxfId="57" priority="32" stopIfTrue="1"/>
  </conditionalFormatting>
  <conditionalFormatting sqref="B51">
    <cfRule type="duplicateValues" dxfId="56" priority="31" stopIfTrue="1"/>
  </conditionalFormatting>
  <conditionalFormatting sqref="B52">
    <cfRule type="duplicateValues" dxfId="55" priority="30" stopIfTrue="1"/>
  </conditionalFormatting>
  <conditionalFormatting sqref="B53">
    <cfRule type="duplicateValues" dxfId="54" priority="36" stopIfTrue="1"/>
  </conditionalFormatting>
  <conditionalFormatting sqref="B79">
    <cfRule type="duplicateValues" dxfId="53" priority="29" stopIfTrue="1"/>
  </conditionalFormatting>
  <conditionalFormatting sqref="B358:B359 B328:B331 B344 B351 B361:B362 B360:C360">
    <cfRule type="duplicateValues" dxfId="52" priority="28" stopIfTrue="1"/>
  </conditionalFormatting>
  <conditionalFormatting sqref="D360">
    <cfRule type="duplicateValues" dxfId="51" priority="27" stopIfTrue="1"/>
  </conditionalFormatting>
  <conditionalFormatting sqref="P29 P30:Q31 P33:Q73 P75:Q150 P152:Q273 P275:Q293 P295:Q379 P381:Q427 P429:Q507 P510:Q583 P1140:Q1048576">
    <cfRule type="cellIs" dxfId="50" priority="25" operator="lessThan">
      <formula>0</formula>
    </cfRule>
    <cfRule type="cellIs" dxfId="49" priority="26" operator="greaterThan">
      <formula>0</formula>
    </cfRule>
  </conditionalFormatting>
  <conditionalFormatting sqref="P1:R23 P27:R28 R30:R583 R1140:R1048576">
    <cfRule type="cellIs" dxfId="48" priority="23" operator="greaterThan">
      <formula>0</formula>
    </cfRule>
    <cfRule type="cellIs" dxfId="47" priority="24" operator="lessThan">
      <formula>0</formula>
    </cfRule>
  </conditionalFormatting>
  <conditionalFormatting sqref="B600">
    <cfRule type="duplicateValues" dxfId="46" priority="21" stopIfTrue="1"/>
  </conditionalFormatting>
  <conditionalFormatting sqref="B601">
    <cfRule type="duplicateValues" dxfId="45" priority="20" stopIfTrue="1"/>
  </conditionalFormatting>
  <conditionalFormatting sqref="B602">
    <cfRule type="duplicateValues" dxfId="44" priority="19" stopIfTrue="1"/>
  </conditionalFormatting>
  <conditionalFormatting sqref="B603">
    <cfRule type="duplicateValues" dxfId="43" priority="18" stopIfTrue="1"/>
  </conditionalFormatting>
  <conditionalFormatting sqref="B604">
    <cfRule type="duplicateValues" dxfId="42" priority="17" stopIfTrue="1"/>
  </conditionalFormatting>
  <conditionalFormatting sqref="B605">
    <cfRule type="duplicateValues" dxfId="41" priority="16" stopIfTrue="1"/>
  </conditionalFormatting>
  <conditionalFormatting sqref="B606">
    <cfRule type="duplicateValues" dxfId="40" priority="22" stopIfTrue="1"/>
  </conditionalFormatting>
  <conditionalFormatting sqref="B632">
    <cfRule type="duplicateValues" dxfId="39" priority="15" stopIfTrue="1"/>
  </conditionalFormatting>
  <conditionalFormatting sqref="B911:B912 B881:B884 B897 B904 B914:B915 B913:C913">
    <cfRule type="duplicateValues" dxfId="38" priority="14" stopIfTrue="1"/>
  </conditionalFormatting>
  <conditionalFormatting sqref="D913">
    <cfRule type="duplicateValues" dxfId="37" priority="13" stopIfTrue="1"/>
  </conditionalFormatting>
  <conditionalFormatting sqref="P584:Q584 P586:Q626 P628:Q703 P705:Q826 P828:Q846 P848:Q932 P934:Q980 P982:Q1060 P1063:Q1136">
    <cfRule type="cellIs" dxfId="36" priority="11" operator="lessThan">
      <formula>0</formula>
    </cfRule>
    <cfRule type="cellIs" dxfId="35" priority="12" operator="greaterThan">
      <formula>0</formula>
    </cfRule>
  </conditionalFormatting>
  <conditionalFormatting sqref="R584:R1136">
    <cfRule type="cellIs" dxfId="34" priority="9" operator="greaterThan">
      <formula>0</formula>
    </cfRule>
    <cfRule type="cellIs" dxfId="33" priority="10" operator="lessThan">
      <formula>0</formula>
    </cfRule>
  </conditionalFormatting>
  <conditionalFormatting sqref="P1137:Q1137">
    <cfRule type="cellIs" dxfId="32" priority="7" operator="lessThan">
      <formula>0</formula>
    </cfRule>
    <cfRule type="cellIs" dxfId="31" priority="8" operator="greaterThan">
      <formula>0</formula>
    </cfRule>
  </conditionalFormatting>
  <conditionalFormatting sqref="R1137">
    <cfRule type="cellIs" dxfId="30" priority="5" operator="greaterThan">
      <formula>0</formula>
    </cfRule>
    <cfRule type="cellIs" dxfId="29" priority="6" operator="lessThan">
      <formula>0</formula>
    </cfRule>
  </conditionalFormatting>
  <conditionalFormatting sqref="P1138:Q1139">
    <cfRule type="cellIs" dxfId="28" priority="3" operator="lessThan">
      <formula>0</formula>
    </cfRule>
    <cfRule type="cellIs" dxfId="27" priority="4" operator="greaterThan">
      <formula>0</formula>
    </cfRule>
  </conditionalFormatting>
  <conditionalFormatting sqref="R1138:R1139">
    <cfRule type="cellIs" dxfId="26" priority="1" operator="greaterThan">
      <formula>0</formula>
    </cfRule>
    <cfRule type="cellIs" dxfId="25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 filterMode="1">
    <tabColor rgb="FFFFFF00"/>
    <pageSetUpPr fitToPage="1"/>
  </sheetPr>
  <dimension ref="A1:BI590"/>
  <sheetViews>
    <sheetView view="pageBreakPreview" topLeftCell="S157" zoomScale="90" zoomScaleNormal="100" zoomScaleSheetLayoutView="90" workbookViewId="0">
      <selection activeCell="Y39" activeCellId="1" sqref="S39 Y39"/>
    </sheetView>
  </sheetViews>
  <sheetFormatPr defaultColWidth="9.140625" defaultRowHeight="15" outlineLevelRow="1" x14ac:dyDescent="0.25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hidden="1" customWidth="1"/>
    <col min="5" max="5" width="15" style="416" hidden="1" customWidth="1"/>
    <col min="6" max="6" width="14.85546875" style="416" hidden="1" customWidth="1"/>
    <col min="7" max="7" width="11.8554687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47" customWidth="1"/>
    <col min="26" max="26" width="17.5703125" style="947" customWidth="1"/>
    <col min="27" max="27" width="18.85546875" style="947" bestFit="1" customWidth="1"/>
    <col min="28" max="28" width="17" style="947" bestFit="1" customWidth="1"/>
    <col min="29" max="29" width="17.5703125" style="947" bestFit="1" customWidth="1"/>
    <col min="30" max="30" width="21.140625" style="947" customWidth="1"/>
    <col min="31" max="31" width="18.28515625" style="735" customWidth="1"/>
    <col min="32" max="32" width="17" style="735" customWidth="1"/>
    <col min="33" max="33" width="18.85546875" style="735" customWidth="1"/>
    <col min="34" max="34" width="17" style="735" customWidth="1"/>
    <col min="35" max="35" width="19.5703125" style="735" customWidth="1"/>
    <col min="36" max="36" width="18.7109375" style="735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7"/>
      <c r="Z1" s="545"/>
      <c r="AA1" s="926"/>
      <c r="AB1" s="545"/>
      <c r="AC1" s="926"/>
      <c r="AD1" s="926"/>
      <c r="AE1" s="733"/>
      <c r="AF1" s="733"/>
      <c r="AG1" s="733"/>
      <c r="AH1" s="733"/>
      <c r="AI1" s="733"/>
      <c r="AJ1" s="733"/>
      <c r="AK1" s="925"/>
    </row>
    <row r="2" spans="1:38" s="2" customFormat="1" hidden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233" t="s">
        <v>0</v>
      </c>
      <c r="W2" s="1234"/>
      <c r="X2" s="1235"/>
      <c r="Y2" s="937"/>
      <c r="Z2" s="545"/>
      <c r="AA2" s="926"/>
      <c r="AB2" s="1259" t="s">
        <v>0</v>
      </c>
      <c r="AC2" s="1260"/>
      <c r="AD2" s="1261"/>
      <c r="AE2" s="733"/>
      <c r="AF2" s="733"/>
      <c r="AG2" s="733"/>
      <c r="AH2" s="733"/>
      <c r="AI2" s="733"/>
      <c r="AJ2" s="733"/>
      <c r="AK2" s="925"/>
    </row>
    <row r="3" spans="1:38" s="2" customFormat="1" hidden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233" t="s">
        <v>2</v>
      </c>
      <c r="W3" s="1234"/>
      <c r="X3" s="1235"/>
      <c r="Y3" s="937"/>
      <c r="Z3" s="545"/>
      <c r="AA3" s="927" t="s">
        <v>1</v>
      </c>
      <c r="AB3" s="1259" t="s">
        <v>2</v>
      </c>
      <c r="AC3" s="1260"/>
      <c r="AD3" s="1261"/>
      <c r="AE3" s="733"/>
      <c r="AF3" s="733"/>
      <c r="AG3" s="733"/>
      <c r="AH3" s="733"/>
      <c r="AI3" s="733"/>
      <c r="AJ3" s="733"/>
      <c r="AK3" s="925"/>
    </row>
    <row r="4" spans="1:38" s="2" customFormat="1" hidden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236"/>
      <c r="W4" s="1237"/>
      <c r="X4" s="1238"/>
      <c r="Y4" s="937"/>
      <c r="Z4" s="545"/>
      <c r="AA4" s="927"/>
      <c r="AB4" s="1262"/>
      <c r="AC4" s="1263"/>
      <c r="AD4" s="1264"/>
      <c r="AE4" s="733"/>
      <c r="AF4" s="733"/>
      <c r="AG4" s="733"/>
      <c r="AH4" s="733"/>
      <c r="AI4" s="733"/>
      <c r="AJ4" s="733"/>
      <c r="AK4" s="925"/>
    </row>
    <row r="5" spans="1:38" s="2" customFormat="1" ht="12.6" hidden="1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230"/>
      <c r="W5" s="1231"/>
      <c r="X5" s="1232"/>
      <c r="Y5" s="937"/>
      <c r="Z5" s="545"/>
      <c r="AA5" s="927" t="s">
        <v>4</v>
      </c>
      <c r="AB5" s="1265"/>
      <c r="AC5" s="1266"/>
      <c r="AD5" s="1267"/>
      <c r="AE5" s="733"/>
      <c r="AF5" s="733"/>
      <c r="AG5" s="733"/>
      <c r="AH5" s="733"/>
      <c r="AI5" s="733"/>
      <c r="AJ5" s="733"/>
      <c r="AK5" s="925"/>
    </row>
    <row r="6" spans="1:38" s="2" customFormat="1" hidden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236"/>
      <c r="W6" s="1237"/>
      <c r="X6" s="1238"/>
      <c r="Y6" s="937"/>
      <c r="Z6" s="545"/>
      <c r="AA6" s="927"/>
      <c r="AB6" s="1262"/>
      <c r="AC6" s="1263"/>
      <c r="AD6" s="1264"/>
      <c r="AE6" s="733"/>
      <c r="AF6" s="733"/>
      <c r="AG6" s="733"/>
      <c r="AH6" s="733"/>
      <c r="AI6" s="733"/>
      <c r="AJ6" s="733"/>
      <c r="AK6" s="925"/>
    </row>
    <row r="7" spans="1:38" s="2" customFormat="1" ht="36.75" hidden="1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230" t="s">
        <v>42</v>
      </c>
      <c r="W7" s="1231"/>
      <c r="X7" s="1232"/>
      <c r="Y7" s="938"/>
      <c r="Z7" s="545"/>
      <c r="AA7" s="927" t="s">
        <v>4</v>
      </c>
      <c r="AB7" s="1265" t="s">
        <v>42</v>
      </c>
      <c r="AC7" s="1266"/>
      <c r="AD7" s="1267"/>
      <c r="AE7" s="733"/>
      <c r="AF7" s="733"/>
      <c r="AG7" s="733"/>
      <c r="AH7" s="733"/>
      <c r="AI7" s="733"/>
      <c r="AJ7" s="733"/>
      <c r="AK7" s="925"/>
    </row>
    <row r="8" spans="1:38" s="2" customFormat="1" hidden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236"/>
      <c r="W8" s="1237"/>
      <c r="X8" s="1238"/>
      <c r="Y8" s="937"/>
      <c r="Z8" s="545"/>
      <c r="AA8" s="927"/>
      <c r="AB8" s="1262"/>
      <c r="AC8" s="1263"/>
      <c r="AD8" s="1264"/>
      <c r="AE8" s="733"/>
      <c r="AF8" s="733"/>
      <c r="AG8" s="733"/>
      <c r="AH8" s="733"/>
      <c r="AI8" s="733"/>
      <c r="AJ8" s="733"/>
      <c r="AK8" s="925"/>
    </row>
    <row r="9" spans="1:38" s="2" customFormat="1" ht="30" hidden="1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230" t="s">
        <v>43</v>
      </c>
      <c r="W9" s="1231"/>
      <c r="X9" s="1232"/>
      <c r="Y9" s="937"/>
      <c r="Z9" s="545"/>
      <c r="AA9" s="927" t="s">
        <v>4</v>
      </c>
      <c r="AB9" s="1265" t="s">
        <v>43</v>
      </c>
      <c r="AC9" s="1266"/>
      <c r="AD9" s="1267"/>
      <c r="AE9" s="733"/>
      <c r="AF9" s="733"/>
      <c r="AG9" s="733"/>
      <c r="AH9" s="733"/>
      <c r="AI9" s="733"/>
      <c r="AJ9" s="733"/>
      <c r="AK9" s="925"/>
    </row>
    <row r="10" spans="1:38" s="2" customFormat="1" ht="16.5" hidden="1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236"/>
      <c r="W10" s="1237"/>
      <c r="X10" s="1238"/>
      <c r="Y10" s="937"/>
      <c r="Z10" s="545"/>
      <c r="AA10" s="926"/>
      <c r="AB10" s="1262"/>
      <c r="AC10" s="1263"/>
      <c r="AD10" s="1264"/>
      <c r="AE10" s="733"/>
      <c r="AF10" s="733"/>
      <c r="AG10" s="733"/>
      <c r="AH10" s="733"/>
      <c r="AI10" s="733"/>
      <c r="AJ10" s="733"/>
      <c r="AK10" s="925"/>
    </row>
    <row r="11" spans="1:38" s="2" customFormat="1" ht="32.25" hidden="1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230"/>
      <c r="W11" s="1231"/>
      <c r="X11" s="1232"/>
      <c r="Y11" s="937"/>
      <c r="Z11" s="545"/>
      <c r="AA11" s="926"/>
      <c r="AB11" s="1265"/>
      <c r="AC11" s="1266"/>
      <c r="AD11" s="1267"/>
      <c r="AE11" s="733"/>
      <c r="AF11" s="733"/>
      <c r="AG11" s="733"/>
      <c r="AH11" s="733"/>
      <c r="AI11" s="733"/>
      <c r="AJ11" s="733"/>
      <c r="AK11" s="925"/>
    </row>
    <row r="12" spans="1:38" s="2" customFormat="1" hidden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236"/>
      <c r="W12" s="1237"/>
      <c r="X12" s="1238"/>
      <c r="Y12" s="937"/>
      <c r="Z12" s="545"/>
      <c r="AA12" s="926"/>
      <c r="AB12" s="1262"/>
      <c r="AC12" s="1263"/>
      <c r="AD12" s="1264"/>
      <c r="AE12" s="733"/>
      <c r="AF12" s="733"/>
      <c r="AG12" s="733"/>
      <c r="AH12" s="733"/>
      <c r="AI12" s="733"/>
      <c r="AJ12" s="733"/>
      <c r="AK12" s="925"/>
    </row>
    <row r="13" spans="1:38" s="2" customFormat="1" ht="23.25" hidden="1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230"/>
      <c r="W13" s="1231"/>
      <c r="X13" s="1232"/>
      <c r="Y13" s="937"/>
      <c r="Z13" s="545"/>
      <c r="AA13" s="926"/>
      <c r="AB13" s="1265"/>
      <c r="AC13" s="1266"/>
      <c r="AD13" s="1267"/>
      <c r="AE13" s="733"/>
      <c r="AF13" s="733"/>
      <c r="AG13" s="733"/>
      <c r="AH13" s="733"/>
      <c r="AI13" s="733"/>
      <c r="AJ13" s="733"/>
      <c r="AK13" s="925"/>
    </row>
    <row r="14" spans="1:38" s="2" customFormat="1" hidden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233"/>
      <c r="W14" s="1234"/>
      <c r="X14" s="1235"/>
      <c r="Y14" s="937"/>
      <c r="Z14" s="545"/>
      <c r="AA14" s="927" t="s">
        <v>13</v>
      </c>
      <c r="AB14" s="1259"/>
      <c r="AC14" s="1260"/>
      <c r="AD14" s="1261"/>
      <c r="AE14" s="733"/>
      <c r="AF14" s="733"/>
      <c r="AG14" s="733"/>
      <c r="AH14" s="733"/>
      <c r="AI14" s="733"/>
      <c r="AJ14" s="733"/>
      <c r="AK14" s="925"/>
    </row>
    <row r="15" spans="1:38" s="2" customFormat="1" ht="15" hidden="1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239" t="s">
        <v>136</v>
      </c>
      <c r="W15" s="1240"/>
      <c r="X15" s="1241"/>
      <c r="Y15" s="937"/>
      <c r="Z15" s="928" t="s">
        <v>14</v>
      </c>
      <c r="AA15" s="929" t="s">
        <v>15</v>
      </c>
      <c r="AB15" s="1268" t="s">
        <v>136</v>
      </c>
      <c r="AC15" s="1269"/>
      <c r="AD15" s="1270"/>
      <c r="AE15" s="733"/>
      <c r="AF15" s="733"/>
      <c r="AG15" s="733"/>
      <c r="AH15" s="733"/>
      <c r="AI15" s="733"/>
      <c r="AJ15" s="733"/>
      <c r="AK15" s="925"/>
    </row>
    <row r="16" spans="1:38" s="2" customFormat="1" hidden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242" t="s">
        <v>603</v>
      </c>
      <c r="W16" s="1243"/>
      <c r="X16" s="1244"/>
      <c r="Y16" s="937"/>
      <c r="Z16" s="545"/>
      <c r="AA16" s="929" t="s">
        <v>16</v>
      </c>
      <c r="AB16" s="1271" t="s">
        <v>603</v>
      </c>
      <c r="AC16" s="1272"/>
      <c r="AD16" s="1273"/>
      <c r="AE16" s="733"/>
      <c r="AF16" s="733"/>
      <c r="AG16" s="733"/>
      <c r="AH16" s="733"/>
      <c r="AI16" s="733"/>
      <c r="AJ16" s="733"/>
      <c r="AK16" s="925"/>
      <c r="AL16" s="4" t="s">
        <v>5</v>
      </c>
    </row>
    <row r="17" spans="1:38" s="2" customFormat="1" hidden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242" t="s">
        <v>29</v>
      </c>
      <c r="W17" s="1243"/>
      <c r="X17" s="1244"/>
      <c r="Y17" s="937"/>
      <c r="Z17" s="928" t="s">
        <v>1131</v>
      </c>
      <c r="AA17" s="930" t="s">
        <v>15</v>
      </c>
      <c r="AB17" s="1271" t="s">
        <v>29</v>
      </c>
      <c r="AC17" s="1272"/>
      <c r="AD17" s="1273"/>
      <c r="AE17" s="733"/>
      <c r="AF17" s="733"/>
      <c r="AG17" s="733"/>
      <c r="AH17" s="733"/>
      <c r="AI17" s="733"/>
      <c r="AJ17" s="733"/>
      <c r="AK17" s="925"/>
      <c r="AL17" s="4"/>
    </row>
    <row r="18" spans="1:38" s="2" customFormat="1" hidden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242" t="s">
        <v>1132</v>
      </c>
      <c r="W18" s="1243"/>
      <c r="X18" s="1244"/>
      <c r="Y18" s="937"/>
      <c r="Z18" s="545"/>
      <c r="AA18" s="930" t="s">
        <v>16</v>
      </c>
      <c r="AB18" s="1271" t="s">
        <v>1132</v>
      </c>
      <c r="AC18" s="1272"/>
      <c r="AD18" s="1273"/>
      <c r="AE18" s="733"/>
      <c r="AF18" s="733"/>
      <c r="AG18" s="733"/>
      <c r="AH18" s="733"/>
      <c r="AI18" s="733"/>
      <c r="AJ18" s="733"/>
      <c r="AK18" s="925"/>
      <c r="AL18" s="4"/>
    </row>
    <row r="19" spans="1:38" s="2" customFormat="1" hidden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233"/>
      <c r="W19" s="1234"/>
      <c r="X19" s="1235"/>
      <c r="Y19" s="937"/>
      <c r="Z19" s="545"/>
      <c r="AA19" s="927" t="s">
        <v>17</v>
      </c>
      <c r="AB19" s="1259"/>
      <c r="AC19" s="1260"/>
      <c r="AD19" s="1261"/>
      <c r="AE19" s="733"/>
      <c r="AF19" s="733"/>
      <c r="AG19" s="733"/>
      <c r="AH19" s="733"/>
      <c r="AI19" s="733"/>
      <c r="AJ19" s="733"/>
      <c r="AK19" s="925"/>
    </row>
    <row r="20" spans="1:38" s="2" customFormat="1" hidden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7"/>
      <c r="Z20" s="928"/>
      <c r="AA20" s="931"/>
      <c r="AB20" s="932"/>
      <c r="AC20" s="931"/>
      <c r="AD20" s="926"/>
      <c r="AE20" s="733"/>
      <c r="AF20" s="733"/>
      <c r="AG20" s="733"/>
      <c r="AH20" s="733"/>
      <c r="AI20" s="733"/>
      <c r="AJ20" s="733"/>
      <c r="AK20" s="925"/>
    </row>
    <row r="21" spans="1:38" s="2" customFormat="1" ht="11.25" hidden="1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245" t="s">
        <v>18</v>
      </c>
      <c r="V21" s="1247" t="s">
        <v>19</v>
      </c>
      <c r="W21" s="1249" t="s">
        <v>20</v>
      </c>
      <c r="X21" s="1250"/>
      <c r="Y21" s="937"/>
      <c r="Z21" s="928"/>
      <c r="AA21" s="1274" t="s">
        <v>18</v>
      </c>
      <c r="AB21" s="1276" t="s">
        <v>19</v>
      </c>
      <c r="AC21" s="1278" t="s">
        <v>20</v>
      </c>
      <c r="AD21" s="1279"/>
      <c r="AE21" s="733"/>
      <c r="AF21" s="733"/>
      <c r="AG21" s="733"/>
      <c r="AH21" s="733"/>
      <c r="AI21" s="733"/>
      <c r="AJ21" s="733"/>
      <c r="AK21" s="925"/>
    </row>
    <row r="22" spans="1:38" s="2" customFormat="1" hidden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246"/>
      <c r="V22" s="1248"/>
      <c r="W22" s="664" t="s">
        <v>21</v>
      </c>
      <c r="X22" s="664" t="s">
        <v>22</v>
      </c>
      <c r="Y22" s="937"/>
      <c r="Z22" s="928"/>
      <c r="AA22" s="1275"/>
      <c r="AB22" s="1277"/>
      <c r="AC22" s="930" t="s">
        <v>21</v>
      </c>
      <c r="AD22" s="930" t="s">
        <v>22</v>
      </c>
      <c r="AE22" s="733"/>
      <c r="AF22" s="733"/>
      <c r="AG22" s="733"/>
      <c r="AH22" s="733"/>
      <c r="AI22" s="733"/>
      <c r="AJ22" s="733"/>
      <c r="AK22" s="925"/>
    </row>
    <row r="23" spans="1:38" s="2" customFormat="1" hidden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7"/>
      <c r="Z23" s="928"/>
      <c r="AA23" s="933">
        <v>2</v>
      </c>
      <c r="AB23" s="934">
        <f>AD23</f>
        <v>45402</v>
      </c>
      <c r="AC23" s="478">
        <v>45372</v>
      </c>
      <c r="AD23" s="478">
        <v>45402</v>
      </c>
      <c r="AE23" s="733"/>
      <c r="AF23" s="733"/>
      <c r="AG23" s="733"/>
      <c r="AH23" s="733"/>
      <c r="AI23" s="733"/>
      <c r="AJ23" s="733"/>
      <c r="AK23" s="925"/>
    </row>
    <row r="24" spans="1:38" s="2" customFormat="1" hidden="1" x14ac:dyDescent="0.25">
      <c r="A24" s="424"/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509"/>
      <c r="V24" s="509"/>
      <c r="W24" s="509"/>
      <c r="X24" s="509"/>
      <c r="Y24" s="937"/>
      <c r="Z24" s="937"/>
      <c r="AA24" s="937"/>
      <c r="AB24" s="937"/>
      <c r="AC24" s="937"/>
      <c r="AD24" s="937"/>
      <c r="AE24" s="733"/>
      <c r="AF24" s="733"/>
      <c r="AG24" s="733"/>
      <c r="AH24" s="733"/>
      <c r="AI24" s="733"/>
      <c r="AJ24" s="733"/>
      <c r="AK24" s="925"/>
    </row>
    <row r="25" spans="1:38" s="2" customFormat="1" hidden="1" x14ac:dyDescent="0.25">
      <c r="A25" s="424"/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  <c r="O25" s="843"/>
      <c r="P25" s="843"/>
      <c r="Q25" s="843"/>
      <c r="R25" s="843"/>
      <c r="S25" s="843"/>
      <c r="T25" s="843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4"/>
      <c r="AF25" s="734"/>
      <c r="AG25" s="734"/>
      <c r="AH25" s="734"/>
      <c r="AI25" s="734"/>
      <c r="AJ25" s="734"/>
      <c r="AK25" s="546"/>
    </row>
    <row r="26" spans="1:38" ht="21" hidden="1" customHeight="1" x14ac:dyDescent="0.25">
      <c r="C26" s="844"/>
      <c r="D26" s="844"/>
      <c r="E26" s="844"/>
      <c r="F26" s="844"/>
      <c r="G26" s="844"/>
      <c r="H26" s="844"/>
      <c r="I26" s="844"/>
      <c r="J26" s="844"/>
      <c r="K26" s="844"/>
      <c r="L26" s="844"/>
      <c r="M26" s="844"/>
      <c r="N26" s="844"/>
      <c r="O26" s="844"/>
      <c r="P26" s="844"/>
      <c r="Q26" s="844"/>
      <c r="R26" s="844"/>
      <c r="S26" s="844"/>
      <c r="T26" s="844"/>
      <c r="Y26" s="511"/>
      <c r="Z26" s="511"/>
      <c r="AA26" s="511"/>
      <c r="AB26" s="511"/>
      <c r="AC26" s="511"/>
      <c r="AD26" s="511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511"/>
      <c r="Z27" s="511"/>
      <c r="AA27" s="511"/>
      <c r="AB27" s="511"/>
      <c r="AC27" s="511"/>
      <c r="AD27" s="511"/>
      <c r="AE27" s="1168" t="s">
        <v>1137</v>
      </c>
      <c r="AF27" s="1168"/>
      <c r="AG27" s="1168"/>
      <c r="AH27" s="1168"/>
      <c r="AI27" s="1168"/>
      <c r="AJ27" s="1168"/>
    </row>
    <row r="28" spans="1:38" ht="21.7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169" t="s">
        <v>1138</v>
      </c>
      <c r="T28" s="1169"/>
      <c r="U28" s="1169"/>
      <c r="V28" s="1169"/>
      <c r="W28" s="1169"/>
      <c r="X28" s="1169"/>
      <c r="Y28" s="1170" t="s">
        <v>1141</v>
      </c>
      <c r="Z28" s="1170"/>
      <c r="AA28" s="1170"/>
      <c r="AB28" s="1170"/>
      <c r="AC28" s="1170"/>
      <c r="AD28" s="1170"/>
      <c r="AE28" s="845"/>
      <c r="AF28" s="845"/>
      <c r="AG28" s="845"/>
      <c r="AH28" s="845"/>
      <c r="AI28" s="845"/>
      <c r="AJ28" s="845"/>
    </row>
    <row r="29" spans="1:38" s="197" customFormat="1" ht="39" hidden="1" customHeight="1" x14ac:dyDescent="0.25">
      <c r="A29" s="1171" t="s">
        <v>48</v>
      </c>
      <c r="B29" s="1173" t="s">
        <v>139</v>
      </c>
      <c r="C29" s="1175" t="s">
        <v>140</v>
      </c>
      <c r="D29" s="1251" t="s">
        <v>141</v>
      </c>
      <c r="E29" s="1253" t="s">
        <v>142</v>
      </c>
      <c r="F29" s="1254"/>
      <c r="G29" s="1253" t="s">
        <v>143</v>
      </c>
      <c r="H29" s="1254"/>
      <c r="I29" s="1257" t="s">
        <v>144</v>
      </c>
      <c r="J29" s="1185" t="s">
        <v>141</v>
      </c>
      <c r="K29" s="1187" t="s">
        <v>142</v>
      </c>
      <c r="L29" s="1188"/>
      <c r="M29" s="1187" t="s">
        <v>143</v>
      </c>
      <c r="N29" s="1188"/>
      <c r="O29" s="1189" t="s">
        <v>144</v>
      </c>
      <c r="P29" s="1191" t="s">
        <v>1136</v>
      </c>
      <c r="Q29" s="1192"/>
      <c r="R29" s="1193"/>
      <c r="S29" s="1160" t="s">
        <v>141</v>
      </c>
      <c r="T29" s="1166" t="s">
        <v>142</v>
      </c>
      <c r="U29" s="1167"/>
      <c r="V29" s="1166" t="s">
        <v>143</v>
      </c>
      <c r="W29" s="1167"/>
      <c r="X29" s="1154" t="s">
        <v>144</v>
      </c>
      <c r="Y29" s="1160" t="s">
        <v>141</v>
      </c>
      <c r="Z29" s="1166" t="s">
        <v>142</v>
      </c>
      <c r="AA29" s="1167"/>
      <c r="AB29" s="1166" t="s">
        <v>143</v>
      </c>
      <c r="AC29" s="1167"/>
      <c r="AD29" s="1154" t="s">
        <v>144</v>
      </c>
      <c r="AE29" s="1156" t="s">
        <v>141</v>
      </c>
      <c r="AF29" s="1158" t="s">
        <v>142</v>
      </c>
      <c r="AG29" s="1159"/>
      <c r="AH29" s="1158" t="s">
        <v>143</v>
      </c>
      <c r="AI29" s="1159"/>
      <c r="AJ29" s="1183" t="s">
        <v>144</v>
      </c>
      <c r="AK29" s="925"/>
    </row>
    <row r="30" spans="1:38" s="197" customFormat="1" ht="27.75" hidden="1" customHeight="1" thickBot="1" x14ac:dyDescent="0.3">
      <c r="A30" s="1172"/>
      <c r="B30" s="1174"/>
      <c r="C30" s="1176"/>
      <c r="D30" s="1252"/>
      <c r="E30" s="686" t="s">
        <v>145</v>
      </c>
      <c r="F30" s="686" t="s">
        <v>146</v>
      </c>
      <c r="G30" s="686" t="s">
        <v>147</v>
      </c>
      <c r="H30" s="686" t="s">
        <v>146</v>
      </c>
      <c r="I30" s="1258"/>
      <c r="J30" s="1186"/>
      <c r="K30" s="792" t="s">
        <v>145</v>
      </c>
      <c r="L30" s="793" t="s">
        <v>146</v>
      </c>
      <c r="M30" s="792" t="s">
        <v>147</v>
      </c>
      <c r="N30" s="793" t="s">
        <v>146</v>
      </c>
      <c r="O30" s="1190"/>
      <c r="P30" s="656" t="s">
        <v>1134</v>
      </c>
      <c r="Q30" s="657" t="s">
        <v>1135</v>
      </c>
      <c r="R30" s="658" t="s">
        <v>1133</v>
      </c>
      <c r="S30" s="1161"/>
      <c r="T30" s="687" t="s">
        <v>145</v>
      </c>
      <c r="U30" s="687" t="s">
        <v>146</v>
      </c>
      <c r="V30" s="687" t="s">
        <v>147</v>
      </c>
      <c r="W30" s="687" t="s">
        <v>146</v>
      </c>
      <c r="X30" s="1155"/>
      <c r="Y30" s="1161"/>
      <c r="Z30" s="687" t="s">
        <v>145</v>
      </c>
      <c r="AA30" s="687" t="s">
        <v>146</v>
      </c>
      <c r="AB30" s="687" t="s">
        <v>147</v>
      </c>
      <c r="AC30" s="687" t="s">
        <v>146</v>
      </c>
      <c r="AD30" s="1155"/>
      <c r="AE30" s="1157"/>
      <c r="AF30" s="736" t="s">
        <v>145</v>
      </c>
      <c r="AG30" s="736" t="s">
        <v>146</v>
      </c>
      <c r="AH30" s="736" t="s">
        <v>147</v>
      </c>
      <c r="AI30" s="736" t="s">
        <v>146</v>
      </c>
      <c r="AJ30" s="1184"/>
      <c r="AK30" s="925"/>
    </row>
    <row r="31" spans="1:38" ht="30.75" hidden="1" customHeight="1" x14ac:dyDescent="0.25">
      <c r="A31" s="949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4"/>
      <c r="K31" s="795"/>
      <c r="L31" s="795"/>
      <c r="M31" s="795"/>
      <c r="N31" s="795"/>
      <c r="O31" s="796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hidden="1" customHeight="1" x14ac:dyDescent="0.25">
      <c r="A32" s="950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7"/>
      <c r="K32" s="798"/>
      <c r="L32" s="799">
        <f>SUM(L33:L72)</f>
        <v>6476421.4273931207</v>
      </c>
      <c r="M32" s="798"/>
      <c r="N32" s="799">
        <f>SUM(N33:N72)</f>
        <v>6962762.621694237</v>
      </c>
      <c r="O32" s="800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13788922.748111879</v>
      </c>
      <c r="AH32" s="741"/>
      <c r="AI32" s="741">
        <f>SUM(AI33:AI72)</f>
        <v>11961346.043635767</v>
      </c>
      <c r="AJ32" s="742">
        <f>SUM(AJ33:AJ72)</f>
        <v>25750268.791747637</v>
      </c>
    </row>
    <row r="33" spans="1:38" s="221" customFormat="1" ht="17.45" hidden="1" customHeight="1" x14ac:dyDescent="0.25">
      <c r="A33" s="951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1"/>
      <c r="K33" s="798"/>
      <c r="L33" s="799"/>
      <c r="M33" s="798"/>
      <c r="N33" s="799"/>
      <c r="O33" s="800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outlineLevel="1" x14ac:dyDescent="0.25">
      <c r="A34" s="1055" t="s">
        <v>613</v>
      </c>
      <c r="B34" s="1056" t="s">
        <v>151</v>
      </c>
      <c r="C34" s="1057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2">
        <v>0.44</v>
      </c>
      <c r="K34" s="803">
        <v>49415</v>
      </c>
      <c r="L34" s="804">
        <f>K34*J34</f>
        <v>21742.6</v>
      </c>
      <c r="M34" s="803"/>
      <c r="N34" s="804"/>
      <c r="O34" s="805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849">
        <v>0.44</v>
      </c>
      <c r="T34" s="915">
        <v>49415</v>
      </c>
      <c r="U34" s="915">
        <f>T34*S34</f>
        <v>21742.6</v>
      </c>
      <c r="V34" s="915"/>
      <c r="W34" s="915"/>
      <c r="X34" s="105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customHeight="1" outlineLevel="1" x14ac:dyDescent="0.25">
      <c r="A35" s="1055" t="s">
        <v>614</v>
      </c>
      <c r="B35" s="1056" t="s">
        <v>152</v>
      </c>
      <c r="C35" s="1057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2">
        <v>389.4</v>
      </c>
      <c r="K35" s="803">
        <v>990.36</v>
      </c>
      <c r="L35" s="804">
        <f>K35*J35</f>
        <v>385646.18400000001</v>
      </c>
      <c r="M35" s="803"/>
      <c r="N35" s="804"/>
      <c r="O35" s="805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849">
        <v>389.4</v>
      </c>
      <c r="T35" s="915">
        <v>990</v>
      </c>
      <c r="U35" s="915">
        <f>T35*S35</f>
        <v>385506</v>
      </c>
      <c r="V35" s="915"/>
      <c r="W35" s="915"/>
      <c r="X35" s="105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990.36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hidden="1" x14ac:dyDescent="0.25">
      <c r="A36" s="952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1"/>
      <c r="K36" s="798">
        <v>95478</v>
      </c>
      <c r="L36" s="799">
        <f>K36*J36</f>
        <v>0</v>
      </c>
      <c r="M36" s="798">
        <v>229000</v>
      </c>
      <c r="N36" s="799">
        <f>M36*J36</f>
        <v>0</v>
      </c>
      <c r="O36" s="800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x14ac:dyDescent="0.25">
      <c r="A37" s="1059" t="s">
        <v>610</v>
      </c>
      <c r="B37" s="1060" t="s">
        <v>155</v>
      </c>
      <c r="C37" s="1061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1">
        <v>389.4</v>
      </c>
      <c r="K37" s="798">
        <v>2711</v>
      </c>
      <c r="L37" s="799">
        <f>K37*J37</f>
        <v>1055663.3999999999</v>
      </c>
      <c r="M37" s="798">
        <v>6573</v>
      </c>
      <c r="N37" s="799">
        <f>M37*J37</f>
        <v>2559526.1999999997</v>
      </c>
      <c r="O37" s="800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1062">
        <v>389.4</v>
      </c>
      <c r="T37" s="1063">
        <v>2711</v>
      </c>
      <c r="U37" s="1063">
        <f>T37*S37</f>
        <v>1055663.3999999999</v>
      </c>
      <c r="V37" s="1063">
        <v>6573</v>
      </c>
      <c r="W37" s="1063">
        <f>V37*S37</f>
        <v>2559526.1999999997</v>
      </c>
      <c r="X37" s="1064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hidden="1" customHeight="1" x14ac:dyDescent="0.25">
      <c r="A38" s="952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1"/>
      <c r="K38" s="798"/>
      <c r="L38" s="806"/>
      <c r="M38" s="798"/>
      <c r="N38" s="807"/>
      <c r="O38" s="800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84"/>
    </row>
    <row r="39" spans="1:38" s="221" customFormat="1" ht="51" x14ac:dyDescent="0.25">
      <c r="A39" s="1055" t="s">
        <v>615</v>
      </c>
      <c r="B39" s="1056" t="s">
        <v>157</v>
      </c>
      <c r="C39" s="1057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2">
        <v>428.8</v>
      </c>
      <c r="K39" s="803">
        <v>4955</v>
      </c>
      <c r="L39" s="804">
        <f>K39*J39</f>
        <v>2124704</v>
      </c>
      <c r="M39" s="803">
        <v>4501</v>
      </c>
      <c r="N39" s="804">
        <f>M39*J39</f>
        <v>1930028.8</v>
      </c>
      <c r="O39" s="808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849">
        <v>428.8</v>
      </c>
      <c r="T39" s="915">
        <v>4955</v>
      </c>
      <c r="U39" s="915">
        <f>T39*S39</f>
        <v>2124704</v>
      </c>
      <c r="V39" s="915">
        <v>4501</v>
      </c>
      <c r="W39" s="915">
        <f>V39*S39</f>
        <v>1930028.8</v>
      </c>
      <c r="X39" s="1058">
        <f>U39+W39</f>
        <v>4054732.7999999998</v>
      </c>
      <c r="Y39" s="849">
        <v>96.96</v>
      </c>
      <c r="Z39" s="915">
        <v>4955</v>
      </c>
      <c r="AA39" s="915">
        <f>Z39*Y39</f>
        <v>480436.8</v>
      </c>
      <c r="AB39" s="915">
        <v>4501</v>
      </c>
      <c r="AC39" s="915">
        <f>AB39*Y39</f>
        <v>436416.95999999996</v>
      </c>
      <c r="AD39" s="105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hidden="1" x14ac:dyDescent="0.25">
      <c r="A40" s="951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2"/>
      <c r="K40" s="803">
        <v>8577.880000000001</v>
      </c>
      <c r="L40" s="804">
        <f>K40*J40</f>
        <v>0</v>
      </c>
      <c r="M40" s="803">
        <v>4657.25</v>
      </c>
      <c r="N40" s="804">
        <f>M40*J40</f>
        <v>0</v>
      </c>
      <c r="O40" s="808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hidden="1" x14ac:dyDescent="0.25">
      <c r="A41" s="953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1"/>
      <c r="K41" s="798"/>
      <c r="L41" s="799"/>
      <c r="M41" s="798"/>
      <c r="N41" s="799"/>
      <c r="O41" s="809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hidden="1" x14ac:dyDescent="0.25">
      <c r="A42" s="953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2"/>
      <c r="K42" s="803">
        <v>3957.0696000000007</v>
      </c>
      <c r="L42" s="804">
        <f t="shared" ref="L42:L49" si="6">K42*J42</f>
        <v>0</v>
      </c>
      <c r="M42" s="803"/>
      <c r="N42" s="804"/>
      <c r="O42" s="808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hidden="1" x14ac:dyDescent="0.25">
      <c r="A43" s="953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2"/>
      <c r="K43" s="803">
        <v>1131.7614000000001</v>
      </c>
      <c r="L43" s="804">
        <f t="shared" si="6"/>
        <v>0</v>
      </c>
      <c r="M43" s="803">
        <v>3051.3912000000005</v>
      </c>
      <c r="N43" s="804">
        <f>M43*J43</f>
        <v>0</v>
      </c>
      <c r="O43" s="808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hidden="1" x14ac:dyDescent="0.25">
      <c r="A44" s="953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2"/>
      <c r="K44" s="803">
        <v>7888.9800000000014</v>
      </c>
      <c r="L44" s="804">
        <f t="shared" si="6"/>
        <v>0</v>
      </c>
      <c r="M44" s="803"/>
      <c r="N44" s="804"/>
      <c r="O44" s="808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hidden="1" x14ac:dyDescent="0.25">
      <c r="A45" s="953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2"/>
      <c r="K45" s="803">
        <v>1134.7875000000001</v>
      </c>
      <c r="L45" s="804">
        <f t="shared" si="6"/>
        <v>0</v>
      </c>
      <c r="M45" s="803">
        <v>719.08980000000008</v>
      </c>
      <c r="N45" s="804">
        <f>M45*J45</f>
        <v>0</v>
      </c>
      <c r="O45" s="808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hidden="1" x14ac:dyDescent="0.25">
      <c r="A46" s="953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2"/>
      <c r="K46" s="803">
        <v>888.18000000000006</v>
      </c>
      <c r="L46" s="804">
        <f t="shared" si="6"/>
        <v>0</v>
      </c>
      <c r="M46" s="803">
        <v>462.8</v>
      </c>
      <c r="N46" s="804">
        <f>M46*J46</f>
        <v>0</v>
      </c>
      <c r="O46" s="808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hidden="1" x14ac:dyDescent="0.25">
      <c r="A47" s="953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2"/>
      <c r="K47" s="803">
        <v>1277.25</v>
      </c>
      <c r="L47" s="804">
        <f t="shared" si="6"/>
        <v>0</v>
      </c>
      <c r="M47" s="803">
        <v>397.78700000000003</v>
      </c>
      <c r="N47" s="804">
        <f>M47*J47</f>
        <v>0</v>
      </c>
      <c r="O47" s="808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hidden="1" x14ac:dyDescent="0.25">
      <c r="A48" s="953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2"/>
      <c r="K48" s="803">
        <v>635.48100000000011</v>
      </c>
      <c r="L48" s="804">
        <f t="shared" si="6"/>
        <v>0</v>
      </c>
      <c r="M48" s="803">
        <v>740.96879999999999</v>
      </c>
      <c r="N48" s="804">
        <f>M48*J48</f>
        <v>0</v>
      </c>
      <c r="O48" s="808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hidden="1" x14ac:dyDescent="0.25">
      <c r="A49" s="953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2"/>
      <c r="K49" s="803">
        <v>75.652500000000018</v>
      </c>
      <c r="L49" s="804">
        <f t="shared" si="6"/>
        <v>0</v>
      </c>
      <c r="M49" s="803">
        <v>42.299400000000006</v>
      </c>
      <c r="N49" s="804">
        <f>M49*J49</f>
        <v>0</v>
      </c>
      <c r="O49" s="808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hidden="1" x14ac:dyDescent="0.25">
      <c r="A50" s="951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2"/>
      <c r="K50" s="803"/>
      <c r="L50" s="810"/>
      <c r="M50" s="803"/>
      <c r="N50" s="810"/>
      <c r="O50" s="805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customHeight="1" x14ac:dyDescent="0.25">
      <c r="A51" s="1055" t="s">
        <v>626</v>
      </c>
      <c r="B51" s="1056" t="s">
        <v>169</v>
      </c>
      <c r="C51" s="1057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2">
        <v>352.5</v>
      </c>
      <c r="K51" s="803">
        <v>378.26249999999999</v>
      </c>
      <c r="L51" s="804">
        <f t="shared" ref="L51:L72" si="17">K51*J51</f>
        <v>133337.53125</v>
      </c>
      <c r="M51" s="803">
        <v>72.930000000000007</v>
      </c>
      <c r="N51" s="804">
        <f t="shared" ref="N51:N72" si="18">M51*J51</f>
        <v>25707.825000000001</v>
      </c>
      <c r="O51" s="808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849">
        <v>352.5</v>
      </c>
      <c r="T51" s="915">
        <v>378</v>
      </c>
      <c r="U51" s="915">
        <f t="shared" ref="U51:U72" si="20">T51*S51</f>
        <v>133245</v>
      </c>
      <c r="V51" s="915">
        <v>72.930000000000007</v>
      </c>
      <c r="W51" s="915">
        <f>ROUND((V51*S51),2)</f>
        <v>25707.83</v>
      </c>
      <c r="X51" s="105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378.26249999999999</v>
      </c>
      <c r="AG51" s="743">
        <f t="shared" ref="AG51:AG72" si="24">AF51*AE51</f>
        <v>0</v>
      </c>
      <c r="AH51" s="743">
        <v>72.930000000000007</v>
      </c>
      <c r="AI51" s="743">
        <f t="shared" ref="AI51:AI72" si="25">AH51*AE51</f>
        <v>0</v>
      </c>
      <c r="AJ51" s="744">
        <f t="shared" ref="AJ51:AJ72" si="26">AG51+AI51</f>
        <v>0</v>
      </c>
      <c r="AK51" s="410"/>
    </row>
    <row r="52" spans="1:37" s="221" customFormat="1" ht="15.75" x14ac:dyDescent="0.25">
      <c r="A52" s="1055" t="s">
        <v>627</v>
      </c>
      <c r="B52" s="1056" t="s">
        <v>170</v>
      </c>
      <c r="C52" s="1057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2">
        <v>7.87</v>
      </c>
      <c r="K52" s="803">
        <v>13208</v>
      </c>
      <c r="L52" s="804">
        <f t="shared" si="17"/>
        <v>103946.96</v>
      </c>
      <c r="M52" s="803">
        <v>14998</v>
      </c>
      <c r="N52" s="804">
        <f t="shared" si="18"/>
        <v>118034.26</v>
      </c>
      <c r="O52" s="808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849">
        <v>7.87</v>
      </c>
      <c r="T52" s="915">
        <v>13208</v>
      </c>
      <c r="U52" s="915">
        <f t="shared" si="20"/>
        <v>103946.96</v>
      </c>
      <c r="V52" s="915">
        <v>14998</v>
      </c>
      <c r="W52" s="915">
        <f t="shared" ref="W52:W72" si="27">V52*S52</f>
        <v>118034.26</v>
      </c>
      <c r="X52" s="105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si="25"/>
        <v>0</v>
      </c>
      <c r="AJ52" s="744">
        <f t="shared" si="26"/>
        <v>0</v>
      </c>
      <c r="AK52" s="410"/>
    </row>
    <row r="53" spans="1:37" s="410" customFormat="1" ht="15.75" hidden="1" x14ac:dyDescent="0.25">
      <c r="A53" s="953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2"/>
      <c r="K53" s="803">
        <v>4772</v>
      </c>
      <c r="L53" s="804">
        <f t="shared" si="17"/>
        <v>0</v>
      </c>
      <c r="M53" s="803">
        <v>2131</v>
      </c>
      <c r="N53" s="804">
        <f t="shared" si="18"/>
        <v>0</v>
      </c>
      <c r="O53" s="808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5"/>
        <v>400201.80000000005</v>
      </c>
      <c r="AJ53" s="748">
        <f t="shared" si="26"/>
        <v>1296383.4000000001</v>
      </c>
    </row>
    <row r="54" spans="1:37" s="410" customFormat="1" ht="15.75" hidden="1" x14ac:dyDescent="0.25">
      <c r="A54" s="953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2"/>
      <c r="K54" s="803">
        <v>2629</v>
      </c>
      <c r="L54" s="804">
        <f t="shared" si="17"/>
        <v>0</v>
      </c>
      <c r="M54" s="803">
        <v>3034</v>
      </c>
      <c r="N54" s="804">
        <f t="shared" si="18"/>
        <v>0</v>
      </c>
      <c r="O54" s="808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5"/>
        <v>1007591.4</v>
      </c>
      <c r="AJ54" s="748">
        <f t="shared" si="26"/>
        <v>1880682.3</v>
      </c>
    </row>
    <row r="55" spans="1:37" s="410" customFormat="1" ht="15.75" hidden="1" x14ac:dyDescent="0.25">
      <c r="A55" s="953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2"/>
      <c r="K55" s="803">
        <v>708.10739999999998</v>
      </c>
      <c r="L55" s="804">
        <f t="shared" si="17"/>
        <v>0</v>
      </c>
      <c r="M55" s="803">
        <v>2641.5246000000002</v>
      </c>
      <c r="N55" s="804">
        <f t="shared" si="18"/>
        <v>0</v>
      </c>
      <c r="O55" s="808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5"/>
        <v>321737.69628000003</v>
      </c>
      <c r="AJ55" s="748">
        <f t="shared" si="26"/>
        <v>407985.17760000005</v>
      </c>
    </row>
    <row r="56" spans="1:37" s="410" customFormat="1" ht="15.75" hidden="1" x14ac:dyDescent="0.25">
      <c r="A56" s="953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2"/>
      <c r="K56" s="803">
        <v>680.87250000000006</v>
      </c>
      <c r="L56" s="804">
        <f t="shared" si="17"/>
        <v>0</v>
      </c>
      <c r="M56" s="803">
        <v>1083.7398000000001</v>
      </c>
      <c r="N56" s="804">
        <f t="shared" si="18"/>
        <v>0</v>
      </c>
      <c r="O56" s="808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5"/>
        <v>153132.43374000001</v>
      </c>
      <c r="AJ56" s="748">
        <f t="shared" si="26"/>
        <v>249339.71799000003</v>
      </c>
    </row>
    <row r="57" spans="1:37" s="410" customFormat="1" ht="15.75" hidden="1" x14ac:dyDescent="0.25">
      <c r="A57" s="953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2"/>
      <c r="K57" s="803">
        <v>3576</v>
      </c>
      <c r="L57" s="804">
        <f t="shared" si="17"/>
        <v>0</v>
      </c>
      <c r="M57" s="803">
        <v>1630</v>
      </c>
      <c r="N57" s="804">
        <f t="shared" si="18"/>
        <v>0</v>
      </c>
      <c r="O57" s="808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5"/>
        <v>579628</v>
      </c>
      <c r="AJ57" s="748">
        <f t="shared" si="26"/>
        <v>1851253.6</v>
      </c>
    </row>
    <row r="58" spans="1:37" s="410" customFormat="1" ht="15.75" hidden="1" x14ac:dyDescent="0.25">
      <c r="A58" s="953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2"/>
      <c r="K58" s="803">
        <v>4149</v>
      </c>
      <c r="L58" s="804">
        <f t="shared" si="17"/>
        <v>0</v>
      </c>
      <c r="M58" s="803">
        <v>2131</v>
      </c>
      <c r="N58" s="804">
        <f t="shared" si="18"/>
        <v>0</v>
      </c>
      <c r="O58" s="808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5"/>
        <v>4262</v>
      </c>
      <c r="AJ58" s="748">
        <f t="shared" si="26"/>
        <v>12560</v>
      </c>
    </row>
    <row r="59" spans="1:37" s="410" customFormat="1" ht="25.5" hidden="1" x14ac:dyDescent="0.25">
      <c r="A59" s="953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2"/>
      <c r="K59" s="803">
        <v>3470</v>
      </c>
      <c r="L59" s="804">
        <f t="shared" si="17"/>
        <v>0</v>
      </c>
      <c r="M59" s="803">
        <v>1590</v>
      </c>
      <c r="N59" s="804">
        <f t="shared" si="18"/>
        <v>0</v>
      </c>
      <c r="O59" s="808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5"/>
        <v>224667.00000000003</v>
      </c>
      <c r="AJ59" s="748">
        <f t="shared" si="26"/>
        <v>714978.00000000012</v>
      </c>
    </row>
    <row r="60" spans="1:37" s="410" customFormat="1" ht="15.75" hidden="1" x14ac:dyDescent="0.25">
      <c r="A60" s="953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2"/>
      <c r="K60" s="803">
        <v>75.652500000000018</v>
      </c>
      <c r="L60" s="804">
        <f t="shared" si="17"/>
        <v>0</v>
      </c>
      <c r="M60" s="803">
        <v>42.299400000000006</v>
      </c>
      <c r="N60" s="804">
        <f t="shared" si="18"/>
        <v>0</v>
      </c>
      <c r="O60" s="808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5"/>
        <v>48246.695640000005</v>
      </c>
      <c r="AJ60" s="748">
        <f t="shared" si="26"/>
        <v>134535.93714000002</v>
      </c>
    </row>
    <row r="61" spans="1:37" s="230" customFormat="1" ht="15.75" x14ac:dyDescent="0.25">
      <c r="A61" s="1055" t="s">
        <v>636</v>
      </c>
      <c r="B61" s="1056" t="s">
        <v>180</v>
      </c>
      <c r="C61" s="1057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2">
        <v>98.58</v>
      </c>
      <c r="K61" s="803">
        <v>4448.1898168301914</v>
      </c>
      <c r="L61" s="804">
        <f t="shared" si="17"/>
        <v>438502.55214312027</v>
      </c>
      <c r="M61" s="803">
        <v>3702.4359575394305</v>
      </c>
      <c r="N61" s="804">
        <f t="shared" si="18"/>
        <v>364986.13669423707</v>
      </c>
      <c r="O61" s="808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849">
        <v>98.58</v>
      </c>
      <c r="T61" s="915">
        <v>4448</v>
      </c>
      <c r="U61" s="915">
        <f t="shared" si="20"/>
        <v>438483.83999999997</v>
      </c>
      <c r="V61" s="915">
        <v>3702</v>
      </c>
      <c r="W61" s="915">
        <f t="shared" si="27"/>
        <v>364943.16</v>
      </c>
      <c r="X61" s="105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0">
        <f t="shared" si="0"/>
        <v>1095.94</v>
      </c>
      <c r="AF61" s="743">
        <v>4448.1898168301914</v>
      </c>
      <c r="AG61" s="743">
        <f t="shared" si="24"/>
        <v>4874949.14785688</v>
      </c>
      <c r="AH61" s="743">
        <v>3702.4359575394305</v>
      </c>
      <c r="AI61" s="743">
        <f t="shared" si="25"/>
        <v>4057647.6633057636</v>
      </c>
      <c r="AJ61" s="744">
        <f t="shared" si="26"/>
        <v>8932596.8111626431</v>
      </c>
      <c r="AK61" s="409"/>
    </row>
    <row r="62" spans="1:37" s="499" customFormat="1" ht="15.75" hidden="1" x14ac:dyDescent="0.25">
      <c r="A62" s="954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1"/>
      <c r="K62" s="812">
        <v>34209</v>
      </c>
      <c r="L62" s="813">
        <f t="shared" si="17"/>
        <v>0</v>
      </c>
      <c r="M62" s="812">
        <v>89433</v>
      </c>
      <c r="N62" s="813">
        <f t="shared" si="18"/>
        <v>0</v>
      </c>
      <c r="O62" s="814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5"/>
        <v>983763</v>
      </c>
      <c r="AJ62" s="750">
        <f t="shared" si="26"/>
        <v>1360062</v>
      </c>
    </row>
    <row r="63" spans="1:37" s="499" customFormat="1" ht="15.75" hidden="1" x14ac:dyDescent="0.25">
      <c r="A63" s="954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1"/>
      <c r="K63" s="812">
        <v>18204</v>
      </c>
      <c r="L63" s="813">
        <f t="shared" si="17"/>
        <v>0</v>
      </c>
      <c r="M63" s="812">
        <v>79865</v>
      </c>
      <c r="N63" s="813">
        <f t="shared" si="18"/>
        <v>0</v>
      </c>
      <c r="O63" s="814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5"/>
        <v>479190</v>
      </c>
      <c r="AJ63" s="750">
        <f t="shared" si="26"/>
        <v>588414</v>
      </c>
    </row>
    <row r="64" spans="1:37" s="499" customFormat="1" ht="15.75" hidden="1" x14ac:dyDescent="0.25">
      <c r="A64" s="954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1"/>
      <c r="K64" s="812">
        <v>14176</v>
      </c>
      <c r="L64" s="813">
        <f t="shared" si="17"/>
        <v>0</v>
      </c>
      <c r="M64" s="812">
        <v>34900</v>
      </c>
      <c r="N64" s="813">
        <f t="shared" si="18"/>
        <v>0</v>
      </c>
      <c r="O64" s="814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5"/>
        <v>1465800</v>
      </c>
      <c r="AJ64" s="750">
        <f t="shared" si="26"/>
        <v>2061192</v>
      </c>
    </row>
    <row r="65" spans="1:37" s="499" customFormat="1" ht="15.75" hidden="1" x14ac:dyDescent="0.25">
      <c r="A65" s="954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1"/>
      <c r="K65" s="812">
        <v>504288.43</v>
      </c>
      <c r="L65" s="813">
        <f t="shared" si="17"/>
        <v>0</v>
      </c>
      <c r="M65" s="812">
        <v>855301.20000000007</v>
      </c>
      <c r="N65" s="813">
        <f t="shared" si="18"/>
        <v>0</v>
      </c>
      <c r="O65" s="814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5"/>
        <v>855301.20000000007</v>
      </c>
      <c r="AJ65" s="750">
        <f t="shared" si="26"/>
        <v>1359589.6300000001</v>
      </c>
    </row>
    <row r="66" spans="1:37" s="221" customFormat="1" ht="15.75" x14ac:dyDescent="0.25">
      <c r="A66" s="1065" t="s">
        <v>641</v>
      </c>
      <c r="B66" s="1066" t="s">
        <v>185</v>
      </c>
      <c r="C66" s="1067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5">
        <v>41.2</v>
      </c>
      <c r="K66" s="816">
        <v>44343.5</v>
      </c>
      <c r="L66" s="817">
        <f t="shared" si="17"/>
        <v>1826952.2000000002</v>
      </c>
      <c r="M66" s="816">
        <v>47372</v>
      </c>
      <c r="N66" s="817">
        <f t="shared" si="18"/>
        <v>1951726.4000000001</v>
      </c>
      <c r="O66" s="818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1068">
        <v>41.2</v>
      </c>
      <c r="T66" s="1069">
        <v>44343.5</v>
      </c>
      <c r="U66" s="1069">
        <f t="shared" si="20"/>
        <v>1826952.2000000002</v>
      </c>
      <c r="V66" s="1069">
        <v>47372</v>
      </c>
      <c r="W66" s="1069">
        <f t="shared" si="27"/>
        <v>1951726.4000000001</v>
      </c>
      <c r="X66" s="1070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5"/>
        <v>0</v>
      </c>
      <c r="AJ66" s="752">
        <f t="shared" si="26"/>
        <v>0</v>
      </c>
      <c r="AK66" s="410"/>
    </row>
    <row r="67" spans="1:37" s="499" customFormat="1" ht="18" customHeight="1" x14ac:dyDescent="0.25">
      <c r="A67" s="1100" t="s">
        <v>642</v>
      </c>
      <c r="B67" s="1060" t="s">
        <v>186</v>
      </c>
      <c r="C67" s="108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9"/>
      <c r="K67" s="820">
        <v>3576</v>
      </c>
      <c r="L67" s="821">
        <f t="shared" si="17"/>
        <v>0</v>
      </c>
      <c r="M67" s="820">
        <v>3510</v>
      </c>
      <c r="N67" s="821">
        <f t="shared" si="18"/>
        <v>0</v>
      </c>
      <c r="O67" s="814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1088"/>
      <c r="T67" s="1101">
        <v>3576</v>
      </c>
      <c r="U67" s="1101">
        <f t="shared" si="20"/>
        <v>0</v>
      </c>
      <c r="V67" s="1101">
        <v>3510</v>
      </c>
      <c r="W67" s="1101">
        <f t="shared" si="27"/>
        <v>0</v>
      </c>
      <c r="X67" s="1102">
        <f t="shared" si="21"/>
        <v>0</v>
      </c>
      <c r="Y67" s="1088">
        <v>387</v>
      </c>
      <c r="Z67" s="1103">
        <v>3576</v>
      </c>
      <c r="AA67" s="1103">
        <f t="shared" si="22"/>
        <v>1383912</v>
      </c>
      <c r="AB67" s="1103">
        <v>3510</v>
      </c>
      <c r="AC67" s="1103">
        <f t="shared" si="28"/>
        <v>1358370</v>
      </c>
      <c r="AD67" s="1090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5"/>
        <v>0</v>
      </c>
      <c r="AJ67" s="750">
        <f t="shared" si="26"/>
        <v>0</v>
      </c>
    </row>
    <row r="68" spans="1:37" s="230" customFormat="1" ht="15.75" x14ac:dyDescent="0.25">
      <c r="A68" s="1065" t="s">
        <v>643</v>
      </c>
      <c r="B68" s="1066" t="s">
        <v>187</v>
      </c>
      <c r="C68" s="1071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2">
        <v>15</v>
      </c>
      <c r="K68" s="823">
        <v>25728.400000000001</v>
      </c>
      <c r="L68" s="824">
        <f t="shared" si="17"/>
        <v>385926</v>
      </c>
      <c r="M68" s="823">
        <v>850.2</v>
      </c>
      <c r="N68" s="824">
        <f t="shared" si="18"/>
        <v>12753</v>
      </c>
      <c r="O68" s="818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1068">
        <v>15</v>
      </c>
      <c r="T68" s="1072">
        <v>25728.400000000001</v>
      </c>
      <c r="U68" s="1072">
        <f t="shared" si="20"/>
        <v>385926</v>
      </c>
      <c r="V68" s="1072">
        <v>850.2</v>
      </c>
      <c r="W68" s="1072">
        <f t="shared" si="27"/>
        <v>12753</v>
      </c>
      <c r="X68" s="1070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5"/>
        <v>0</v>
      </c>
      <c r="AJ68" s="752">
        <f t="shared" si="26"/>
        <v>0</v>
      </c>
      <c r="AK68" s="409"/>
    </row>
    <row r="69" spans="1:37" s="499" customFormat="1" ht="15.75" hidden="1" x14ac:dyDescent="0.25">
      <c r="A69" s="954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9"/>
      <c r="K69" s="820">
        <v>89509.680000000008</v>
      </c>
      <c r="L69" s="821">
        <f t="shared" si="17"/>
        <v>0</v>
      </c>
      <c r="M69" s="820">
        <v>73184.800000000003</v>
      </c>
      <c r="N69" s="821">
        <f t="shared" si="18"/>
        <v>0</v>
      </c>
      <c r="O69" s="814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5"/>
        <v>73184.800000000003</v>
      </c>
      <c r="AJ69" s="750">
        <f t="shared" si="26"/>
        <v>162694.48000000001</v>
      </c>
    </row>
    <row r="70" spans="1:37" s="500" customFormat="1" ht="15.75" hidden="1" x14ac:dyDescent="0.25">
      <c r="A70" s="954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9"/>
      <c r="K70" s="820">
        <v>11909.974166666669</v>
      </c>
      <c r="L70" s="821">
        <f t="shared" si="17"/>
        <v>0</v>
      </c>
      <c r="M70" s="820">
        <v>4538.7333333333336</v>
      </c>
      <c r="N70" s="821">
        <f t="shared" si="18"/>
        <v>0</v>
      </c>
      <c r="O70" s="814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5"/>
        <v>54464.800000000003</v>
      </c>
      <c r="AJ70" s="750">
        <f t="shared" si="26"/>
        <v>197384.49000000005</v>
      </c>
    </row>
    <row r="71" spans="1:37" s="499" customFormat="1" ht="15.75" hidden="1" x14ac:dyDescent="0.25">
      <c r="A71" s="954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9"/>
      <c r="K71" s="820">
        <v>43829.718000000008</v>
      </c>
      <c r="L71" s="821">
        <f t="shared" si="17"/>
        <v>0</v>
      </c>
      <c r="M71" s="820">
        <v>26306.28</v>
      </c>
      <c r="N71" s="821">
        <f t="shared" si="18"/>
        <v>0</v>
      </c>
      <c r="O71" s="814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5"/>
        <v>131531.4</v>
      </c>
      <c r="AJ71" s="750">
        <f t="shared" si="26"/>
        <v>350679.99</v>
      </c>
    </row>
    <row r="72" spans="1:37" s="501" customFormat="1" ht="15.75" hidden="1" x14ac:dyDescent="0.25">
      <c r="A72" s="954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9"/>
      <c r="K72" s="820">
        <v>219290.07</v>
      </c>
      <c r="L72" s="821">
        <f t="shared" si="17"/>
        <v>0</v>
      </c>
      <c r="M72" s="820">
        <v>155542.39999999999</v>
      </c>
      <c r="N72" s="821">
        <f t="shared" si="18"/>
        <v>0</v>
      </c>
      <c r="O72" s="814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5"/>
        <v>155542.39999999999</v>
      </c>
      <c r="AJ72" s="750">
        <f t="shared" si="26"/>
        <v>374832.47</v>
      </c>
      <c r="AK72" s="499"/>
    </row>
    <row r="73" spans="1:37" s="242" customFormat="1" ht="17.45" hidden="1" customHeight="1" x14ac:dyDescent="0.25">
      <c r="A73" s="956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7"/>
      <c r="K73" s="798"/>
      <c r="L73" s="807">
        <f>L74+L77+L79+L84+L86+L89</f>
        <v>4084784.62</v>
      </c>
      <c r="M73" s="798"/>
      <c r="N73" s="807">
        <f>N74+N77+N79+N84+N86+N89</f>
        <v>10885660</v>
      </c>
      <c r="O73" s="800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hidden="1" customHeight="1" x14ac:dyDescent="0.25">
      <c r="A74" s="954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9"/>
      <c r="K74" s="820"/>
      <c r="L74" s="821">
        <f>SUM(L75:L76)</f>
        <v>696034.62</v>
      </c>
      <c r="M74" s="820"/>
      <c r="N74" s="821">
        <f>SUM(N75:N76)</f>
        <v>1669410</v>
      </c>
      <c r="O74" s="814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customHeight="1" x14ac:dyDescent="0.25">
      <c r="A75" s="1065" t="s">
        <v>650</v>
      </c>
      <c r="B75" s="1073" t="s">
        <v>195</v>
      </c>
      <c r="C75" s="1074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2">
        <v>6.95</v>
      </c>
      <c r="K75" s="803">
        <v>95478</v>
      </c>
      <c r="L75" s="804">
        <f>K75*J75</f>
        <v>663572.1</v>
      </c>
      <c r="M75" s="803">
        <v>229000</v>
      </c>
      <c r="N75" s="804">
        <f>M75*J75</f>
        <v>1591550</v>
      </c>
      <c r="O75" s="808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849">
        <v>6.95</v>
      </c>
      <c r="T75" s="915">
        <v>95478</v>
      </c>
      <c r="U75" s="915">
        <f>T75*S75</f>
        <v>663572.1</v>
      </c>
      <c r="V75" s="915">
        <v>229000</v>
      </c>
      <c r="W75" s="915">
        <f>V75*S75</f>
        <v>1591550</v>
      </c>
      <c r="X75" s="105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x14ac:dyDescent="0.25">
      <c r="A76" s="1065" t="s">
        <v>651</v>
      </c>
      <c r="B76" s="1073" t="s">
        <v>196</v>
      </c>
      <c r="C76" s="1074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2">
        <v>0.34</v>
      </c>
      <c r="K76" s="803">
        <v>95478</v>
      </c>
      <c r="L76" s="804">
        <f>K76*J76</f>
        <v>32462.520000000004</v>
      </c>
      <c r="M76" s="803">
        <v>229000</v>
      </c>
      <c r="N76" s="804">
        <f>M76*J76</f>
        <v>77860</v>
      </c>
      <c r="O76" s="808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849">
        <v>0.34</v>
      </c>
      <c r="T76" s="915">
        <v>95478</v>
      </c>
      <c r="U76" s="915">
        <f>T76*S76</f>
        <v>32462.520000000004</v>
      </c>
      <c r="V76" s="915">
        <v>229000</v>
      </c>
      <c r="W76" s="915">
        <f>V76*S76</f>
        <v>77860</v>
      </c>
      <c r="X76" s="105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hidden="1" customHeight="1" x14ac:dyDescent="0.25">
      <c r="A77" s="957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9"/>
      <c r="K77" s="820"/>
      <c r="L77" s="821">
        <f>SUM(L78:L78)</f>
        <v>0</v>
      </c>
      <c r="M77" s="820"/>
      <c r="N77" s="821">
        <f>SUM(N78:N78)</f>
        <v>0</v>
      </c>
      <c r="O77" s="814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hidden="1" customHeight="1" x14ac:dyDescent="0.25">
      <c r="A78" s="958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2"/>
      <c r="K78" s="803">
        <v>4150</v>
      </c>
      <c r="L78" s="804">
        <f>K78*J78</f>
        <v>0</v>
      </c>
      <c r="M78" s="803">
        <v>665</v>
      </c>
      <c r="N78" s="804">
        <f>M78*J78</f>
        <v>0</v>
      </c>
      <c r="O78" s="808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hidden="1" customHeight="1" x14ac:dyDescent="0.25">
      <c r="A79" s="957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9"/>
      <c r="K79" s="820"/>
      <c r="L79" s="821">
        <f>SUM(L80:L83)</f>
        <v>0</v>
      </c>
      <c r="M79" s="820"/>
      <c r="N79" s="821">
        <f>SUM(N80:N83)</f>
        <v>0</v>
      </c>
      <c r="O79" s="814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hidden="1" customHeight="1" x14ac:dyDescent="0.25">
      <c r="A80" s="958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2"/>
      <c r="K80" s="803">
        <v>707.4</v>
      </c>
      <c r="L80" s="804">
        <f>K80*J80</f>
        <v>0</v>
      </c>
      <c r="M80" s="803">
        <v>1310.4000000000001</v>
      </c>
      <c r="N80" s="804">
        <f>M80*J80</f>
        <v>0</v>
      </c>
      <c r="O80" s="808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hidden="1" customHeight="1" x14ac:dyDescent="0.25">
      <c r="A81" s="958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2"/>
      <c r="K81" s="803">
        <v>235.8</v>
      </c>
      <c r="L81" s="804">
        <f>K81*J81</f>
        <v>0</v>
      </c>
      <c r="M81" s="803">
        <v>326.35199999999998</v>
      </c>
      <c r="N81" s="804">
        <f>M81*J81</f>
        <v>0</v>
      </c>
      <c r="O81" s="808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hidden="1" customHeight="1" x14ac:dyDescent="0.25">
      <c r="A82" s="958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2"/>
      <c r="K82" s="803">
        <v>188.64000000000001</v>
      </c>
      <c r="L82" s="804">
        <f>K82*J82</f>
        <v>0</v>
      </c>
      <c r="M82" s="803">
        <v>492.96</v>
      </c>
      <c r="N82" s="804">
        <f>M82*J82</f>
        <v>0</v>
      </c>
      <c r="O82" s="808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hidden="1" customHeight="1" x14ac:dyDescent="0.25">
      <c r="A83" s="958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2"/>
      <c r="K83" s="803">
        <v>157.20000000000002</v>
      </c>
      <c r="L83" s="804">
        <f>K83*J83</f>
        <v>0</v>
      </c>
      <c r="M83" s="803">
        <v>510.83759999999995</v>
      </c>
      <c r="N83" s="804">
        <f>M83*J83</f>
        <v>0</v>
      </c>
      <c r="O83" s="808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hidden="1" customHeight="1" x14ac:dyDescent="0.25">
      <c r="A84" s="957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9"/>
      <c r="K84" s="820"/>
      <c r="L84" s="821">
        <f>L85</f>
        <v>0</v>
      </c>
      <c r="M84" s="820"/>
      <c r="N84" s="821">
        <f>N85</f>
        <v>0</v>
      </c>
      <c r="O84" s="814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hidden="1" customHeight="1" x14ac:dyDescent="0.25">
      <c r="A85" s="958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2"/>
      <c r="K85" s="803">
        <v>103490</v>
      </c>
      <c r="L85" s="804">
        <f>K85*J85</f>
        <v>0</v>
      </c>
      <c r="M85" s="803">
        <v>6500</v>
      </c>
      <c r="N85" s="804">
        <f>M85*J85</f>
        <v>0</v>
      </c>
      <c r="O85" s="808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hidden="1" customHeight="1" x14ac:dyDescent="0.25">
      <c r="A86" s="959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9"/>
      <c r="K86" s="820"/>
      <c r="L86" s="821">
        <f>SUM(L87:L88)</f>
        <v>3388750</v>
      </c>
      <c r="M86" s="820"/>
      <c r="N86" s="821">
        <f>SUM(N87:N88)</f>
        <v>9216250</v>
      </c>
      <c r="O86" s="814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1075" t="s">
        <v>662</v>
      </c>
      <c r="B87" s="1073" t="s">
        <v>207</v>
      </c>
      <c r="C87" s="1076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5">
        <v>1250</v>
      </c>
      <c r="K87" s="803">
        <v>2711</v>
      </c>
      <c r="L87" s="804">
        <f>K87*J87</f>
        <v>3388750</v>
      </c>
      <c r="M87" s="803">
        <v>7373</v>
      </c>
      <c r="N87" s="826">
        <f>M87*J87</f>
        <v>9216250</v>
      </c>
      <c r="O87" s="827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1077">
        <v>1250</v>
      </c>
      <c r="T87" s="915">
        <v>2711</v>
      </c>
      <c r="U87" s="915">
        <f>T87*S87</f>
        <v>3388750</v>
      </c>
      <c r="V87" s="915">
        <v>7373</v>
      </c>
      <c r="W87" s="1078">
        <f>V87*S87</f>
        <v>9216250</v>
      </c>
      <c r="X87" s="1079">
        <f>U87+W87</f>
        <v>12605000</v>
      </c>
      <c r="Y87" s="1077">
        <v>300</v>
      </c>
      <c r="Z87" s="915">
        <v>2711</v>
      </c>
      <c r="AA87" s="915">
        <f>Z87*Y87</f>
        <v>813300</v>
      </c>
      <c r="AB87" s="915">
        <v>7373</v>
      </c>
      <c r="AC87" s="915">
        <f>AB87*Y87</f>
        <v>2211900</v>
      </c>
      <c r="AD87" s="1079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8">
        <f>AH87*AE87</f>
        <v>5018063.7999999989</v>
      </c>
      <c r="AJ87" s="759">
        <f>AG87+AI87</f>
        <v>6863170.3999999985</v>
      </c>
      <c r="AK87" s="405"/>
    </row>
    <row r="88" spans="1:37" s="403" customFormat="1" ht="26.25" hidden="1" customHeight="1" x14ac:dyDescent="0.25">
      <c r="A88" s="959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2"/>
      <c r="K88" s="803">
        <v>5055</v>
      </c>
      <c r="L88" s="804">
        <f>K88*J88</f>
        <v>0</v>
      </c>
      <c r="M88" s="803">
        <v>4601</v>
      </c>
      <c r="N88" s="828">
        <f>M88*J88</f>
        <v>0</v>
      </c>
      <c r="O88" s="827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9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60">
        <f>AH88*AE88</f>
        <v>92940.2</v>
      </c>
      <c r="AJ88" s="761">
        <f>AG88+AI88</f>
        <v>195051.2</v>
      </c>
    </row>
    <row r="89" spans="1:37" s="403" customFormat="1" ht="17.45" hidden="1" customHeight="1" x14ac:dyDescent="0.25">
      <c r="A89" s="957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9"/>
      <c r="K89" s="820"/>
      <c r="L89" s="821">
        <f>SUM(L90:L92)</f>
        <v>0</v>
      </c>
      <c r="M89" s="820"/>
      <c r="N89" s="821">
        <f>SUM(N90:N92)</f>
        <v>0</v>
      </c>
      <c r="O89" s="814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hidden="1" customHeight="1" x14ac:dyDescent="0.25">
      <c r="A90" s="958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2"/>
      <c r="K90" s="803">
        <v>39300</v>
      </c>
      <c r="L90" s="804">
        <f>K90*J90</f>
        <v>0</v>
      </c>
      <c r="M90" s="803">
        <v>23774.400000000001</v>
      </c>
      <c r="N90" s="804">
        <f>M90*J90</f>
        <v>0</v>
      </c>
      <c r="O90" s="808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hidden="1" customHeight="1" x14ac:dyDescent="0.25">
      <c r="A91" s="958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2"/>
      <c r="K91" s="803">
        <v>1179</v>
      </c>
      <c r="L91" s="804">
        <f>K91*J91</f>
        <v>0</v>
      </c>
      <c r="M91" s="803"/>
      <c r="N91" s="804"/>
      <c r="O91" s="808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hidden="1" customHeight="1" x14ac:dyDescent="0.25">
      <c r="A92" s="958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2"/>
      <c r="K92" s="803">
        <v>2358</v>
      </c>
      <c r="L92" s="804">
        <f>K92*J92</f>
        <v>0</v>
      </c>
      <c r="M92" s="803">
        <v>176.8</v>
      </c>
      <c r="N92" s="804">
        <f>M92*J92</f>
        <v>0</v>
      </c>
      <c r="O92" s="808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hidden="1" customHeight="1" x14ac:dyDescent="0.25">
      <c r="A93" s="961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9"/>
      <c r="K93" s="798"/>
      <c r="L93" s="807">
        <f>SUM(L94:L97)</f>
        <v>0</v>
      </c>
      <c r="M93" s="798"/>
      <c r="N93" s="807">
        <f>SUM(N94:N97)</f>
        <v>0</v>
      </c>
      <c r="O93" s="800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hidden="1" customHeight="1" x14ac:dyDescent="0.25">
      <c r="A94" s="962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9"/>
      <c r="K94" s="812">
        <v>910581</v>
      </c>
      <c r="L94" s="830">
        <f>K94*J94</f>
        <v>0</v>
      </c>
      <c r="M94" s="812">
        <v>979867</v>
      </c>
      <c r="N94" s="830">
        <f>M94*J94</f>
        <v>0</v>
      </c>
      <c r="O94" s="831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hidden="1" customHeight="1" x14ac:dyDescent="0.25">
      <c r="A95" s="962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9"/>
      <c r="K95" s="812">
        <v>1137342</v>
      </c>
      <c r="L95" s="830">
        <f>K95*J95</f>
        <v>0</v>
      </c>
      <c r="M95" s="812">
        <v>1607675</v>
      </c>
      <c r="N95" s="830">
        <f>M95*J95</f>
        <v>0</v>
      </c>
      <c r="O95" s="831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hidden="1" customHeight="1" x14ac:dyDescent="0.25">
      <c r="A96" s="962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9"/>
      <c r="K96" s="812">
        <v>1545276</v>
      </c>
      <c r="L96" s="830">
        <f>K96*J96</f>
        <v>0</v>
      </c>
      <c r="M96" s="812">
        <v>4118435</v>
      </c>
      <c r="N96" s="830">
        <f>M96*J96</f>
        <v>0</v>
      </c>
      <c r="O96" s="831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1104" t="s">
        <v>670</v>
      </c>
      <c r="B97" s="1060" t="s">
        <v>220</v>
      </c>
      <c r="C97" s="108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9"/>
      <c r="K97" s="812">
        <v>350163</v>
      </c>
      <c r="L97" s="830">
        <f>K97*J97</f>
        <v>0</v>
      </c>
      <c r="M97" s="812">
        <v>739197</v>
      </c>
      <c r="N97" s="830">
        <f>M97*J97</f>
        <v>0</v>
      </c>
      <c r="O97" s="831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1088"/>
      <c r="T97" s="1105">
        <v>350163</v>
      </c>
      <c r="U97" s="1105">
        <f>T97*S97</f>
        <v>0</v>
      </c>
      <c r="V97" s="1105">
        <v>739197</v>
      </c>
      <c r="W97" s="1105">
        <f>V97*S97</f>
        <v>0</v>
      </c>
      <c r="X97" s="1102">
        <f>U97+W97</f>
        <v>0</v>
      </c>
      <c r="Y97" s="1088">
        <v>0.5</v>
      </c>
      <c r="Z97" s="1089">
        <v>350163</v>
      </c>
      <c r="AA97" s="1089">
        <f>Z97*Y97</f>
        <v>175081.5</v>
      </c>
      <c r="AB97" s="1089">
        <v>739197</v>
      </c>
      <c r="AC97" s="1089">
        <f>AB97*Y97</f>
        <v>369598.5</v>
      </c>
      <c r="AD97" s="1090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hidden="1" customHeight="1" x14ac:dyDescent="0.25">
      <c r="A98" s="963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9"/>
      <c r="K98" s="798"/>
      <c r="L98" s="807">
        <f>SUM(L99:L149)</f>
        <v>0</v>
      </c>
      <c r="M98" s="798"/>
      <c r="N98" s="807">
        <f>SUM(N99:N149)</f>
        <v>0</v>
      </c>
      <c r="O98" s="800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hidden="1" customHeight="1" x14ac:dyDescent="0.25">
      <c r="A99" s="964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2"/>
      <c r="K99" s="803">
        <v>50304</v>
      </c>
      <c r="L99" s="804">
        <f t="shared" ref="L99:L147" si="33">K99*J99</f>
        <v>0</v>
      </c>
      <c r="M99" s="803"/>
      <c r="N99" s="804"/>
      <c r="O99" s="808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hidden="1" customHeight="1" x14ac:dyDescent="0.25">
      <c r="A100" s="964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2"/>
      <c r="K100" s="803">
        <v>5502</v>
      </c>
      <c r="L100" s="804">
        <f t="shared" si="33"/>
        <v>0</v>
      </c>
      <c r="M100" s="803">
        <v>36625.68</v>
      </c>
      <c r="N100" s="804">
        <f t="shared" ref="N100:N148" si="44">J100*M100</f>
        <v>0</v>
      </c>
      <c r="O100" s="808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hidden="1" customHeight="1" x14ac:dyDescent="0.25">
      <c r="A101" s="964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2"/>
      <c r="K101" s="803">
        <v>2358</v>
      </c>
      <c r="L101" s="804">
        <f t="shared" si="33"/>
        <v>0</v>
      </c>
      <c r="M101" s="803">
        <v>1456</v>
      </c>
      <c r="N101" s="804">
        <f t="shared" si="44"/>
        <v>0</v>
      </c>
      <c r="O101" s="808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hidden="1" customHeight="1" x14ac:dyDescent="0.25">
      <c r="A102" s="964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2"/>
      <c r="K102" s="803">
        <v>5502</v>
      </c>
      <c r="L102" s="804">
        <f t="shared" si="33"/>
        <v>0</v>
      </c>
      <c r="M102" s="803">
        <v>15730</v>
      </c>
      <c r="N102" s="804">
        <f t="shared" si="44"/>
        <v>0</v>
      </c>
      <c r="O102" s="808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hidden="1" customHeight="1" x14ac:dyDescent="0.25">
      <c r="A103" s="964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2"/>
      <c r="K103" s="803">
        <v>5502</v>
      </c>
      <c r="L103" s="804">
        <f t="shared" si="33"/>
        <v>0</v>
      </c>
      <c r="M103" s="803">
        <v>42033.68</v>
      </c>
      <c r="N103" s="804">
        <f t="shared" si="44"/>
        <v>0</v>
      </c>
      <c r="O103" s="808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hidden="1" customHeight="1" x14ac:dyDescent="0.25">
      <c r="A104" s="964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2"/>
      <c r="K104" s="803">
        <v>524</v>
      </c>
      <c r="L104" s="804">
        <f t="shared" si="33"/>
        <v>0</v>
      </c>
      <c r="M104" s="803">
        <v>7368.4000000000005</v>
      </c>
      <c r="N104" s="804">
        <f t="shared" si="44"/>
        <v>0</v>
      </c>
      <c r="O104" s="808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hidden="1" customHeight="1" x14ac:dyDescent="0.25">
      <c r="A105" s="964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2"/>
      <c r="K105" s="803">
        <v>3406</v>
      </c>
      <c r="L105" s="804">
        <f t="shared" si="33"/>
        <v>0</v>
      </c>
      <c r="M105" s="803">
        <v>14788.176000000001</v>
      </c>
      <c r="N105" s="804">
        <f t="shared" si="44"/>
        <v>0</v>
      </c>
      <c r="O105" s="808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hidden="1" customHeight="1" x14ac:dyDescent="0.25">
      <c r="A106" s="964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2"/>
      <c r="K106" s="803">
        <v>3406</v>
      </c>
      <c r="L106" s="804">
        <f t="shared" si="33"/>
        <v>0</v>
      </c>
      <c r="M106" s="803">
        <v>6507.8519999999999</v>
      </c>
      <c r="N106" s="804">
        <f t="shared" si="44"/>
        <v>0</v>
      </c>
      <c r="O106" s="808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hidden="1" customHeight="1" x14ac:dyDescent="0.25">
      <c r="A107" s="964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2"/>
      <c r="K107" s="803">
        <v>3406</v>
      </c>
      <c r="L107" s="804">
        <f t="shared" si="33"/>
        <v>0</v>
      </c>
      <c r="M107" s="803">
        <v>5933.9280000000008</v>
      </c>
      <c r="N107" s="804">
        <f t="shared" si="44"/>
        <v>0</v>
      </c>
      <c r="O107" s="808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hidden="1" customHeight="1" x14ac:dyDescent="0.25">
      <c r="A108" s="964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2"/>
      <c r="K108" s="803">
        <v>1572</v>
      </c>
      <c r="L108" s="804">
        <f t="shared" si="33"/>
        <v>0</v>
      </c>
      <c r="M108" s="803">
        <v>2472.34</v>
      </c>
      <c r="N108" s="804">
        <f t="shared" si="44"/>
        <v>0</v>
      </c>
      <c r="O108" s="808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hidden="1" customHeight="1" x14ac:dyDescent="0.25">
      <c r="A109" s="964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2"/>
      <c r="K109" s="803">
        <v>4454</v>
      </c>
      <c r="L109" s="804">
        <f t="shared" si="33"/>
        <v>0</v>
      </c>
      <c r="M109" s="803">
        <v>37518</v>
      </c>
      <c r="N109" s="804">
        <f t="shared" si="44"/>
        <v>0</v>
      </c>
      <c r="O109" s="808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hidden="1" customHeight="1" x14ac:dyDescent="0.25">
      <c r="A110" s="964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2"/>
      <c r="K110" s="803">
        <v>1572</v>
      </c>
      <c r="L110" s="804">
        <f t="shared" si="33"/>
        <v>0</v>
      </c>
      <c r="M110" s="803">
        <v>1458.34</v>
      </c>
      <c r="N110" s="804">
        <f t="shared" si="44"/>
        <v>0</v>
      </c>
      <c r="O110" s="808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hidden="1" customHeight="1" x14ac:dyDescent="0.25">
      <c r="A111" s="964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2"/>
      <c r="K111" s="803">
        <v>1310</v>
      </c>
      <c r="L111" s="804">
        <f t="shared" si="33"/>
        <v>0</v>
      </c>
      <c r="M111" s="803">
        <v>833.50800000000004</v>
      </c>
      <c r="N111" s="804">
        <f t="shared" si="44"/>
        <v>0</v>
      </c>
      <c r="O111" s="808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hidden="1" customHeight="1" x14ac:dyDescent="0.25">
      <c r="A112" s="964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2"/>
      <c r="K112" s="803">
        <v>4192</v>
      </c>
      <c r="L112" s="804">
        <f t="shared" si="33"/>
        <v>0</v>
      </c>
      <c r="M112" s="803">
        <v>15047.760000000002</v>
      </c>
      <c r="N112" s="804">
        <f t="shared" si="44"/>
        <v>0</v>
      </c>
      <c r="O112" s="808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hidden="1" customHeight="1" x14ac:dyDescent="0.25">
      <c r="A113" s="964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2"/>
      <c r="K113" s="803">
        <v>393</v>
      </c>
      <c r="L113" s="804">
        <f t="shared" si="33"/>
        <v>0</v>
      </c>
      <c r="M113" s="803">
        <v>3135.9119999999998</v>
      </c>
      <c r="N113" s="804">
        <f t="shared" si="44"/>
        <v>0</v>
      </c>
      <c r="O113" s="808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hidden="1" customHeight="1" x14ac:dyDescent="0.25">
      <c r="A114" s="964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2"/>
      <c r="K114" s="803">
        <v>393</v>
      </c>
      <c r="L114" s="804">
        <f t="shared" si="33"/>
        <v>0</v>
      </c>
      <c r="M114" s="803">
        <v>1027</v>
      </c>
      <c r="N114" s="804">
        <f t="shared" si="44"/>
        <v>0</v>
      </c>
      <c r="O114" s="808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hidden="1" customHeight="1" x14ac:dyDescent="0.25">
      <c r="A115" s="964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2"/>
      <c r="K115" s="803">
        <v>3406</v>
      </c>
      <c r="L115" s="804">
        <f t="shared" si="33"/>
        <v>0</v>
      </c>
      <c r="M115" s="803">
        <v>1774.5</v>
      </c>
      <c r="N115" s="804">
        <f t="shared" si="44"/>
        <v>0</v>
      </c>
      <c r="O115" s="808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hidden="1" customHeight="1" x14ac:dyDescent="0.25">
      <c r="A116" s="964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2"/>
      <c r="K116" s="803">
        <v>1572</v>
      </c>
      <c r="L116" s="804">
        <f t="shared" si="33"/>
        <v>0</v>
      </c>
      <c r="M116" s="803">
        <v>478.40000000000003</v>
      </c>
      <c r="N116" s="804">
        <f t="shared" si="44"/>
        <v>0</v>
      </c>
      <c r="O116" s="808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hidden="1" customHeight="1" x14ac:dyDescent="0.25">
      <c r="A117" s="964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2"/>
      <c r="K117" s="803">
        <v>1572</v>
      </c>
      <c r="L117" s="804">
        <f t="shared" si="33"/>
        <v>0</v>
      </c>
      <c r="M117" s="803">
        <v>478.40000000000003</v>
      </c>
      <c r="N117" s="804">
        <f t="shared" si="44"/>
        <v>0</v>
      </c>
      <c r="O117" s="808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hidden="1" customHeight="1" x14ac:dyDescent="0.25">
      <c r="A118" s="964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2"/>
      <c r="K118" s="803">
        <v>1572</v>
      </c>
      <c r="L118" s="804">
        <f t="shared" si="33"/>
        <v>0</v>
      </c>
      <c r="M118" s="803">
        <v>478.40000000000003</v>
      </c>
      <c r="N118" s="804">
        <f t="shared" si="44"/>
        <v>0</v>
      </c>
      <c r="O118" s="808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hidden="1" customHeight="1" x14ac:dyDescent="0.25">
      <c r="A119" s="964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2"/>
      <c r="K119" s="803">
        <v>1572</v>
      </c>
      <c r="L119" s="804">
        <f t="shared" si="33"/>
        <v>0</v>
      </c>
      <c r="M119" s="803">
        <v>522.6</v>
      </c>
      <c r="N119" s="804">
        <f t="shared" si="44"/>
        <v>0</v>
      </c>
      <c r="O119" s="808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hidden="1" customHeight="1" x14ac:dyDescent="0.25">
      <c r="A120" s="964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2"/>
      <c r="K120" s="803">
        <v>2620</v>
      </c>
      <c r="L120" s="804">
        <f t="shared" si="33"/>
        <v>0</v>
      </c>
      <c r="M120" s="803">
        <v>1900.6000000000001</v>
      </c>
      <c r="N120" s="804">
        <f t="shared" si="44"/>
        <v>0</v>
      </c>
      <c r="O120" s="808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hidden="1" customHeight="1" x14ac:dyDescent="0.25">
      <c r="A121" s="964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2"/>
      <c r="K121" s="803">
        <v>131</v>
      </c>
      <c r="L121" s="804">
        <f t="shared" si="33"/>
        <v>0</v>
      </c>
      <c r="M121" s="803">
        <v>93.288000000000011</v>
      </c>
      <c r="N121" s="804">
        <f t="shared" si="44"/>
        <v>0</v>
      </c>
      <c r="O121" s="808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hidden="1" customHeight="1" x14ac:dyDescent="0.25">
      <c r="A122" s="964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2"/>
      <c r="K122" s="803">
        <v>1965</v>
      </c>
      <c r="L122" s="804">
        <f t="shared" si="33"/>
        <v>0</v>
      </c>
      <c r="M122" s="803">
        <v>1093.0920000000001</v>
      </c>
      <c r="N122" s="804">
        <f t="shared" si="44"/>
        <v>0</v>
      </c>
      <c r="O122" s="808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hidden="1" customHeight="1" x14ac:dyDescent="0.25">
      <c r="A123" s="964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2"/>
      <c r="K123" s="803">
        <v>3406</v>
      </c>
      <c r="L123" s="804">
        <f t="shared" si="33"/>
        <v>0</v>
      </c>
      <c r="M123" s="803">
        <v>4581.2520000000004</v>
      </c>
      <c r="N123" s="804">
        <f t="shared" si="44"/>
        <v>0</v>
      </c>
      <c r="O123" s="808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hidden="1" customHeight="1" x14ac:dyDescent="0.25">
      <c r="A124" s="964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2"/>
      <c r="K124" s="803">
        <v>3406</v>
      </c>
      <c r="L124" s="804">
        <f t="shared" si="33"/>
        <v>0</v>
      </c>
      <c r="M124" s="803">
        <v>11700</v>
      </c>
      <c r="N124" s="804">
        <f t="shared" si="44"/>
        <v>0</v>
      </c>
      <c r="O124" s="808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hidden="1" customHeight="1" x14ac:dyDescent="0.25">
      <c r="A125" s="964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2"/>
      <c r="K125" s="803">
        <v>3930</v>
      </c>
      <c r="L125" s="804">
        <f t="shared" si="33"/>
        <v>0</v>
      </c>
      <c r="M125" s="803">
        <v>3325.4</v>
      </c>
      <c r="N125" s="804">
        <f t="shared" si="44"/>
        <v>0</v>
      </c>
      <c r="O125" s="808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hidden="1" customHeight="1" x14ac:dyDescent="0.25">
      <c r="A126" s="964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2"/>
      <c r="K126" s="803">
        <v>497.8</v>
      </c>
      <c r="L126" s="804">
        <f t="shared" si="33"/>
        <v>0</v>
      </c>
      <c r="M126" s="803">
        <v>587.75599999999997</v>
      </c>
      <c r="N126" s="804">
        <f t="shared" si="44"/>
        <v>0</v>
      </c>
      <c r="O126" s="808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hidden="1" customHeight="1" x14ac:dyDescent="0.25">
      <c r="A127" s="964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2"/>
      <c r="K127" s="803">
        <v>131</v>
      </c>
      <c r="L127" s="804">
        <f t="shared" si="33"/>
        <v>0</v>
      </c>
      <c r="M127" s="803">
        <v>380.64000000000004</v>
      </c>
      <c r="N127" s="804">
        <f t="shared" si="44"/>
        <v>0</v>
      </c>
      <c r="O127" s="808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hidden="1" customHeight="1" x14ac:dyDescent="0.25">
      <c r="A128" s="964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2"/>
      <c r="K128" s="803">
        <v>157.20000000000002</v>
      </c>
      <c r="L128" s="804">
        <f t="shared" si="33"/>
        <v>0</v>
      </c>
      <c r="M128" s="803">
        <v>278.72000000000003</v>
      </c>
      <c r="N128" s="804">
        <f t="shared" si="44"/>
        <v>0</v>
      </c>
      <c r="O128" s="808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hidden="1" customHeight="1" x14ac:dyDescent="0.25">
      <c r="A129" s="964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2"/>
      <c r="K129" s="803">
        <v>1572</v>
      </c>
      <c r="L129" s="804">
        <f t="shared" si="33"/>
        <v>0</v>
      </c>
      <c r="M129" s="803">
        <v>2107.04</v>
      </c>
      <c r="N129" s="804">
        <f t="shared" si="44"/>
        <v>0</v>
      </c>
      <c r="O129" s="808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hidden="1" customHeight="1" x14ac:dyDescent="0.25">
      <c r="A130" s="964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2"/>
      <c r="K130" s="803">
        <v>1572</v>
      </c>
      <c r="L130" s="804">
        <f t="shared" si="33"/>
        <v>0</v>
      </c>
      <c r="M130" s="803">
        <v>2459.6</v>
      </c>
      <c r="N130" s="804">
        <f t="shared" si="44"/>
        <v>0</v>
      </c>
      <c r="O130" s="808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hidden="1" customHeight="1" x14ac:dyDescent="0.25">
      <c r="A131" s="964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2"/>
      <c r="K131" s="803">
        <v>353.7</v>
      </c>
      <c r="L131" s="804">
        <f t="shared" si="33"/>
        <v>0</v>
      </c>
      <c r="M131" s="803">
        <v>456.27400000000006</v>
      </c>
      <c r="N131" s="804">
        <f t="shared" si="44"/>
        <v>0</v>
      </c>
      <c r="O131" s="808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hidden="1" customHeight="1" x14ac:dyDescent="0.25">
      <c r="A132" s="964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2"/>
      <c r="K132" s="803">
        <v>183.4</v>
      </c>
      <c r="L132" s="804">
        <f t="shared" si="33"/>
        <v>0</v>
      </c>
      <c r="M132" s="803">
        <v>291.33</v>
      </c>
      <c r="N132" s="804">
        <f t="shared" si="44"/>
        <v>0</v>
      </c>
      <c r="O132" s="808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hidden="1" customHeight="1" x14ac:dyDescent="0.25">
      <c r="A133" s="964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2"/>
      <c r="K133" s="803">
        <v>117.9</v>
      </c>
      <c r="L133" s="804">
        <f t="shared" si="33"/>
        <v>0</v>
      </c>
      <c r="M133" s="803">
        <v>98.8</v>
      </c>
      <c r="N133" s="804">
        <f t="shared" si="44"/>
        <v>0</v>
      </c>
      <c r="O133" s="808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hidden="1" customHeight="1" x14ac:dyDescent="0.25">
      <c r="A134" s="964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2"/>
      <c r="K134" s="803">
        <v>117.9</v>
      </c>
      <c r="L134" s="804">
        <f t="shared" si="33"/>
        <v>0</v>
      </c>
      <c r="M134" s="803">
        <v>120.9</v>
      </c>
      <c r="N134" s="804">
        <f t="shared" si="44"/>
        <v>0</v>
      </c>
      <c r="O134" s="808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hidden="1" customHeight="1" x14ac:dyDescent="0.25">
      <c r="A135" s="964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2"/>
      <c r="K135" s="803">
        <v>32.75</v>
      </c>
      <c r="L135" s="804">
        <f t="shared" si="33"/>
        <v>0</v>
      </c>
      <c r="M135" s="803">
        <v>107.926</v>
      </c>
      <c r="N135" s="804">
        <f t="shared" si="44"/>
        <v>0</v>
      </c>
      <c r="O135" s="808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hidden="1" customHeight="1" x14ac:dyDescent="0.25">
      <c r="A136" s="964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2"/>
      <c r="K136" s="803">
        <v>19.650000000000002</v>
      </c>
      <c r="L136" s="804">
        <f t="shared" si="33"/>
        <v>0</v>
      </c>
      <c r="M136" s="803">
        <v>8.84</v>
      </c>
      <c r="N136" s="804">
        <f t="shared" si="44"/>
        <v>0</v>
      </c>
      <c r="O136" s="808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hidden="1" customHeight="1" x14ac:dyDescent="0.25">
      <c r="A137" s="964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2"/>
      <c r="K137" s="803">
        <v>393</v>
      </c>
      <c r="L137" s="804">
        <f t="shared" si="33"/>
        <v>0</v>
      </c>
      <c r="M137" s="803">
        <v>127.4</v>
      </c>
      <c r="N137" s="804">
        <f t="shared" si="44"/>
        <v>0</v>
      </c>
      <c r="O137" s="808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hidden="1" customHeight="1" x14ac:dyDescent="0.25">
      <c r="A138" s="964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2"/>
      <c r="K138" s="803">
        <v>162.44</v>
      </c>
      <c r="L138" s="804">
        <f t="shared" si="33"/>
        <v>0</v>
      </c>
      <c r="M138" s="803">
        <v>188.31800000000001</v>
      </c>
      <c r="N138" s="804">
        <f t="shared" si="44"/>
        <v>0</v>
      </c>
      <c r="O138" s="808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hidden="1" customHeight="1" x14ac:dyDescent="0.25">
      <c r="A139" s="964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2"/>
      <c r="K139" s="803">
        <v>162.44</v>
      </c>
      <c r="L139" s="804">
        <f t="shared" si="33"/>
        <v>0</v>
      </c>
      <c r="M139" s="803">
        <v>107.822</v>
      </c>
      <c r="N139" s="804">
        <f t="shared" si="44"/>
        <v>0</v>
      </c>
      <c r="O139" s="808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hidden="1" customHeight="1" x14ac:dyDescent="0.25">
      <c r="A140" s="964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2"/>
      <c r="K140" s="803">
        <v>162.44</v>
      </c>
      <c r="L140" s="804">
        <f t="shared" si="33"/>
        <v>0</v>
      </c>
      <c r="M140" s="803">
        <v>182.80600000000001</v>
      </c>
      <c r="N140" s="804">
        <f t="shared" si="44"/>
        <v>0</v>
      </c>
      <c r="O140" s="808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hidden="1" customHeight="1" x14ac:dyDescent="0.25">
      <c r="A141" s="964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2"/>
      <c r="K141" s="803">
        <v>162.44</v>
      </c>
      <c r="L141" s="804">
        <f t="shared" si="33"/>
        <v>0</v>
      </c>
      <c r="M141" s="803">
        <v>111.72199999999999</v>
      </c>
      <c r="N141" s="804">
        <f t="shared" si="44"/>
        <v>0</v>
      </c>
      <c r="O141" s="808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hidden="1" customHeight="1" x14ac:dyDescent="0.25">
      <c r="A142" s="964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2"/>
      <c r="K142" s="803">
        <v>78.600000000000009</v>
      </c>
      <c r="L142" s="804">
        <f t="shared" si="33"/>
        <v>0</v>
      </c>
      <c r="M142" s="803">
        <v>116.012</v>
      </c>
      <c r="N142" s="804">
        <f t="shared" si="44"/>
        <v>0</v>
      </c>
      <c r="O142" s="808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hidden="1" customHeight="1" x14ac:dyDescent="0.25">
      <c r="A143" s="964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2"/>
      <c r="K143" s="803">
        <v>45.85</v>
      </c>
      <c r="L143" s="804">
        <f t="shared" si="33"/>
        <v>0</v>
      </c>
      <c r="M143" s="803">
        <v>28.080000000000002</v>
      </c>
      <c r="N143" s="804">
        <f t="shared" si="44"/>
        <v>0</v>
      </c>
      <c r="O143" s="808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hidden="1" customHeight="1" x14ac:dyDescent="0.25">
      <c r="A144" s="964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2"/>
      <c r="K144" s="803">
        <v>6.5500000000000007</v>
      </c>
      <c r="L144" s="804">
        <f t="shared" si="33"/>
        <v>0</v>
      </c>
      <c r="M144" s="803">
        <v>3.3800000000000003</v>
      </c>
      <c r="N144" s="804">
        <f t="shared" si="44"/>
        <v>0</v>
      </c>
      <c r="O144" s="808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hidden="1" customHeight="1" x14ac:dyDescent="0.25">
      <c r="A145" s="964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2"/>
      <c r="K145" s="803">
        <v>6.5500000000000007</v>
      </c>
      <c r="L145" s="804">
        <f t="shared" si="33"/>
        <v>0</v>
      </c>
      <c r="M145" s="803">
        <v>4.6800000000000006</v>
      </c>
      <c r="N145" s="804">
        <f t="shared" si="44"/>
        <v>0</v>
      </c>
      <c r="O145" s="808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hidden="1" customHeight="1" x14ac:dyDescent="0.25">
      <c r="A146" s="964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2"/>
      <c r="K146" s="803">
        <v>6.5500000000000007</v>
      </c>
      <c r="L146" s="804">
        <f t="shared" si="33"/>
        <v>0</v>
      </c>
      <c r="M146" s="803">
        <v>18.46</v>
      </c>
      <c r="N146" s="804">
        <f t="shared" si="44"/>
        <v>0</v>
      </c>
      <c r="O146" s="808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hidden="1" customHeight="1" x14ac:dyDescent="0.25">
      <c r="A147" s="964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2"/>
      <c r="K147" s="803">
        <v>6.5500000000000007</v>
      </c>
      <c r="L147" s="804">
        <f t="shared" si="33"/>
        <v>0</v>
      </c>
      <c r="M147" s="803">
        <v>2.3660000000000001</v>
      </c>
      <c r="N147" s="804">
        <f t="shared" si="44"/>
        <v>0</v>
      </c>
      <c r="O147" s="808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hidden="1" customHeight="1" x14ac:dyDescent="0.25">
      <c r="A148" s="964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2"/>
      <c r="K148" s="803"/>
      <c r="L148" s="804"/>
      <c r="M148" s="803">
        <v>28080</v>
      </c>
      <c r="N148" s="804">
        <f t="shared" si="44"/>
        <v>0</v>
      </c>
      <c r="O148" s="808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hidden="1" customHeight="1" x14ac:dyDescent="0.25">
      <c r="A149" s="964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2"/>
      <c r="K149" s="803">
        <v>166632</v>
      </c>
      <c r="L149" s="804">
        <f>K149*J149</f>
        <v>0</v>
      </c>
      <c r="M149" s="803"/>
      <c r="N149" s="804"/>
      <c r="O149" s="808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hidden="1" customHeight="1" x14ac:dyDescent="0.25">
      <c r="A150" s="950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9"/>
      <c r="K150" s="798"/>
      <c r="L150" s="807">
        <f>L151+L152+L153+L154+L155+L156+L157+L158+L159+L160+L163+L164+L165</f>
        <v>11110198.632095326</v>
      </c>
      <c r="M150" s="798"/>
      <c r="N150" s="807">
        <f>SUM(N151:N165)</f>
        <v>35090649</v>
      </c>
      <c r="O150" s="800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6237125.74331012</v>
      </c>
      <c r="AH150" s="741"/>
      <c r="AI150" s="741">
        <f>SUM(AI151:AI165)</f>
        <v>17442476.559600003</v>
      </c>
      <c r="AJ150" s="742">
        <f>SUM(AJ151:AJ165)</f>
        <v>24418777.662910122</v>
      </c>
    </row>
    <row r="151" spans="1:37" s="496" customFormat="1" ht="17.45" customHeight="1" x14ac:dyDescent="0.25">
      <c r="A151" s="1080" t="s">
        <v>723</v>
      </c>
      <c r="B151" s="1081" t="s">
        <v>272</v>
      </c>
      <c r="C151" s="108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7">
        <v>6</v>
      </c>
      <c r="K151" s="833">
        <v>125450</v>
      </c>
      <c r="L151" s="834">
        <f t="shared" ref="L151:L165" si="52">K151*J151</f>
        <v>752700</v>
      </c>
      <c r="M151" s="833">
        <v>982545</v>
      </c>
      <c r="N151" s="834">
        <f t="shared" ref="N151:N165" si="53">M151*J151</f>
        <v>5895270</v>
      </c>
      <c r="O151" s="808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849">
        <v>6</v>
      </c>
      <c r="T151" s="1083">
        <v>125450</v>
      </c>
      <c r="U151" s="1083">
        <f t="shared" ref="U151:U165" si="56">T151*S151</f>
        <v>752700</v>
      </c>
      <c r="V151" s="1083">
        <v>982545</v>
      </c>
      <c r="W151" s="1083">
        <f t="shared" ref="W151:W165" si="57">V151*S151</f>
        <v>5895270</v>
      </c>
      <c r="X151" s="105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2">
        <v>125450</v>
      </c>
      <c r="AG151" s="762">
        <f t="shared" ref="AG151:AG165" si="62">AF151*AE151</f>
        <v>0</v>
      </c>
      <c r="AH151" s="762">
        <v>982545</v>
      </c>
      <c r="AI151" s="762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1080" t="s">
        <v>725</v>
      </c>
      <c r="B152" s="1081" t="s">
        <v>273</v>
      </c>
      <c r="C152" s="108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7"/>
      <c r="K152" s="833">
        <v>29545</v>
      </c>
      <c r="L152" s="834">
        <f t="shared" si="52"/>
        <v>0</v>
      </c>
      <c r="M152" s="833">
        <v>469586</v>
      </c>
      <c r="N152" s="834">
        <f t="shared" si="53"/>
        <v>0</v>
      </c>
      <c r="O152" s="808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849"/>
      <c r="T152" s="1106">
        <v>29545</v>
      </c>
      <c r="U152" s="1106">
        <f t="shared" si="56"/>
        <v>0</v>
      </c>
      <c r="V152" s="1106">
        <v>469586</v>
      </c>
      <c r="W152" s="1106">
        <f t="shared" si="57"/>
        <v>0</v>
      </c>
      <c r="X152" s="1107">
        <f t="shared" si="58"/>
        <v>0</v>
      </c>
      <c r="Y152" s="849">
        <v>4</v>
      </c>
      <c r="Z152" s="1083">
        <v>29545</v>
      </c>
      <c r="AA152" s="1083">
        <f t="shared" si="59"/>
        <v>118180</v>
      </c>
      <c r="AB152" s="1083">
        <v>469586</v>
      </c>
      <c r="AC152" s="1083">
        <f t="shared" si="60"/>
        <v>1878344</v>
      </c>
      <c r="AD152" s="1058">
        <f t="shared" si="61"/>
        <v>1996524</v>
      </c>
      <c r="AE152" s="740">
        <f t="shared" si="30"/>
        <v>1</v>
      </c>
      <c r="AF152" s="763">
        <v>29545</v>
      </c>
      <c r="AG152" s="763">
        <f t="shared" si="62"/>
        <v>29545</v>
      </c>
      <c r="AH152" s="763">
        <v>469586</v>
      </c>
      <c r="AI152" s="763">
        <f t="shared" si="63"/>
        <v>469586</v>
      </c>
      <c r="AJ152" s="748">
        <f t="shared" si="64"/>
        <v>499131</v>
      </c>
    </row>
    <row r="153" spans="1:37" s="494" customFormat="1" ht="17.45" customHeight="1" x14ac:dyDescent="0.25">
      <c r="A153" s="1080" t="s">
        <v>726</v>
      </c>
      <c r="B153" s="1081" t="s">
        <v>274</v>
      </c>
      <c r="C153" s="108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7"/>
      <c r="K153" s="833">
        <v>102635.07494545454</v>
      </c>
      <c r="L153" s="834">
        <f t="shared" si="52"/>
        <v>0</v>
      </c>
      <c r="M153" s="833">
        <v>309219.33883636363</v>
      </c>
      <c r="N153" s="834">
        <f t="shared" si="53"/>
        <v>0</v>
      </c>
      <c r="O153" s="808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849"/>
      <c r="T153" s="1106">
        <v>102635.07494545454</v>
      </c>
      <c r="U153" s="1106">
        <f t="shared" si="56"/>
        <v>0</v>
      </c>
      <c r="V153" s="1106">
        <v>309219.33883636363</v>
      </c>
      <c r="W153" s="1106">
        <f t="shared" si="57"/>
        <v>0</v>
      </c>
      <c r="X153" s="1107">
        <f t="shared" si="58"/>
        <v>0</v>
      </c>
      <c r="Y153" s="849">
        <v>0</v>
      </c>
      <c r="Z153" s="1083">
        <v>102635.07494545454</v>
      </c>
      <c r="AA153" s="1083">
        <f t="shared" si="59"/>
        <v>0</v>
      </c>
      <c r="AB153" s="1083">
        <v>309219.33883636363</v>
      </c>
      <c r="AC153" s="1083">
        <f t="shared" si="60"/>
        <v>0</v>
      </c>
      <c r="AD153" s="1058">
        <f t="shared" si="61"/>
        <v>0</v>
      </c>
      <c r="AE153" s="740">
        <f t="shared" si="30"/>
        <v>11</v>
      </c>
      <c r="AF153" s="763">
        <v>102635.07494545454</v>
      </c>
      <c r="AG153" s="763">
        <f t="shared" si="62"/>
        <v>1128985.8244</v>
      </c>
      <c r="AH153" s="763">
        <v>309219.33883636363</v>
      </c>
      <c r="AI153" s="763">
        <f t="shared" si="63"/>
        <v>3401412.7272000001</v>
      </c>
      <c r="AJ153" s="748">
        <f t="shared" si="64"/>
        <v>4530398.5515999999</v>
      </c>
    </row>
    <row r="154" spans="1:37" s="494" customFormat="1" ht="17.45" hidden="1" customHeight="1" x14ac:dyDescent="0.25">
      <c r="A154" s="964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7"/>
      <c r="K154" s="833">
        <v>4332.5980348837211</v>
      </c>
      <c r="L154" s="834">
        <f t="shared" si="52"/>
        <v>0</v>
      </c>
      <c r="M154" s="833">
        <v>10463.972093023256</v>
      </c>
      <c r="N154" s="834">
        <f t="shared" si="53"/>
        <v>0</v>
      </c>
      <c r="O154" s="808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3">
        <v>4332.5980348837211</v>
      </c>
      <c r="AG154" s="763">
        <f t="shared" si="62"/>
        <v>372603.43100000004</v>
      </c>
      <c r="AH154" s="763">
        <v>10463.972093023256</v>
      </c>
      <c r="AI154" s="763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1080" t="s">
        <v>728</v>
      </c>
      <c r="B155" s="1081" t="s">
        <v>276</v>
      </c>
      <c r="C155" s="108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7">
        <v>1500</v>
      </c>
      <c r="K155" s="833">
        <v>2655.5948880635515</v>
      </c>
      <c r="L155" s="834">
        <f t="shared" si="52"/>
        <v>3983392.3320953273</v>
      </c>
      <c r="M155" s="833">
        <v>1958</v>
      </c>
      <c r="N155" s="834">
        <f t="shared" si="53"/>
        <v>2937000</v>
      </c>
      <c r="O155" s="808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849">
        <v>1499</v>
      </c>
      <c r="T155" s="1083">
        <v>2655.59</v>
      </c>
      <c r="U155" s="1083">
        <f t="shared" si="56"/>
        <v>3980729.41</v>
      </c>
      <c r="V155" s="1083">
        <v>1958</v>
      </c>
      <c r="W155" s="1083">
        <f t="shared" si="57"/>
        <v>2935042</v>
      </c>
      <c r="X155" s="1058">
        <f t="shared" si="58"/>
        <v>6915771.4100000001</v>
      </c>
      <c r="Y155" s="849">
        <v>1300</v>
      </c>
      <c r="Z155" s="1083">
        <v>2655.59</v>
      </c>
      <c r="AA155" s="1083">
        <f t="shared" si="59"/>
        <v>3452267</v>
      </c>
      <c r="AB155" s="1083">
        <v>1958</v>
      </c>
      <c r="AC155" s="1083">
        <f t="shared" si="60"/>
        <v>2545400</v>
      </c>
      <c r="AD155" s="1058">
        <f t="shared" si="61"/>
        <v>5997667</v>
      </c>
      <c r="AE155" s="740">
        <f t="shared" si="30"/>
        <v>108.89999999999964</v>
      </c>
      <c r="AF155" s="762">
        <v>2655.5948880635515</v>
      </c>
      <c r="AG155" s="762">
        <f t="shared" si="62"/>
        <v>289194.28331011976</v>
      </c>
      <c r="AH155" s="762">
        <v>1958</v>
      </c>
      <c r="AI155" s="762">
        <f t="shared" si="63"/>
        <v>213226.19999999928</v>
      </c>
      <c r="AJ155" s="744">
        <f t="shared" si="64"/>
        <v>502420.48331011902</v>
      </c>
      <c r="AK155" s="494"/>
    </row>
    <row r="156" spans="1:37" s="494" customFormat="1" ht="17.45" hidden="1" customHeight="1" x14ac:dyDescent="0.25">
      <c r="A156" s="964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7"/>
      <c r="K156" s="833">
        <v>11973.056124999999</v>
      </c>
      <c r="L156" s="834">
        <f t="shared" si="52"/>
        <v>0</v>
      </c>
      <c r="M156" s="833">
        <v>32008.274999999998</v>
      </c>
      <c r="N156" s="834">
        <f t="shared" si="53"/>
        <v>0</v>
      </c>
      <c r="O156" s="808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3">
        <v>11973.056124999999</v>
      </c>
      <c r="AG156" s="763">
        <f t="shared" si="62"/>
        <v>95784.448999999993</v>
      </c>
      <c r="AH156" s="763">
        <v>32008.274999999998</v>
      </c>
      <c r="AI156" s="763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1080" t="s">
        <v>730</v>
      </c>
      <c r="B157" s="1081" t="s">
        <v>278</v>
      </c>
      <c r="C157" s="108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7">
        <v>10</v>
      </c>
      <c r="K157" s="833">
        <v>637410.63</v>
      </c>
      <c r="L157" s="834">
        <f t="shared" si="52"/>
        <v>6374106.2999999998</v>
      </c>
      <c r="M157" s="833">
        <v>2625837.9000000004</v>
      </c>
      <c r="N157" s="834">
        <f t="shared" si="53"/>
        <v>26258379.000000004</v>
      </c>
      <c r="O157" s="808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849">
        <v>10</v>
      </c>
      <c r="T157" s="1083">
        <v>637410.63</v>
      </c>
      <c r="U157" s="1083">
        <f t="shared" si="56"/>
        <v>6374106.2999999998</v>
      </c>
      <c r="V157" s="1083">
        <v>2625837.9</v>
      </c>
      <c r="W157" s="1083">
        <f t="shared" si="57"/>
        <v>26258379</v>
      </c>
      <c r="X157" s="1058">
        <f t="shared" si="58"/>
        <v>32632485.300000001</v>
      </c>
      <c r="Y157" s="849">
        <v>2</v>
      </c>
      <c r="Z157" s="1083">
        <v>637410.63</v>
      </c>
      <c r="AA157" s="1083">
        <f t="shared" si="59"/>
        <v>1274821.26</v>
      </c>
      <c r="AB157" s="1083">
        <v>2625837.9</v>
      </c>
      <c r="AC157" s="1083">
        <f t="shared" si="60"/>
        <v>5251675.8</v>
      </c>
      <c r="AD157" s="1058">
        <f t="shared" si="61"/>
        <v>6526497.0599999996</v>
      </c>
      <c r="AE157" s="740">
        <f t="shared" si="30"/>
        <v>0</v>
      </c>
      <c r="AF157" s="762">
        <v>637410.63</v>
      </c>
      <c r="AG157" s="762">
        <f t="shared" si="62"/>
        <v>0</v>
      </c>
      <c r="AH157" s="762">
        <v>2625837.9000000004</v>
      </c>
      <c r="AI157" s="762">
        <f t="shared" si="63"/>
        <v>0</v>
      </c>
      <c r="AJ157" s="744">
        <f t="shared" si="64"/>
        <v>0</v>
      </c>
      <c r="AK157" s="494"/>
    </row>
    <row r="158" spans="1:37" s="494" customFormat="1" ht="17.45" hidden="1" customHeight="1" x14ac:dyDescent="0.25">
      <c r="A158" s="964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7"/>
      <c r="K158" s="833">
        <v>8305.7144000000008</v>
      </c>
      <c r="L158" s="834">
        <f t="shared" si="52"/>
        <v>0</v>
      </c>
      <c r="M158" s="833">
        <v>20103.2</v>
      </c>
      <c r="N158" s="834">
        <f t="shared" si="53"/>
        <v>0</v>
      </c>
      <c r="O158" s="808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3">
        <v>8305.7144000000008</v>
      </c>
      <c r="AG158" s="763">
        <f t="shared" si="62"/>
        <v>199337.14560000002</v>
      </c>
      <c r="AH158" s="763">
        <v>20103.2</v>
      </c>
      <c r="AI158" s="763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1080" t="s">
        <v>732</v>
      </c>
      <c r="B159" s="1081" t="s">
        <v>276</v>
      </c>
      <c r="C159" s="108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7"/>
      <c r="K159" s="833">
        <v>3758</v>
      </c>
      <c r="L159" s="834">
        <f t="shared" si="52"/>
        <v>0</v>
      </c>
      <c r="M159" s="833">
        <v>1100</v>
      </c>
      <c r="N159" s="834">
        <f t="shared" si="53"/>
        <v>0</v>
      </c>
      <c r="O159" s="808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849"/>
      <c r="T159" s="1106">
        <v>3758</v>
      </c>
      <c r="U159" s="1106">
        <f t="shared" si="56"/>
        <v>0</v>
      </c>
      <c r="V159" s="1106">
        <v>1100</v>
      </c>
      <c r="W159" s="1106">
        <f t="shared" si="57"/>
        <v>0</v>
      </c>
      <c r="X159" s="1107">
        <f t="shared" si="58"/>
        <v>0</v>
      </c>
      <c r="Y159" s="849">
        <v>500</v>
      </c>
      <c r="Z159" s="1083">
        <v>3758</v>
      </c>
      <c r="AA159" s="1083">
        <f t="shared" si="59"/>
        <v>1879000</v>
      </c>
      <c r="AB159" s="1083">
        <v>1100</v>
      </c>
      <c r="AC159" s="1083">
        <f t="shared" si="60"/>
        <v>550000</v>
      </c>
      <c r="AD159" s="1058">
        <f t="shared" si="61"/>
        <v>2429000</v>
      </c>
      <c r="AE159" s="740">
        <f t="shared" si="30"/>
        <v>64.5</v>
      </c>
      <c r="AF159" s="763">
        <v>3758</v>
      </c>
      <c r="AG159" s="763">
        <f t="shared" si="62"/>
        <v>242391</v>
      </c>
      <c r="AH159" s="763">
        <v>1100</v>
      </c>
      <c r="AI159" s="763">
        <f t="shared" si="63"/>
        <v>70950</v>
      </c>
      <c r="AJ159" s="748">
        <f t="shared" si="64"/>
        <v>313341</v>
      </c>
    </row>
    <row r="160" spans="1:37" s="494" customFormat="1" ht="17.45" hidden="1" customHeight="1" x14ac:dyDescent="0.25">
      <c r="A160" s="964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7"/>
      <c r="K160" s="833">
        <v>46198.46</v>
      </c>
      <c r="L160" s="834">
        <f t="shared" si="52"/>
        <v>0</v>
      </c>
      <c r="M160" s="833">
        <v>372209.49577500008</v>
      </c>
      <c r="N160" s="834">
        <f t="shared" si="53"/>
        <v>0</v>
      </c>
      <c r="O160" s="808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3">
        <v>46198.46</v>
      </c>
      <c r="AG160" s="763">
        <f t="shared" si="62"/>
        <v>739175.36</v>
      </c>
      <c r="AH160" s="763">
        <v>372209.49577500008</v>
      </c>
      <c r="AI160" s="763">
        <f t="shared" si="63"/>
        <v>5955351.9324000012</v>
      </c>
      <c r="AJ160" s="748">
        <f t="shared" si="64"/>
        <v>6694527.2924000015</v>
      </c>
    </row>
    <row r="161" spans="1:36" s="494" customFormat="1" ht="17.45" hidden="1" customHeight="1" x14ac:dyDescent="0.25">
      <c r="A161" s="965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7"/>
      <c r="K161" s="803">
        <v>46198.46</v>
      </c>
      <c r="L161" s="804">
        <f t="shared" si="52"/>
        <v>0</v>
      </c>
      <c r="M161" s="803">
        <v>191555</v>
      </c>
      <c r="N161" s="804">
        <f t="shared" si="53"/>
        <v>0</v>
      </c>
      <c r="O161" s="808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hidden="1" customHeight="1" x14ac:dyDescent="0.25">
      <c r="A162" s="965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7"/>
      <c r="K162" s="803">
        <v>46198.46</v>
      </c>
      <c r="L162" s="804">
        <f t="shared" si="52"/>
        <v>0</v>
      </c>
      <c r="M162" s="803">
        <v>229879</v>
      </c>
      <c r="N162" s="804">
        <f t="shared" si="53"/>
        <v>0</v>
      </c>
      <c r="O162" s="808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hidden="1" customHeight="1" x14ac:dyDescent="0.25">
      <c r="A163" s="964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7"/>
      <c r="K163" s="833">
        <v>2887.5240963855426</v>
      </c>
      <c r="L163" s="834">
        <f t="shared" si="52"/>
        <v>0</v>
      </c>
      <c r="M163" s="833">
        <v>4676.726506024097</v>
      </c>
      <c r="N163" s="834">
        <f t="shared" si="53"/>
        <v>0</v>
      </c>
      <c r="O163" s="808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3">
        <v>2887.5240963855426</v>
      </c>
      <c r="AG163" s="763">
        <f t="shared" si="62"/>
        <v>479329.00000000006</v>
      </c>
      <c r="AH163" s="763">
        <v>4676.726506024097</v>
      </c>
      <c r="AI163" s="763">
        <f t="shared" si="63"/>
        <v>776336.60000000009</v>
      </c>
      <c r="AJ163" s="748">
        <f t="shared" si="64"/>
        <v>1255665.6000000001</v>
      </c>
    </row>
    <row r="164" spans="1:36" s="494" customFormat="1" ht="17.45" hidden="1" customHeight="1" x14ac:dyDescent="0.25">
      <c r="A164" s="964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7"/>
      <c r="K164" s="833">
        <v>1432280.25</v>
      </c>
      <c r="L164" s="834">
        <f t="shared" si="52"/>
        <v>0</v>
      </c>
      <c r="M164" s="833">
        <v>1392400.5</v>
      </c>
      <c r="N164" s="834">
        <f t="shared" si="53"/>
        <v>0</v>
      </c>
      <c r="O164" s="808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3">
        <v>1432280.25</v>
      </c>
      <c r="AG164" s="763">
        <f t="shared" si="62"/>
        <v>1432280.25</v>
      </c>
      <c r="AH164" s="763">
        <v>1392400.5</v>
      </c>
      <c r="AI164" s="763">
        <f t="shared" si="63"/>
        <v>1392400.5</v>
      </c>
      <c r="AJ164" s="748">
        <f t="shared" si="64"/>
        <v>2824680.75</v>
      </c>
    </row>
    <row r="165" spans="1:36" s="494" customFormat="1" ht="17.45" hidden="1" customHeight="1" x14ac:dyDescent="0.25">
      <c r="A165" s="964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7"/>
      <c r="K165" s="833">
        <v>1228500</v>
      </c>
      <c r="L165" s="834">
        <f t="shared" si="52"/>
        <v>0</v>
      </c>
      <c r="M165" s="833">
        <v>0</v>
      </c>
      <c r="N165" s="834">
        <f t="shared" si="53"/>
        <v>0</v>
      </c>
      <c r="O165" s="808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3">
        <v>1228500</v>
      </c>
      <c r="AG165" s="763">
        <f t="shared" si="62"/>
        <v>1228500</v>
      </c>
      <c r="AH165" s="763">
        <v>0</v>
      </c>
      <c r="AI165" s="763">
        <f t="shared" si="63"/>
        <v>0</v>
      </c>
      <c r="AJ165" s="748">
        <f t="shared" si="64"/>
        <v>1228500</v>
      </c>
    </row>
    <row r="166" spans="1:36" s="403" customFormat="1" ht="17.45" hidden="1" customHeight="1" x14ac:dyDescent="0.25">
      <c r="A166" s="966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7"/>
      <c r="K166" s="798"/>
      <c r="L166" s="807">
        <f>SUM(L167:L187)</f>
        <v>0</v>
      </c>
      <c r="M166" s="798"/>
      <c r="N166" s="807">
        <f>SUM(N167:N187)</f>
        <v>0</v>
      </c>
      <c r="O166" s="800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hidden="1" customHeight="1" x14ac:dyDescent="0.25">
      <c r="A167" s="967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9"/>
      <c r="K167" s="820">
        <v>7205</v>
      </c>
      <c r="L167" s="821">
        <f>K167*J167</f>
        <v>0</v>
      </c>
      <c r="M167" s="820">
        <v>17301.587931034483</v>
      </c>
      <c r="N167" s="821">
        <f>M167*J167</f>
        <v>0</v>
      </c>
      <c r="O167" s="814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hidden="1" customHeight="1" x14ac:dyDescent="0.25">
      <c r="A168" s="967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9"/>
      <c r="K168" s="820">
        <v>1451.6653376205788</v>
      </c>
      <c r="L168" s="821">
        <f>K168*J168</f>
        <v>0</v>
      </c>
      <c r="M168" s="820">
        <v>811.65284030010719</v>
      </c>
      <c r="N168" s="821">
        <f>M168*J168</f>
        <v>0</v>
      </c>
      <c r="O168" s="814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hidden="1" customHeight="1" x14ac:dyDescent="0.25">
      <c r="A169" s="967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9"/>
      <c r="K169" s="820">
        <v>39090</v>
      </c>
      <c r="L169" s="821">
        <f>K169*J169</f>
        <v>0</v>
      </c>
      <c r="M169" s="820">
        <v>204170</v>
      </c>
      <c r="N169" s="821">
        <f>M169*J169</f>
        <v>0</v>
      </c>
      <c r="O169" s="814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hidden="1" customHeight="1" x14ac:dyDescent="0.25">
      <c r="A170" s="967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7"/>
      <c r="K170" s="803"/>
      <c r="L170" s="804"/>
      <c r="M170" s="803"/>
      <c r="N170" s="804"/>
      <c r="O170" s="808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hidden="1" customHeight="1" x14ac:dyDescent="0.25">
      <c r="A171" s="967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9"/>
      <c r="K171" s="820">
        <v>1239.4615384615386</v>
      </c>
      <c r="L171" s="821">
        <f>K171*J171</f>
        <v>0</v>
      </c>
      <c r="M171" s="820">
        <v>505.48</v>
      </c>
      <c r="N171" s="821">
        <f>M171*J171</f>
        <v>0</v>
      </c>
      <c r="O171" s="814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hidden="1" customHeight="1" x14ac:dyDescent="0.25">
      <c r="A172" s="967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7"/>
      <c r="K172" s="803"/>
      <c r="L172" s="804"/>
      <c r="M172" s="803"/>
      <c r="N172" s="804"/>
      <c r="O172" s="808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hidden="1" customHeight="1" x14ac:dyDescent="0.25">
      <c r="A173" s="967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9"/>
      <c r="K173" s="820">
        <v>88935.900000000009</v>
      </c>
      <c r="L173" s="821">
        <f t="shared" ref="L173:L180" si="71">K173*J173</f>
        <v>0</v>
      </c>
      <c r="M173" s="820">
        <v>212371.0056</v>
      </c>
      <c r="N173" s="821">
        <f t="shared" ref="N173:N180" si="72">M173*J173</f>
        <v>0</v>
      </c>
      <c r="O173" s="814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hidden="1" customHeight="1" x14ac:dyDescent="0.25">
      <c r="A174" s="967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9"/>
      <c r="K174" s="820">
        <v>27333.15</v>
      </c>
      <c r="L174" s="821">
        <f t="shared" si="71"/>
        <v>0</v>
      </c>
      <c r="M174" s="820">
        <v>92996.28</v>
      </c>
      <c r="N174" s="821">
        <f t="shared" si="72"/>
        <v>0</v>
      </c>
      <c r="O174" s="814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hidden="1" customHeight="1" x14ac:dyDescent="0.25">
      <c r="A175" s="967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9"/>
      <c r="K175" s="820">
        <v>8541.7240000000002</v>
      </c>
      <c r="L175" s="821">
        <f t="shared" si="71"/>
        <v>0</v>
      </c>
      <c r="M175" s="820">
        <v>15825.326399999998</v>
      </c>
      <c r="N175" s="821">
        <f t="shared" si="72"/>
        <v>0</v>
      </c>
      <c r="O175" s="814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hidden="1" customHeight="1" x14ac:dyDescent="0.25">
      <c r="A176" s="967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9"/>
      <c r="K176" s="820">
        <v>896.04000000000008</v>
      </c>
      <c r="L176" s="821">
        <f t="shared" si="71"/>
        <v>0</v>
      </c>
      <c r="M176" s="820">
        <v>784.68000000000006</v>
      </c>
      <c r="N176" s="821">
        <f t="shared" si="72"/>
        <v>0</v>
      </c>
      <c r="O176" s="814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hidden="1" customHeight="1" x14ac:dyDescent="0.25">
      <c r="A177" s="967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9"/>
      <c r="K177" s="820">
        <v>1375.5</v>
      </c>
      <c r="L177" s="821">
        <f t="shared" si="71"/>
        <v>0</v>
      </c>
      <c r="M177" s="820">
        <v>1858.420124481328</v>
      </c>
      <c r="N177" s="821">
        <f t="shared" si="72"/>
        <v>0</v>
      </c>
      <c r="O177" s="814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hidden="1" customHeight="1" x14ac:dyDescent="0.25">
      <c r="A178" s="967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9"/>
      <c r="K178" s="820">
        <v>100586.38500000001</v>
      </c>
      <c r="L178" s="821">
        <f t="shared" si="71"/>
        <v>0</v>
      </c>
      <c r="M178" s="820">
        <v>266448.06760000001</v>
      </c>
      <c r="N178" s="821">
        <f t="shared" si="72"/>
        <v>0</v>
      </c>
      <c r="O178" s="814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hidden="1" customHeight="1" x14ac:dyDescent="0.25">
      <c r="A179" s="967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9"/>
      <c r="K179" s="820">
        <v>8489.2366666666658</v>
      </c>
      <c r="L179" s="821">
        <f t="shared" si="71"/>
        <v>0</v>
      </c>
      <c r="M179" s="820">
        <v>18251.225200000001</v>
      </c>
      <c r="N179" s="821">
        <f t="shared" si="72"/>
        <v>0</v>
      </c>
      <c r="O179" s="814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hidden="1" customHeight="1" x14ac:dyDescent="0.25">
      <c r="A180" s="967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9"/>
      <c r="K180" s="820">
        <v>2456.7671052631581</v>
      </c>
      <c r="L180" s="821">
        <f t="shared" si="71"/>
        <v>0</v>
      </c>
      <c r="M180" s="820">
        <v>4354.8717105263158</v>
      </c>
      <c r="N180" s="821">
        <f t="shared" si="72"/>
        <v>0</v>
      </c>
      <c r="O180" s="814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hidden="1" customHeight="1" x14ac:dyDescent="0.25">
      <c r="A181" s="967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7"/>
      <c r="K181" s="803"/>
      <c r="L181" s="804"/>
      <c r="M181" s="803"/>
      <c r="N181" s="804"/>
      <c r="O181" s="808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hidden="1" customHeight="1" x14ac:dyDescent="0.25">
      <c r="A182" s="967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9"/>
      <c r="K182" s="820">
        <v>61132.46</v>
      </c>
      <c r="L182" s="821">
        <f t="shared" ref="L182:L187" si="85">K182*J182</f>
        <v>0</v>
      </c>
      <c r="M182" s="820">
        <v>389269.56900000002</v>
      </c>
      <c r="N182" s="821">
        <f>M182*J182</f>
        <v>0</v>
      </c>
      <c r="O182" s="814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hidden="1" customHeight="1" x14ac:dyDescent="0.25">
      <c r="A183" s="967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9"/>
      <c r="K183" s="820">
        <v>18340</v>
      </c>
      <c r="L183" s="821">
        <f t="shared" si="85"/>
        <v>0</v>
      </c>
      <c r="M183" s="820">
        <v>52353.599999999999</v>
      </c>
      <c r="N183" s="821">
        <f>M183*J183</f>
        <v>0</v>
      </c>
      <c r="O183" s="814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hidden="1" customHeight="1" x14ac:dyDescent="0.25">
      <c r="A184" s="967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9"/>
      <c r="K184" s="820">
        <v>557.77675675675675</v>
      </c>
      <c r="L184" s="821">
        <f t="shared" si="85"/>
        <v>0</v>
      </c>
      <c r="M184" s="820">
        <v>815.66216216216219</v>
      </c>
      <c r="N184" s="821">
        <f>M184*J184</f>
        <v>0</v>
      </c>
      <c r="O184" s="814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hidden="1" customHeight="1" x14ac:dyDescent="0.25">
      <c r="A185" s="967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9"/>
      <c r="K185" s="820">
        <v>655</v>
      </c>
      <c r="L185" s="821">
        <f t="shared" si="85"/>
        <v>0</v>
      </c>
      <c r="M185" s="820">
        <v>152.1</v>
      </c>
      <c r="N185" s="821">
        <f>M185*J185</f>
        <v>0</v>
      </c>
      <c r="O185" s="814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hidden="1" customHeight="1" x14ac:dyDescent="0.25">
      <c r="A186" s="967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9"/>
      <c r="K186" s="820">
        <v>3275</v>
      </c>
      <c r="L186" s="821">
        <f t="shared" si="85"/>
        <v>0</v>
      </c>
      <c r="M186" s="820">
        <v>10674.300000000001</v>
      </c>
      <c r="N186" s="821">
        <f>M186*J186</f>
        <v>0</v>
      </c>
      <c r="O186" s="814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hidden="1" customHeight="1" x14ac:dyDescent="0.25">
      <c r="A187" s="967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9"/>
      <c r="K187" s="820">
        <v>691680</v>
      </c>
      <c r="L187" s="821">
        <f t="shared" si="85"/>
        <v>0</v>
      </c>
      <c r="M187" s="820"/>
      <c r="N187" s="821"/>
      <c r="O187" s="814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hidden="1" customHeight="1" x14ac:dyDescent="0.25">
      <c r="A188" s="966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9"/>
      <c r="K188" s="798"/>
      <c r="L188" s="807">
        <f>SUM(L189:L246)</f>
        <v>0</v>
      </c>
      <c r="M188" s="798"/>
      <c r="N188" s="807">
        <f>SUM(N189:N246)</f>
        <v>0</v>
      </c>
      <c r="O188" s="800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1108" t="s">
        <v>758</v>
      </c>
      <c r="B189" s="846" t="s">
        <v>309</v>
      </c>
      <c r="C189" s="1093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7"/>
      <c r="K189" s="803">
        <v>5502</v>
      </c>
      <c r="L189" s="804">
        <f t="shared" ref="L189:L246" si="95">K189*J189</f>
        <v>0</v>
      </c>
      <c r="M189" s="803">
        <v>42612.700000000004</v>
      </c>
      <c r="N189" s="804">
        <f>M189*J189</f>
        <v>0</v>
      </c>
      <c r="O189" s="808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849"/>
      <c r="T189" s="919">
        <v>5502</v>
      </c>
      <c r="U189" s="919">
        <f t="shared" ref="U189:U246" si="97">T189*S189</f>
        <v>0</v>
      </c>
      <c r="V189" s="919">
        <v>42612.700000000004</v>
      </c>
      <c r="W189" s="919">
        <f>V189*S189</f>
        <v>0</v>
      </c>
      <c r="X189" s="1107">
        <f t="shared" ref="X189:X246" si="98">U189+W189</f>
        <v>0</v>
      </c>
      <c r="Y189" s="849">
        <v>4</v>
      </c>
      <c r="Z189" s="915">
        <v>5502</v>
      </c>
      <c r="AA189" s="915">
        <f t="shared" ref="AA189:AA246" si="99">Z189*Y189</f>
        <v>22008</v>
      </c>
      <c r="AB189" s="915">
        <v>42612.7</v>
      </c>
      <c r="AC189" s="915">
        <f>AB189*Y189</f>
        <v>170450.8</v>
      </c>
      <c r="AD189" s="105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919">
        <v>42612.75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hidden="1" customHeight="1" x14ac:dyDescent="0.25">
      <c r="A190" s="968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7"/>
      <c r="K190" s="803">
        <v>5502</v>
      </c>
      <c r="L190" s="804">
        <f t="shared" si="95"/>
        <v>0</v>
      </c>
      <c r="M190" s="803"/>
      <c r="N190" s="804"/>
      <c r="O190" s="808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hidden="1" customHeight="1" x14ac:dyDescent="0.25">
      <c r="A191" s="968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7"/>
      <c r="K191" s="803">
        <v>5502</v>
      </c>
      <c r="L191" s="804">
        <f t="shared" si="95"/>
        <v>0</v>
      </c>
      <c r="M191" s="803"/>
      <c r="N191" s="804"/>
      <c r="O191" s="808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hidden="1" customHeight="1" x14ac:dyDescent="0.25">
      <c r="A192" s="968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7"/>
      <c r="K192" s="803">
        <v>1310</v>
      </c>
      <c r="L192" s="804">
        <f t="shared" si="95"/>
        <v>0</v>
      </c>
      <c r="M192" s="803">
        <v>5053.1000000000004</v>
      </c>
      <c r="N192" s="804">
        <f>M192*J192</f>
        <v>0</v>
      </c>
      <c r="O192" s="808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hidden="1" customHeight="1" x14ac:dyDescent="0.25">
      <c r="A193" s="968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7"/>
      <c r="K193" s="803">
        <v>1310</v>
      </c>
      <c r="L193" s="804">
        <f t="shared" si="95"/>
        <v>0</v>
      </c>
      <c r="M193" s="803">
        <v>11354.2</v>
      </c>
      <c r="N193" s="804">
        <f>M193*J193</f>
        <v>0</v>
      </c>
      <c r="O193" s="808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hidden="1" customHeight="1" x14ac:dyDescent="0.25">
      <c r="A194" s="968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7"/>
      <c r="K194" s="803">
        <v>3930</v>
      </c>
      <c r="L194" s="804">
        <f t="shared" si="95"/>
        <v>0</v>
      </c>
      <c r="M194" s="803">
        <v>4232.8</v>
      </c>
      <c r="N194" s="804">
        <f>M194*J194</f>
        <v>0</v>
      </c>
      <c r="O194" s="808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hidden="1" customHeight="1" x14ac:dyDescent="0.25">
      <c r="A195" s="968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7"/>
      <c r="K195" s="803">
        <v>3930</v>
      </c>
      <c r="L195" s="804">
        <f t="shared" si="95"/>
        <v>0</v>
      </c>
      <c r="M195" s="803"/>
      <c r="N195" s="804"/>
      <c r="O195" s="808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hidden="1" customHeight="1" x14ac:dyDescent="0.25">
      <c r="A196" s="968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7"/>
      <c r="K196" s="803">
        <v>32.75</v>
      </c>
      <c r="L196" s="804">
        <f t="shared" si="95"/>
        <v>0</v>
      </c>
      <c r="M196" s="803">
        <v>128.70000000000002</v>
      </c>
      <c r="N196" s="804">
        <f>M196*J196</f>
        <v>0</v>
      </c>
      <c r="O196" s="808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hidden="1" customHeight="1" x14ac:dyDescent="0.25">
      <c r="A197" s="968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7"/>
      <c r="K197" s="803">
        <v>32.75</v>
      </c>
      <c r="L197" s="804">
        <f t="shared" si="95"/>
        <v>0</v>
      </c>
      <c r="M197" s="803">
        <v>93.600000000000009</v>
      </c>
      <c r="N197" s="804">
        <f>M197*J197</f>
        <v>0</v>
      </c>
      <c r="O197" s="808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hidden="1" customHeight="1" x14ac:dyDescent="0.25">
      <c r="A198" s="968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7"/>
      <c r="K198" s="803">
        <v>4716</v>
      </c>
      <c r="L198" s="804">
        <f t="shared" si="95"/>
        <v>0</v>
      </c>
      <c r="M198" s="803">
        <v>7410</v>
      </c>
      <c r="N198" s="804">
        <f>M198*J198</f>
        <v>0</v>
      </c>
      <c r="O198" s="808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hidden="1" customHeight="1" x14ac:dyDescent="0.25">
      <c r="A199" s="968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7"/>
      <c r="K199" s="803">
        <v>4716</v>
      </c>
      <c r="L199" s="804">
        <f t="shared" si="95"/>
        <v>0</v>
      </c>
      <c r="M199" s="803"/>
      <c r="N199" s="804"/>
      <c r="O199" s="808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hidden="1" customHeight="1" x14ac:dyDescent="0.25">
      <c r="A200" s="968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7"/>
      <c r="K200" s="803">
        <v>3275</v>
      </c>
      <c r="L200" s="804">
        <f t="shared" si="95"/>
        <v>0</v>
      </c>
      <c r="M200" s="803"/>
      <c r="N200" s="804"/>
      <c r="O200" s="808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hidden="1" customHeight="1" x14ac:dyDescent="0.25">
      <c r="A201" s="968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7"/>
      <c r="K201" s="803">
        <v>3930</v>
      </c>
      <c r="L201" s="804">
        <f t="shared" si="95"/>
        <v>0</v>
      </c>
      <c r="M201" s="803"/>
      <c r="N201" s="804"/>
      <c r="O201" s="808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hidden="1" customHeight="1" x14ac:dyDescent="0.25">
      <c r="A202" s="968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7"/>
      <c r="K202" s="803">
        <v>3930</v>
      </c>
      <c r="L202" s="804">
        <f t="shared" si="95"/>
        <v>0</v>
      </c>
      <c r="M202" s="803">
        <v>38230.400000000001</v>
      </c>
      <c r="N202" s="804">
        <f>M202*J202</f>
        <v>0</v>
      </c>
      <c r="O202" s="808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hidden="1" customHeight="1" x14ac:dyDescent="0.25">
      <c r="A203" s="968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7"/>
      <c r="K203" s="803">
        <v>1965</v>
      </c>
      <c r="L203" s="804">
        <f t="shared" si="95"/>
        <v>0</v>
      </c>
      <c r="M203" s="803"/>
      <c r="N203" s="804"/>
      <c r="O203" s="808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hidden="1" customHeight="1" x14ac:dyDescent="0.25">
      <c r="A204" s="968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7"/>
      <c r="K204" s="803">
        <v>1965</v>
      </c>
      <c r="L204" s="804">
        <f t="shared" si="95"/>
        <v>0</v>
      </c>
      <c r="M204" s="803">
        <v>902.2</v>
      </c>
      <c r="N204" s="804">
        <f>M204*J204</f>
        <v>0</v>
      </c>
      <c r="O204" s="808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hidden="1" customHeight="1" x14ac:dyDescent="0.25">
      <c r="A205" s="968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7"/>
      <c r="K205" s="803">
        <v>1965</v>
      </c>
      <c r="L205" s="804">
        <f t="shared" si="95"/>
        <v>0</v>
      </c>
      <c r="M205" s="803"/>
      <c r="N205" s="804"/>
      <c r="O205" s="808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hidden="1" customHeight="1" x14ac:dyDescent="0.25">
      <c r="A206" s="968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7"/>
      <c r="K206" s="803">
        <v>3275</v>
      </c>
      <c r="L206" s="804">
        <f t="shared" si="95"/>
        <v>0</v>
      </c>
      <c r="M206" s="803">
        <v>3539.1460000000002</v>
      </c>
      <c r="N206" s="804">
        <f>M206*J206</f>
        <v>0</v>
      </c>
      <c r="O206" s="808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hidden="1" customHeight="1" x14ac:dyDescent="0.25">
      <c r="A207" s="968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7"/>
      <c r="K207" s="803">
        <v>3275</v>
      </c>
      <c r="L207" s="804">
        <f t="shared" si="95"/>
        <v>0</v>
      </c>
      <c r="M207" s="803"/>
      <c r="N207" s="804"/>
      <c r="O207" s="808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hidden="1" customHeight="1" x14ac:dyDescent="0.25">
      <c r="A208" s="968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7"/>
      <c r="K208" s="803">
        <v>393</v>
      </c>
      <c r="L208" s="804">
        <f t="shared" si="95"/>
        <v>0</v>
      </c>
      <c r="M208" s="803">
        <v>2462.2000000000003</v>
      </c>
      <c r="N208" s="804">
        <f t="shared" ref="N208:N214" si="104">M208*J208</f>
        <v>0</v>
      </c>
      <c r="O208" s="808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hidden="1" customHeight="1" x14ac:dyDescent="0.25">
      <c r="A209" s="968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7"/>
      <c r="K209" s="803">
        <v>393</v>
      </c>
      <c r="L209" s="804">
        <f t="shared" si="95"/>
        <v>0</v>
      </c>
      <c r="M209" s="803">
        <v>2433.6</v>
      </c>
      <c r="N209" s="804">
        <f t="shared" si="104"/>
        <v>0</v>
      </c>
      <c r="O209" s="808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hidden="1" customHeight="1" x14ac:dyDescent="0.25">
      <c r="A210" s="968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7"/>
      <c r="K210" s="803">
        <v>623</v>
      </c>
      <c r="L210" s="804">
        <f t="shared" si="95"/>
        <v>0</v>
      </c>
      <c r="M210" s="803">
        <v>281</v>
      </c>
      <c r="N210" s="804">
        <f t="shared" si="104"/>
        <v>0</v>
      </c>
      <c r="O210" s="808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hidden="1" customHeight="1" x14ac:dyDescent="0.25">
      <c r="A211" s="968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7"/>
      <c r="K211" s="803">
        <v>393</v>
      </c>
      <c r="L211" s="804">
        <f t="shared" si="95"/>
        <v>0</v>
      </c>
      <c r="M211" s="803">
        <v>7013.5</v>
      </c>
      <c r="N211" s="804">
        <f t="shared" si="104"/>
        <v>0</v>
      </c>
      <c r="O211" s="808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hidden="1" customHeight="1" x14ac:dyDescent="0.25">
      <c r="A212" s="968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7"/>
      <c r="K212" s="803">
        <v>262</v>
      </c>
      <c r="L212" s="804">
        <f t="shared" si="95"/>
        <v>0</v>
      </c>
      <c r="M212" s="803">
        <v>153.4</v>
      </c>
      <c r="N212" s="804">
        <f t="shared" si="104"/>
        <v>0</v>
      </c>
      <c r="O212" s="808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hidden="1" customHeight="1" x14ac:dyDescent="0.25">
      <c r="A213" s="968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7"/>
      <c r="K213" s="803">
        <v>131</v>
      </c>
      <c r="L213" s="804">
        <f t="shared" si="95"/>
        <v>0</v>
      </c>
      <c r="M213" s="803">
        <v>273</v>
      </c>
      <c r="N213" s="804">
        <f t="shared" si="104"/>
        <v>0</v>
      </c>
      <c r="O213" s="808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hidden="1" customHeight="1" x14ac:dyDescent="0.25">
      <c r="A214" s="968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7"/>
      <c r="K214" s="803">
        <v>393</v>
      </c>
      <c r="L214" s="804">
        <f t="shared" si="95"/>
        <v>0</v>
      </c>
      <c r="M214" s="803">
        <v>365.11800000000005</v>
      </c>
      <c r="N214" s="804">
        <f t="shared" si="104"/>
        <v>0</v>
      </c>
      <c r="O214" s="808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hidden="1" customHeight="1" x14ac:dyDescent="0.25">
      <c r="A215" s="968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7"/>
      <c r="K215" s="803">
        <v>1572</v>
      </c>
      <c r="L215" s="804">
        <f t="shared" si="95"/>
        <v>0</v>
      </c>
      <c r="M215" s="803"/>
      <c r="N215" s="804"/>
      <c r="O215" s="808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hidden="1" customHeight="1" x14ac:dyDescent="0.25">
      <c r="A216" s="968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7"/>
      <c r="K216" s="803">
        <v>65.5</v>
      </c>
      <c r="L216" s="804">
        <f t="shared" si="95"/>
        <v>0</v>
      </c>
      <c r="M216" s="803">
        <v>557.70000000000005</v>
      </c>
      <c r="N216" s="804">
        <f t="shared" ref="N216:N246" si="110">M216*J216</f>
        <v>0</v>
      </c>
      <c r="O216" s="808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hidden="1" customHeight="1" x14ac:dyDescent="0.25">
      <c r="A217" s="968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7"/>
      <c r="K217" s="803">
        <v>65.5</v>
      </c>
      <c r="L217" s="804">
        <f t="shared" si="95"/>
        <v>0</v>
      </c>
      <c r="M217" s="803">
        <v>370.5</v>
      </c>
      <c r="N217" s="804">
        <f t="shared" si="110"/>
        <v>0</v>
      </c>
      <c r="O217" s="808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hidden="1" customHeight="1" x14ac:dyDescent="0.25">
      <c r="A218" s="968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7"/>
      <c r="K218" s="803">
        <v>65.5</v>
      </c>
      <c r="L218" s="804">
        <f t="shared" si="95"/>
        <v>0</v>
      </c>
      <c r="M218" s="803">
        <v>767</v>
      </c>
      <c r="N218" s="804">
        <f t="shared" si="110"/>
        <v>0</v>
      </c>
      <c r="O218" s="808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hidden="1" customHeight="1" x14ac:dyDescent="0.25">
      <c r="A219" s="968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7"/>
      <c r="K219" s="803">
        <v>65.5</v>
      </c>
      <c r="L219" s="804">
        <f t="shared" si="95"/>
        <v>0</v>
      </c>
      <c r="M219" s="803">
        <v>557.70000000000005</v>
      </c>
      <c r="N219" s="804">
        <f t="shared" si="110"/>
        <v>0</v>
      </c>
      <c r="O219" s="808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hidden="1" customHeight="1" x14ac:dyDescent="0.25">
      <c r="A220" s="968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7"/>
      <c r="K220" s="803">
        <v>393</v>
      </c>
      <c r="L220" s="804">
        <f t="shared" si="95"/>
        <v>0</v>
      </c>
      <c r="M220" s="803">
        <v>600.6</v>
      </c>
      <c r="N220" s="804">
        <f t="shared" si="110"/>
        <v>0</v>
      </c>
      <c r="O220" s="808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hidden="1" customHeight="1" x14ac:dyDescent="0.25">
      <c r="A221" s="968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2"/>
      <c r="K221" s="803">
        <v>262</v>
      </c>
      <c r="L221" s="804">
        <f t="shared" si="95"/>
        <v>0</v>
      </c>
      <c r="M221" s="803">
        <v>143</v>
      </c>
      <c r="N221" s="804">
        <f t="shared" si="110"/>
        <v>0</v>
      </c>
      <c r="O221" s="808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hidden="1" customHeight="1" x14ac:dyDescent="0.25">
      <c r="A222" s="968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7"/>
      <c r="K222" s="803">
        <v>65.5</v>
      </c>
      <c r="L222" s="804">
        <f t="shared" si="95"/>
        <v>0</v>
      </c>
      <c r="M222" s="803">
        <v>806</v>
      </c>
      <c r="N222" s="804">
        <f t="shared" si="110"/>
        <v>0</v>
      </c>
      <c r="O222" s="808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hidden="1" customHeight="1" x14ac:dyDescent="0.25">
      <c r="A223" s="968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7"/>
      <c r="K223" s="803">
        <v>65.5</v>
      </c>
      <c r="L223" s="804">
        <f t="shared" si="95"/>
        <v>0</v>
      </c>
      <c r="M223" s="803">
        <v>860.6</v>
      </c>
      <c r="N223" s="804">
        <f t="shared" si="110"/>
        <v>0</v>
      </c>
      <c r="O223" s="808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hidden="1" customHeight="1" x14ac:dyDescent="0.25">
      <c r="A224" s="968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7"/>
      <c r="K224" s="803">
        <v>131</v>
      </c>
      <c r="L224" s="804">
        <f t="shared" si="95"/>
        <v>0</v>
      </c>
      <c r="M224" s="803">
        <v>140.4</v>
      </c>
      <c r="N224" s="804">
        <f t="shared" si="110"/>
        <v>0</v>
      </c>
      <c r="O224" s="808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hidden="1" customHeight="1" x14ac:dyDescent="0.25">
      <c r="A225" s="968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7"/>
      <c r="K225" s="803">
        <v>32.75</v>
      </c>
      <c r="L225" s="804">
        <f t="shared" si="95"/>
        <v>0</v>
      </c>
      <c r="M225" s="803">
        <v>59.800000000000004</v>
      </c>
      <c r="N225" s="804">
        <f t="shared" si="110"/>
        <v>0</v>
      </c>
      <c r="O225" s="808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hidden="1" customHeight="1" x14ac:dyDescent="0.25">
      <c r="A226" s="968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7"/>
      <c r="K226" s="803">
        <v>32.75</v>
      </c>
      <c r="L226" s="804">
        <f t="shared" si="95"/>
        <v>0</v>
      </c>
      <c r="M226" s="803">
        <v>122.2</v>
      </c>
      <c r="N226" s="804">
        <f t="shared" si="110"/>
        <v>0</v>
      </c>
      <c r="O226" s="808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hidden="1" customHeight="1" x14ac:dyDescent="0.25">
      <c r="A227" s="968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7"/>
      <c r="K227" s="803">
        <v>65.5</v>
      </c>
      <c r="L227" s="804">
        <f t="shared" si="95"/>
        <v>0</v>
      </c>
      <c r="M227" s="803">
        <v>440.7</v>
      </c>
      <c r="N227" s="804">
        <f t="shared" si="110"/>
        <v>0</v>
      </c>
      <c r="O227" s="808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hidden="1" customHeight="1" x14ac:dyDescent="0.25">
      <c r="A228" s="968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7"/>
      <c r="K228" s="803">
        <v>32.75</v>
      </c>
      <c r="L228" s="804">
        <f t="shared" si="95"/>
        <v>0</v>
      </c>
      <c r="M228" s="803">
        <v>205.4</v>
      </c>
      <c r="N228" s="804">
        <f t="shared" si="110"/>
        <v>0</v>
      </c>
      <c r="O228" s="808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hidden="1" customHeight="1" x14ac:dyDescent="0.25">
      <c r="A229" s="968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7"/>
      <c r="K229" s="803">
        <v>13.100000000000001</v>
      </c>
      <c r="L229" s="804">
        <f t="shared" si="95"/>
        <v>0</v>
      </c>
      <c r="M229" s="803">
        <v>17.940000000000001</v>
      </c>
      <c r="N229" s="804">
        <f t="shared" si="110"/>
        <v>0</v>
      </c>
      <c r="O229" s="808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hidden="1" customHeight="1" x14ac:dyDescent="0.25">
      <c r="A230" s="968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7"/>
      <c r="K230" s="803">
        <v>497.8</v>
      </c>
      <c r="L230" s="804">
        <f t="shared" si="95"/>
        <v>0</v>
      </c>
      <c r="M230" s="803">
        <v>1094.6000000000001</v>
      </c>
      <c r="N230" s="804">
        <f t="shared" si="110"/>
        <v>0</v>
      </c>
      <c r="O230" s="808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hidden="1" customHeight="1" x14ac:dyDescent="0.25">
      <c r="A231" s="968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7"/>
      <c r="K231" s="803">
        <v>497.8</v>
      </c>
      <c r="L231" s="804">
        <f t="shared" si="95"/>
        <v>0</v>
      </c>
      <c r="M231" s="803">
        <v>587.75599999999997</v>
      </c>
      <c r="N231" s="804">
        <f t="shared" si="110"/>
        <v>0</v>
      </c>
      <c r="O231" s="808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hidden="1" customHeight="1" x14ac:dyDescent="0.25">
      <c r="A232" s="968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7"/>
      <c r="K232" s="803">
        <v>131</v>
      </c>
      <c r="L232" s="804">
        <f t="shared" si="95"/>
        <v>0</v>
      </c>
      <c r="M232" s="803">
        <v>367.64000000000004</v>
      </c>
      <c r="N232" s="804">
        <f t="shared" si="110"/>
        <v>0</v>
      </c>
      <c r="O232" s="808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hidden="1" customHeight="1" x14ac:dyDescent="0.25">
      <c r="A233" s="968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7"/>
      <c r="K233" s="803">
        <v>196.5</v>
      </c>
      <c r="L233" s="804">
        <f t="shared" si="95"/>
        <v>0</v>
      </c>
      <c r="M233" s="803">
        <v>271.98599999999999</v>
      </c>
      <c r="N233" s="804">
        <f t="shared" si="110"/>
        <v>0</v>
      </c>
      <c r="O233" s="808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hidden="1" customHeight="1" x14ac:dyDescent="0.25">
      <c r="A234" s="968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7"/>
      <c r="K234" s="803">
        <v>1572</v>
      </c>
      <c r="L234" s="804">
        <f t="shared" si="95"/>
        <v>0</v>
      </c>
      <c r="M234" s="803">
        <v>3572.4</v>
      </c>
      <c r="N234" s="804">
        <f t="shared" si="110"/>
        <v>0</v>
      </c>
      <c r="O234" s="808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hidden="1" customHeight="1" x14ac:dyDescent="0.25">
      <c r="A235" s="968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7"/>
      <c r="K235" s="803">
        <v>1572</v>
      </c>
      <c r="L235" s="804">
        <f t="shared" si="95"/>
        <v>0</v>
      </c>
      <c r="M235" s="803">
        <v>2107.04</v>
      </c>
      <c r="N235" s="804">
        <f t="shared" si="110"/>
        <v>0</v>
      </c>
      <c r="O235" s="808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hidden="1" customHeight="1" x14ac:dyDescent="0.25">
      <c r="A236" s="968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7"/>
      <c r="K236" s="803">
        <v>1572</v>
      </c>
      <c r="L236" s="804">
        <f t="shared" si="95"/>
        <v>0</v>
      </c>
      <c r="M236" s="803">
        <v>4797</v>
      </c>
      <c r="N236" s="804">
        <f t="shared" si="110"/>
        <v>0</v>
      </c>
      <c r="O236" s="808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hidden="1" customHeight="1" x14ac:dyDescent="0.25">
      <c r="A237" s="968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7"/>
      <c r="K237" s="803">
        <v>393</v>
      </c>
      <c r="L237" s="804">
        <f t="shared" si="95"/>
        <v>0</v>
      </c>
      <c r="M237" s="803">
        <v>1042.6000000000001</v>
      </c>
      <c r="N237" s="804">
        <f t="shared" si="110"/>
        <v>0</v>
      </c>
      <c r="O237" s="808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hidden="1" customHeight="1" x14ac:dyDescent="0.25">
      <c r="A238" s="968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7"/>
      <c r="K238" s="803">
        <v>393</v>
      </c>
      <c r="L238" s="804">
        <f t="shared" si="95"/>
        <v>0</v>
      </c>
      <c r="M238" s="803">
        <v>161.20000000000002</v>
      </c>
      <c r="N238" s="804">
        <f t="shared" si="110"/>
        <v>0</v>
      </c>
      <c r="O238" s="808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hidden="1" customHeight="1" x14ac:dyDescent="0.25">
      <c r="A239" s="968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7"/>
      <c r="K239" s="803">
        <v>32.75</v>
      </c>
      <c r="L239" s="804">
        <f t="shared" si="95"/>
        <v>0</v>
      </c>
      <c r="M239" s="803">
        <v>107.926</v>
      </c>
      <c r="N239" s="804">
        <f t="shared" si="110"/>
        <v>0</v>
      </c>
      <c r="O239" s="808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hidden="1" customHeight="1" x14ac:dyDescent="0.25">
      <c r="A240" s="968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7"/>
      <c r="K240" s="803">
        <v>19.650000000000002</v>
      </c>
      <c r="L240" s="804">
        <f t="shared" si="95"/>
        <v>0</v>
      </c>
      <c r="M240" s="803">
        <v>8.8660000000000014</v>
      </c>
      <c r="N240" s="804">
        <f t="shared" si="110"/>
        <v>0</v>
      </c>
      <c r="O240" s="808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hidden="1" customHeight="1" x14ac:dyDescent="0.25">
      <c r="A241" s="968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7"/>
      <c r="K241" s="803">
        <v>220.08</v>
      </c>
      <c r="L241" s="804">
        <f t="shared" si="95"/>
        <v>0</v>
      </c>
      <c r="M241" s="803">
        <v>106.60000000000001</v>
      </c>
      <c r="N241" s="804">
        <f t="shared" si="110"/>
        <v>0</v>
      </c>
      <c r="O241" s="808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hidden="1" customHeight="1" x14ac:dyDescent="0.25">
      <c r="A242" s="968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7"/>
      <c r="K242" s="803">
        <v>146.72</v>
      </c>
      <c r="L242" s="804">
        <f t="shared" si="95"/>
        <v>0</v>
      </c>
      <c r="M242" s="803">
        <v>94.38</v>
      </c>
      <c r="N242" s="804">
        <f t="shared" si="110"/>
        <v>0</v>
      </c>
      <c r="O242" s="808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hidden="1" customHeight="1" x14ac:dyDescent="0.25">
      <c r="A243" s="968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7"/>
      <c r="K243" s="803">
        <v>45.85</v>
      </c>
      <c r="L243" s="804">
        <f t="shared" si="95"/>
        <v>0</v>
      </c>
      <c r="M243" s="803">
        <v>125.84</v>
      </c>
      <c r="N243" s="804">
        <f t="shared" si="110"/>
        <v>0</v>
      </c>
      <c r="O243" s="808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hidden="1" customHeight="1" x14ac:dyDescent="0.25">
      <c r="A244" s="968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7"/>
      <c r="K244" s="803">
        <v>13.100000000000001</v>
      </c>
      <c r="L244" s="804">
        <f t="shared" si="95"/>
        <v>0</v>
      </c>
      <c r="M244" s="803">
        <v>31.72</v>
      </c>
      <c r="N244" s="804">
        <f t="shared" si="110"/>
        <v>0</v>
      </c>
      <c r="O244" s="808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hidden="1" customHeight="1" x14ac:dyDescent="0.25">
      <c r="A245" s="968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7"/>
      <c r="K245" s="803">
        <v>0</v>
      </c>
      <c r="L245" s="804">
        <f t="shared" si="95"/>
        <v>0</v>
      </c>
      <c r="M245" s="803">
        <v>23400</v>
      </c>
      <c r="N245" s="804">
        <f t="shared" si="110"/>
        <v>0</v>
      </c>
      <c r="O245" s="808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hidden="1" customHeight="1" x14ac:dyDescent="0.25">
      <c r="A246" s="968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7"/>
      <c r="K246" s="803">
        <v>113184</v>
      </c>
      <c r="L246" s="804">
        <f t="shared" si="95"/>
        <v>0</v>
      </c>
      <c r="M246" s="803">
        <v>0</v>
      </c>
      <c r="N246" s="804">
        <f t="shared" si="110"/>
        <v>0</v>
      </c>
      <c r="O246" s="808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hidden="1" customHeight="1" x14ac:dyDescent="0.25">
      <c r="A247" s="966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7"/>
      <c r="K247" s="798"/>
      <c r="L247" s="807">
        <f>SUM(L248:L261)</f>
        <v>0</v>
      </c>
      <c r="M247" s="798"/>
      <c r="N247" s="807">
        <f>SUM(N248:N261)</f>
        <v>0</v>
      </c>
      <c r="O247" s="800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hidden="1" customHeight="1" x14ac:dyDescent="0.25">
      <c r="A248" s="967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2"/>
      <c r="K248" s="803">
        <v>6668</v>
      </c>
      <c r="L248" s="804">
        <f t="shared" ref="L248:L261" si="120">K248*J248</f>
        <v>0</v>
      </c>
      <c r="M248" s="803">
        <v>39380</v>
      </c>
      <c r="N248" s="804">
        <f t="shared" ref="N248:N260" si="121">M248*J248</f>
        <v>0</v>
      </c>
      <c r="O248" s="808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hidden="1" customHeight="1" x14ac:dyDescent="0.25">
      <c r="A249" s="967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2"/>
      <c r="K249" s="803">
        <v>5668</v>
      </c>
      <c r="L249" s="804">
        <f t="shared" si="120"/>
        <v>0</v>
      </c>
      <c r="M249" s="803">
        <v>23220</v>
      </c>
      <c r="N249" s="804">
        <f t="shared" si="121"/>
        <v>0</v>
      </c>
      <c r="O249" s="808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hidden="1" customHeight="1" x14ac:dyDescent="0.25">
      <c r="A250" s="967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2"/>
      <c r="K250" s="803">
        <v>1965</v>
      </c>
      <c r="L250" s="804">
        <f t="shared" si="120"/>
        <v>0</v>
      </c>
      <c r="M250" s="803">
        <v>7007</v>
      </c>
      <c r="N250" s="804">
        <f t="shared" si="121"/>
        <v>0</v>
      </c>
      <c r="O250" s="808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hidden="1" customHeight="1" x14ac:dyDescent="0.25">
      <c r="A251" s="967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2"/>
      <c r="K251" s="803">
        <v>655</v>
      </c>
      <c r="L251" s="804">
        <f t="shared" si="120"/>
        <v>0</v>
      </c>
      <c r="M251" s="803">
        <v>2366</v>
      </c>
      <c r="N251" s="804">
        <f t="shared" si="121"/>
        <v>0</v>
      </c>
      <c r="O251" s="808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hidden="1" customHeight="1" x14ac:dyDescent="0.25">
      <c r="A252" s="967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2"/>
      <c r="K252" s="803">
        <v>3144</v>
      </c>
      <c r="L252" s="804">
        <f t="shared" si="120"/>
        <v>0</v>
      </c>
      <c r="M252" s="803">
        <v>122036.2</v>
      </c>
      <c r="N252" s="804">
        <f t="shared" si="121"/>
        <v>0</v>
      </c>
      <c r="O252" s="808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hidden="1" customHeight="1" x14ac:dyDescent="0.25">
      <c r="A253" s="967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2"/>
      <c r="K253" s="803">
        <v>262</v>
      </c>
      <c r="L253" s="804">
        <f t="shared" si="120"/>
        <v>0</v>
      </c>
      <c r="M253" s="803">
        <v>13780</v>
      </c>
      <c r="N253" s="804">
        <f t="shared" si="121"/>
        <v>0</v>
      </c>
      <c r="O253" s="808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hidden="1" customHeight="1" x14ac:dyDescent="0.25">
      <c r="A254" s="967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2"/>
      <c r="K254" s="803">
        <v>1310</v>
      </c>
      <c r="L254" s="804">
        <f t="shared" si="120"/>
        <v>0</v>
      </c>
      <c r="M254" s="803">
        <v>4836</v>
      </c>
      <c r="N254" s="804">
        <f t="shared" si="121"/>
        <v>0</v>
      </c>
      <c r="O254" s="808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hidden="1" customHeight="1" x14ac:dyDescent="0.25">
      <c r="A255" s="967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2"/>
      <c r="K255" s="803">
        <v>65.5</v>
      </c>
      <c r="L255" s="804">
        <f t="shared" si="120"/>
        <v>0</v>
      </c>
      <c r="M255" s="803">
        <v>470.6</v>
      </c>
      <c r="N255" s="804">
        <f t="shared" si="121"/>
        <v>0</v>
      </c>
      <c r="O255" s="808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hidden="1" customHeight="1" x14ac:dyDescent="0.25">
      <c r="A256" s="967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2"/>
      <c r="K256" s="803">
        <v>131</v>
      </c>
      <c r="L256" s="804">
        <f t="shared" si="120"/>
        <v>0</v>
      </c>
      <c r="M256" s="803">
        <v>122.2</v>
      </c>
      <c r="N256" s="804">
        <f t="shared" si="121"/>
        <v>0</v>
      </c>
      <c r="O256" s="808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hidden="1" customHeight="1" x14ac:dyDescent="0.25">
      <c r="A257" s="967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2"/>
      <c r="K257" s="803">
        <v>32.75</v>
      </c>
      <c r="L257" s="804">
        <f t="shared" si="120"/>
        <v>0</v>
      </c>
      <c r="M257" s="803">
        <v>41.6</v>
      </c>
      <c r="N257" s="804">
        <f t="shared" si="121"/>
        <v>0</v>
      </c>
      <c r="O257" s="808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hidden="1" customHeight="1" x14ac:dyDescent="0.25">
      <c r="A258" s="967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2"/>
      <c r="K258" s="803">
        <v>162.44</v>
      </c>
      <c r="L258" s="804">
        <f t="shared" si="120"/>
        <v>0</v>
      </c>
      <c r="M258" s="803">
        <v>94.38</v>
      </c>
      <c r="N258" s="804">
        <f t="shared" si="121"/>
        <v>0</v>
      </c>
      <c r="O258" s="808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hidden="1" customHeight="1" x14ac:dyDescent="0.25">
      <c r="A259" s="967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2"/>
      <c r="K259" s="803">
        <v>45.85</v>
      </c>
      <c r="L259" s="804">
        <f t="shared" si="120"/>
        <v>0</v>
      </c>
      <c r="M259" s="803">
        <v>125.84</v>
      </c>
      <c r="N259" s="804">
        <f t="shared" si="121"/>
        <v>0</v>
      </c>
      <c r="O259" s="808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hidden="1" customHeight="1" x14ac:dyDescent="0.25">
      <c r="A260" s="967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2"/>
      <c r="K260" s="803">
        <v>13.100000000000001</v>
      </c>
      <c r="L260" s="804">
        <f t="shared" si="120"/>
        <v>0</v>
      </c>
      <c r="M260" s="803">
        <v>31.72</v>
      </c>
      <c r="N260" s="804">
        <f t="shared" si="121"/>
        <v>0</v>
      </c>
      <c r="O260" s="808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hidden="1" customHeight="1" x14ac:dyDescent="0.25">
      <c r="A261" s="967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2"/>
      <c r="K261" s="835">
        <v>37728</v>
      </c>
      <c r="L261" s="836">
        <f t="shared" si="120"/>
        <v>0</v>
      </c>
      <c r="M261" s="835"/>
      <c r="N261" s="836"/>
      <c r="O261" s="827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40">
        <v>37728</v>
      </c>
      <c r="AA261" s="940">
        <f t="shared" si="126"/>
        <v>0</v>
      </c>
      <c r="AB261" s="940"/>
      <c r="AC261" s="940"/>
      <c r="AD261" s="675">
        <f t="shared" si="128"/>
        <v>0</v>
      </c>
      <c r="AE261" s="740">
        <f t="shared" si="114"/>
        <v>1</v>
      </c>
      <c r="AF261" s="764">
        <v>37728</v>
      </c>
      <c r="AG261" s="764">
        <f t="shared" si="129"/>
        <v>37728</v>
      </c>
      <c r="AH261" s="764"/>
      <c r="AI261" s="764"/>
      <c r="AJ261" s="761">
        <f t="shared" si="131"/>
        <v>37728</v>
      </c>
    </row>
    <row r="262" spans="1:36" s="404" customFormat="1" ht="17.45" hidden="1" customHeight="1" x14ac:dyDescent="0.25">
      <c r="A262" s="966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9"/>
      <c r="K262" s="837"/>
      <c r="L262" s="807">
        <f>SUM(L263:L264)</f>
        <v>0</v>
      </c>
      <c r="M262" s="837"/>
      <c r="N262" s="807">
        <f>SUM(N263:N264)</f>
        <v>0</v>
      </c>
      <c r="O262" s="800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41"/>
      <c r="AA262" s="513">
        <f>SUM(AA263:AA264)</f>
        <v>0</v>
      </c>
      <c r="AB262" s="941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5"/>
      <c r="AG262" s="745">
        <f>SUM(AG263:AG264)</f>
        <v>1030142.866</v>
      </c>
      <c r="AH262" s="765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hidden="1" customHeight="1" x14ac:dyDescent="0.25">
      <c r="A263" s="964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7"/>
      <c r="K263" s="833">
        <v>117977.29000000001</v>
      </c>
      <c r="L263" s="834">
        <f>K263*J263</f>
        <v>0</v>
      </c>
      <c r="M263" s="833">
        <v>197096.98319999999</v>
      </c>
      <c r="N263" s="834">
        <f>M263*J263</f>
        <v>0</v>
      </c>
      <c r="O263" s="808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3">
        <v>117977.29000000001</v>
      </c>
      <c r="AG263" s="763">
        <f>AF263*AE263</f>
        <v>117977.29000000001</v>
      </c>
      <c r="AH263" s="763">
        <v>197096.98319999999</v>
      </c>
      <c r="AI263" s="763">
        <f>AH263*AE263</f>
        <v>197096.98319999999</v>
      </c>
      <c r="AJ263" s="748">
        <f>AG263+AI263</f>
        <v>315074.2732</v>
      </c>
    </row>
    <row r="264" spans="1:36" s="494" customFormat="1" ht="17.45" hidden="1" customHeight="1" x14ac:dyDescent="0.25">
      <c r="A264" s="964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7"/>
      <c r="K264" s="833">
        <v>238.7868</v>
      </c>
      <c r="L264" s="834">
        <f>K264*J264</f>
        <v>0</v>
      </c>
      <c r="M264" s="833">
        <v>336.06429319371728</v>
      </c>
      <c r="N264" s="834">
        <f>M264*J264</f>
        <v>0</v>
      </c>
      <c r="O264" s="808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3">
        <v>238.7868</v>
      </c>
      <c r="AG264" s="763">
        <f>AF264*AE264</f>
        <v>912165.576</v>
      </c>
      <c r="AH264" s="763">
        <v>336.06429319371728</v>
      </c>
      <c r="AI264" s="763">
        <f>AH264*AE264</f>
        <v>1283765.6000000001</v>
      </c>
      <c r="AJ264" s="748">
        <f>AG264+AI264</f>
        <v>2195931.176</v>
      </c>
    </row>
    <row r="265" spans="1:36" s="403" customFormat="1" ht="24" hidden="1" customHeight="1" x14ac:dyDescent="0.25">
      <c r="A265" s="966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9"/>
      <c r="K265" s="798"/>
      <c r="L265" s="807">
        <f>SUM(L266:L272)</f>
        <v>0</v>
      </c>
      <c r="M265" s="798"/>
      <c r="N265" s="807">
        <f>SUM(N266:N272)</f>
        <v>0</v>
      </c>
      <c r="O265" s="800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583593.1</v>
      </c>
      <c r="AH265" s="741"/>
      <c r="AI265" s="741">
        <f>SUM(AI266:AI272)</f>
        <v>7615331.5</v>
      </c>
      <c r="AJ265" s="742">
        <f>SUM(AJ266:AJ272)</f>
        <v>8198924.5999999996</v>
      </c>
    </row>
    <row r="266" spans="1:36" s="403" customFormat="1" ht="25.5" hidden="1" customHeight="1" x14ac:dyDescent="0.25">
      <c r="A266" s="967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2"/>
      <c r="K266" s="803">
        <v>7074</v>
      </c>
      <c r="L266" s="804">
        <f t="shared" ref="L266:L272" si="135">K266*J266</f>
        <v>0</v>
      </c>
      <c r="M266" s="803">
        <v>114039.90000000001</v>
      </c>
      <c r="N266" s="804">
        <f t="shared" ref="N266:N271" si="136">M266*J266</f>
        <v>0</v>
      </c>
      <c r="O266" s="808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72" si="144">AF266*AE266</f>
        <v>7074</v>
      </c>
      <c r="AH266" s="747">
        <v>114039.90000000001</v>
      </c>
      <c r="AI266" s="747">
        <f t="shared" ref="AI266:AI271" si="145">AH266*AE266</f>
        <v>114039.90000000001</v>
      </c>
      <c r="AJ266" s="748">
        <f t="shared" ref="AJ266:AJ272" si="146">AI266+AG266</f>
        <v>121113.90000000001</v>
      </c>
    </row>
    <row r="267" spans="1:36" s="403" customFormat="1" ht="27" hidden="1" customHeight="1" x14ac:dyDescent="0.25">
      <c r="A267" s="967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2"/>
      <c r="K267" s="803">
        <v>232</v>
      </c>
      <c r="L267" s="804">
        <f t="shared" si="135"/>
        <v>0</v>
      </c>
      <c r="M267" s="803">
        <v>754</v>
      </c>
      <c r="N267" s="804">
        <f t="shared" si="136"/>
        <v>0</v>
      </c>
      <c r="O267" s="808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hidden="1" customHeight="1" x14ac:dyDescent="0.25">
      <c r="A268" s="967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2"/>
      <c r="K268" s="803">
        <v>182</v>
      </c>
      <c r="L268" s="804">
        <f t="shared" si="135"/>
        <v>0</v>
      </c>
      <c r="M268" s="803">
        <v>209</v>
      </c>
      <c r="N268" s="804">
        <f t="shared" si="136"/>
        <v>0</v>
      </c>
      <c r="O268" s="808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hidden="1" customHeight="1" x14ac:dyDescent="0.25">
      <c r="A269" s="967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2"/>
      <c r="K269" s="803"/>
      <c r="L269" s="804"/>
      <c r="M269" s="803"/>
      <c r="N269" s="804"/>
      <c r="O269" s="808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>
        <v>1865</v>
      </c>
      <c r="AG269" s="743">
        <f t="shared" si="144"/>
        <v>346890</v>
      </c>
      <c r="AH269" s="743">
        <v>37760</v>
      </c>
      <c r="AI269" s="743">
        <f t="shared" si="145"/>
        <v>7023360</v>
      </c>
      <c r="AJ269" s="744">
        <f t="shared" si="146"/>
        <v>7370250</v>
      </c>
    </row>
    <row r="270" spans="1:36" s="403" customFormat="1" ht="17.45" hidden="1" customHeight="1" x14ac:dyDescent="0.25">
      <c r="A270" s="967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2"/>
      <c r="K270" s="803">
        <v>2620</v>
      </c>
      <c r="L270" s="804">
        <f t="shared" si="135"/>
        <v>0</v>
      </c>
      <c r="M270" s="803">
        <v>16374.800000000001</v>
      </c>
      <c r="N270" s="804">
        <f t="shared" si="136"/>
        <v>0</v>
      </c>
      <c r="O270" s="808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si="144"/>
        <v>31440</v>
      </c>
      <c r="AH270" s="747">
        <v>16374.800000000001</v>
      </c>
      <c r="AI270" s="747">
        <f t="shared" si="145"/>
        <v>196497.6</v>
      </c>
      <c r="AJ270" s="748">
        <f t="shared" si="146"/>
        <v>227937.6</v>
      </c>
    </row>
    <row r="271" spans="1:36" s="403" customFormat="1" ht="30.75" hidden="1" customHeight="1" x14ac:dyDescent="0.25">
      <c r="A271" s="967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2"/>
      <c r="K271" s="803">
        <v>95.63000000000001</v>
      </c>
      <c r="L271" s="804">
        <f t="shared" si="135"/>
        <v>0</v>
      </c>
      <c r="M271" s="803">
        <v>122.2</v>
      </c>
      <c r="N271" s="804">
        <f t="shared" si="136"/>
        <v>0</v>
      </c>
      <c r="O271" s="808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44"/>
        <v>54509.100000000006</v>
      </c>
      <c r="AH271" s="747">
        <v>122.2</v>
      </c>
      <c r="AI271" s="747">
        <f t="shared" si="145"/>
        <v>69654</v>
      </c>
      <c r="AJ271" s="748">
        <f t="shared" si="146"/>
        <v>124163.1</v>
      </c>
    </row>
    <row r="272" spans="1:36" s="403" customFormat="1" ht="23.25" hidden="1" customHeight="1" x14ac:dyDescent="0.25">
      <c r="A272" s="967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2"/>
      <c r="K272" s="803">
        <v>31440</v>
      </c>
      <c r="L272" s="804">
        <f t="shared" si="135"/>
        <v>0</v>
      </c>
      <c r="M272" s="803"/>
      <c r="N272" s="804"/>
      <c r="O272" s="808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44"/>
        <v>31440</v>
      </c>
      <c r="AH272" s="747"/>
      <c r="AI272" s="747"/>
      <c r="AJ272" s="748">
        <f t="shared" si="146"/>
        <v>31440</v>
      </c>
    </row>
    <row r="273" spans="1:37" ht="23.25" hidden="1" customHeight="1" x14ac:dyDescent="0.25">
      <c r="A273" s="966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9"/>
      <c r="K273" s="798"/>
      <c r="L273" s="807">
        <f>L274+L275+L276+L277+L278+L279</f>
        <v>1695730.3555090912</v>
      </c>
      <c r="M273" s="798"/>
      <c r="N273" s="807">
        <f>N274+N275+N276+N277+N278+N279</f>
        <v>2362740.125178182</v>
      </c>
      <c r="O273" s="800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385943.24734090915</v>
      </c>
      <c r="AH273" s="741"/>
      <c r="AI273" s="741">
        <f>AI274+AI275+AI276+AI277+AI278+AI279</f>
        <v>460836.82474581816</v>
      </c>
      <c r="AJ273" s="742">
        <f>AJ274+AJ275+AJ276+AJ277+AJ278+AJ279</f>
        <v>846780.07208672725</v>
      </c>
    </row>
    <row r="274" spans="1:37" s="496" customFormat="1" ht="30" customHeight="1" x14ac:dyDescent="0.25">
      <c r="A274" s="1080" t="s">
        <v>838</v>
      </c>
      <c r="B274" s="1056" t="s">
        <v>385</v>
      </c>
      <c r="C274" s="1084" t="s">
        <v>33</v>
      </c>
      <c r="D274" s="1041">
        <v>2.2000000000000002</v>
      </c>
      <c r="E274" s="1042">
        <v>117100.30454545454</v>
      </c>
      <c r="F274" s="1042">
        <f t="shared" ref="F274:F279" si="153">E274*D274</f>
        <v>257620.67</v>
      </c>
      <c r="G274" s="1042">
        <v>208116.40909090909</v>
      </c>
      <c r="H274" s="1042">
        <f t="shared" ref="H274:H279" si="154">G274*D274</f>
        <v>457856.10000000003</v>
      </c>
      <c r="I274" s="1034">
        <f t="shared" ref="I274:I279" si="155">H274+F274</f>
        <v>715476.77</v>
      </c>
      <c r="J274" s="1035">
        <v>2.1800000000000002</v>
      </c>
      <c r="K274" s="833">
        <v>117100.30454545454</v>
      </c>
      <c r="L274" s="1043">
        <f t="shared" ref="L274:L279" si="156">K274*J274</f>
        <v>255278.66390909092</v>
      </c>
      <c r="M274" s="833">
        <v>208116.40909090909</v>
      </c>
      <c r="N274" s="1043">
        <f t="shared" ref="N274:N279" si="157">M274*J274</f>
        <v>453693.77181818185</v>
      </c>
      <c r="O274" s="1037">
        <f t="shared" ref="O274:O279" si="158">N274+L274</f>
        <v>708972.43572727276</v>
      </c>
      <c r="P274" s="1038">
        <f t="shared" si="115"/>
        <v>0.30454545453540049</v>
      </c>
      <c r="Q274" s="1039">
        <f t="shared" si="116"/>
        <v>0.40909090908826329</v>
      </c>
      <c r="R274" s="1040">
        <f t="shared" si="108"/>
        <v>0.66999999998370185</v>
      </c>
      <c r="S274" s="849">
        <v>2.1800000000000002</v>
      </c>
      <c r="T274" s="1083">
        <v>117100</v>
      </c>
      <c r="U274" s="1083">
        <f t="shared" ref="U274:U279" si="159">T274*S274</f>
        <v>255278.00000000003</v>
      </c>
      <c r="V274" s="1083">
        <v>208116</v>
      </c>
      <c r="W274" s="1083">
        <f t="shared" ref="W274:W279" si="160">V274*S274</f>
        <v>453692.88</v>
      </c>
      <c r="X274" s="105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0">
        <f t="shared" si="114"/>
        <v>2.0000000000000018E-2</v>
      </c>
      <c r="AF274" s="762">
        <v>117100.30454545454</v>
      </c>
      <c r="AG274" s="762">
        <f t="shared" ref="AG274:AG279" si="165">AF274*AE274</f>
        <v>2342.0060909090926</v>
      </c>
      <c r="AH274" s="762">
        <v>208116.40909090909</v>
      </c>
      <c r="AI274" s="762">
        <f t="shared" ref="AI274:AI279" si="166">AH274*AE274</f>
        <v>4162.3281818181858</v>
      </c>
      <c r="AJ274" s="744">
        <f t="shared" ref="AJ274:AJ279" si="167">AI274+AG274</f>
        <v>6504.3342727272784</v>
      </c>
      <c r="AK274" s="494"/>
    </row>
    <row r="275" spans="1:37" s="496" customFormat="1" ht="30.75" customHeight="1" x14ac:dyDescent="0.25">
      <c r="A275" s="1080" t="s">
        <v>842</v>
      </c>
      <c r="B275" s="1056" t="s">
        <v>386</v>
      </c>
      <c r="C275" s="108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7">
        <v>175.57</v>
      </c>
      <c r="K275" s="833">
        <v>2711</v>
      </c>
      <c r="L275" s="834">
        <f t="shared" si="156"/>
        <v>475970.26999999996</v>
      </c>
      <c r="M275" s="833">
        <v>7373</v>
      </c>
      <c r="N275" s="834">
        <f t="shared" si="157"/>
        <v>1294477.6099999999</v>
      </c>
      <c r="O275" s="808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849">
        <v>175.57</v>
      </c>
      <c r="T275" s="1083">
        <v>2711</v>
      </c>
      <c r="U275" s="1083">
        <f t="shared" si="159"/>
        <v>475970.26999999996</v>
      </c>
      <c r="V275" s="1083">
        <v>7373</v>
      </c>
      <c r="W275" s="1083">
        <f t="shared" si="160"/>
        <v>1294477.6099999999</v>
      </c>
      <c r="X275" s="105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0">
        <f t="shared" si="114"/>
        <v>0</v>
      </c>
      <c r="AF275" s="762">
        <v>2711</v>
      </c>
      <c r="AG275" s="762">
        <f t="shared" si="165"/>
        <v>0</v>
      </c>
      <c r="AH275" s="762">
        <v>7373</v>
      </c>
      <c r="AI275" s="762">
        <f t="shared" si="166"/>
        <v>0</v>
      </c>
      <c r="AJ275" s="744">
        <f t="shared" si="167"/>
        <v>0</v>
      </c>
      <c r="AK275" s="494"/>
    </row>
    <row r="276" spans="1:37" s="494" customFormat="1" ht="17.45" hidden="1" customHeight="1" x14ac:dyDescent="0.25">
      <c r="A276" s="964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7"/>
      <c r="K276" s="833">
        <v>160029.60000000003</v>
      </c>
      <c r="L276" s="834">
        <f t="shared" si="156"/>
        <v>0</v>
      </c>
      <c r="M276" s="833">
        <v>163827.396564</v>
      </c>
      <c r="N276" s="834">
        <f t="shared" si="157"/>
        <v>0</v>
      </c>
      <c r="O276" s="808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0">
        <f t="shared" si="114"/>
        <v>1</v>
      </c>
      <c r="AF276" s="763">
        <v>160029.60000000003</v>
      </c>
      <c r="AG276" s="763">
        <f t="shared" si="165"/>
        <v>160029.60000000003</v>
      </c>
      <c r="AH276" s="763">
        <v>163827.396564</v>
      </c>
      <c r="AI276" s="763">
        <f t="shared" si="166"/>
        <v>163827.396564</v>
      </c>
      <c r="AJ276" s="748">
        <f t="shared" si="167"/>
        <v>323856.99656400003</v>
      </c>
    </row>
    <row r="277" spans="1:37" s="494" customFormat="1" ht="17.45" hidden="1" customHeight="1" x14ac:dyDescent="0.25">
      <c r="A277" s="964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7"/>
      <c r="K277" s="833">
        <v>5549.8059027777781</v>
      </c>
      <c r="L277" s="834">
        <f t="shared" si="156"/>
        <v>0</v>
      </c>
      <c r="M277" s="833">
        <v>5516.6493055555557</v>
      </c>
      <c r="N277" s="834">
        <f t="shared" si="157"/>
        <v>0</v>
      </c>
      <c r="O277" s="808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0">
        <f t="shared" si="114"/>
        <v>28.8</v>
      </c>
      <c r="AF277" s="763">
        <v>5549.8059027777781</v>
      </c>
      <c r="AG277" s="763">
        <f t="shared" si="165"/>
        <v>159834.41</v>
      </c>
      <c r="AH277" s="763">
        <v>5516.6493055555557</v>
      </c>
      <c r="AI277" s="763">
        <f t="shared" si="166"/>
        <v>158879.5</v>
      </c>
      <c r="AJ277" s="748">
        <f t="shared" si="167"/>
        <v>318713.91000000003</v>
      </c>
    </row>
    <row r="278" spans="1:37" s="496" customFormat="1" ht="27.75" customHeight="1" x14ac:dyDescent="0.25">
      <c r="A278" s="1080" t="s">
        <v>845</v>
      </c>
      <c r="B278" s="1056" t="s">
        <v>389</v>
      </c>
      <c r="C278" s="108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7">
        <v>1</v>
      </c>
      <c r="K278" s="833">
        <v>964481.42160000012</v>
      </c>
      <c r="L278" s="834">
        <f t="shared" si="156"/>
        <v>964481.42160000012</v>
      </c>
      <c r="M278" s="833">
        <v>614568.74336000008</v>
      </c>
      <c r="N278" s="834">
        <f t="shared" si="157"/>
        <v>614568.74336000008</v>
      </c>
      <c r="O278" s="808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849">
        <v>1</v>
      </c>
      <c r="T278" s="1083">
        <v>964481</v>
      </c>
      <c r="U278" s="1083">
        <f t="shared" si="159"/>
        <v>964481</v>
      </c>
      <c r="V278" s="1083">
        <v>614568.74</v>
      </c>
      <c r="W278" s="1083">
        <f t="shared" si="160"/>
        <v>614568.74</v>
      </c>
      <c r="X278" s="105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0">
        <f t="shared" si="114"/>
        <v>0</v>
      </c>
      <c r="AF278" s="762">
        <v>964481.42160000012</v>
      </c>
      <c r="AG278" s="762">
        <f t="shared" si="165"/>
        <v>0</v>
      </c>
      <c r="AH278" s="762">
        <v>614568.74336000008</v>
      </c>
      <c r="AI278" s="762">
        <f t="shared" si="166"/>
        <v>0</v>
      </c>
      <c r="AJ278" s="744">
        <f t="shared" si="167"/>
        <v>0</v>
      </c>
      <c r="AK278" s="494"/>
    </row>
    <row r="279" spans="1:37" s="494" customFormat="1" ht="17.45" hidden="1" customHeight="1" x14ac:dyDescent="0.25">
      <c r="A279" s="964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7"/>
      <c r="K279" s="833">
        <v>189131.25</v>
      </c>
      <c r="L279" s="834">
        <f t="shared" si="156"/>
        <v>0</v>
      </c>
      <c r="M279" s="833">
        <v>397529.97032640944</v>
      </c>
      <c r="N279" s="834">
        <f t="shared" si="157"/>
        <v>0</v>
      </c>
      <c r="O279" s="808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0">
        <f t="shared" si="114"/>
        <v>0.33700000000000002</v>
      </c>
      <c r="AF279" s="763">
        <v>189131.25</v>
      </c>
      <c r="AG279" s="763">
        <f t="shared" si="165"/>
        <v>63737.231250000004</v>
      </c>
      <c r="AH279" s="763">
        <v>397529.97032640944</v>
      </c>
      <c r="AI279" s="763">
        <f t="shared" si="166"/>
        <v>133967.59999999998</v>
      </c>
      <c r="AJ279" s="748">
        <f t="shared" si="167"/>
        <v>197704.83124999999</v>
      </c>
    </row>
    <row r="280" spans="1:37" s="404" customFormat="1" ht="17.45" hidden="1" customHeight="1" x14ac:dyDescent="0.25">
      <c r="A280" s="966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9"/>
      <c r="K280" s="798"/>
      <c r="L280" s="807">
        <f>SUM(L281:L292)</f>
        <v>0</v>
      </c>
      <c r="M280" s="798"/>
      <c r="N280" s="807">
        <f>SUM(N281:N292)</f>
        <v>0</v>
      </c>
      <c r="O280" s="800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hidden="1" customHeight="1" x14ac:dyDescent="0.25">
      <c r="A281" s="967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32"/>
      <c r="K281" s="803">
        <v>6550</v>
      </c>
      <c r="L281" s="804">
        <f t="shared" ref="L281:L292" si="172">K281*J281</f>
        <v>0</v>
      </c>
      <c r="M281" s="803">
        <v>55450.200000000004</v>
      </c>
      <c r="N281" s="804">
        <f t="shared" ref="N281:N291" si="173">M281*J281</f>
        <v>0</v>
      </c>
      <c r="O281" s="808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0">
        <f t="shared" si="114"/>
        <v>1</v>
      </c>
      <c r="AF281" s="747">
        <v>6550</v>
      </c>
      <c r="AG281" s="747">
        <f t="shared" ref="AG281:AG292" si="181">AF281*AE281</f>
        <v>6550</v>
      </c>
      <c r="AH281" s="747">
        <v>55450.200000000004</v>
      </c>
      <c r="AI281" s="747">
        <f t="shared" ref="AI281:AI291" si="182">AH281*AE281</f>
        <v>55450.200000000004</v>
      </c>
      <c r="AJ281" s="748">
        <f t="shared" ref="AJ281:AJ292" si="183">AI281+AG281</f>
        <v>62000.200000000004</v>
      </c>
    </row>
    <row r="282" spans="1:37" s="403" customFormat="1" ht="15.6" hidden="1" customHeight="1" x14ac:dyDescent="0.25">
      <c r="A282" s="967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32"/>
      <c r="K282" s="803">
        <v>6550</v>
      </c>
      <c r="L282" s="804">
        <f t="shared" si="172"/>
        <v>0</v>
      </c>
      <c r="M282" s="803">
        <v>36189.4</v>
      </c>
      <c r="N282" s="804">
        <f t="shared" si="173"/>
        <v>0</v>
      </c>
      <c r="O282" s="808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0">
        <f t="shared" si="114"/>
        <v>1</v>
      </c>
      <c r="AF282" s="747">
        <v>6550</v>
      </c>
      <c r="AG282" s="747">
        <f t="shared" si="181"/>
        <v>6550</v>
      </c>
      <c r="AH282" s="747">
        <v>36189.4</v>
      </c>
      <c r="AI282" s="747">
        <f t="shared" si="182"/>
        <v>36189.4</v>
      </c>
      <c r="AJ282" s="748">
        <f t="shared" si="183"/>
        <v>42739.4</v>
      </c>
    </row>
    <row r="283" spans="1:37" s="403" customFormat="1" ht="15.6" hidden="1" customHeight="1" x14ac:dyDescent="0.25">
      <c r="A283" s="967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32"/>
      <c r="K283" s="803">
        <v>232</v>
      </c>
      <c r="L283" s="804">
        <f t="shared" si="172"/>
        <v>0</v>
      </c>
      <c r="M283" s="803">
        <v>611</v>
      </c>
      <c r="N283" s="804">
        <f t="shared" si="173"/>
        <v>0</v>
      </c>
      <c r="O283" s="808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0">
        <f t="shared" si="114"/>
        <v>30</v>
      </c>
      <c r="AF283" s="747">
        <v>232</v>
      </c>
      <c r="AG283" s="747">
        <f t="shared" si="181"/>
        <v>6960</v>
      </c>
      <c r="AH283" s="747">
        <v>611</v>
      </c>
      <c r="AI283" s="747">
        <f t="shared" si="182"/>
        <v>18330</v>
      </c>
      <c r="AJ283" s="748">
        <f t="shared" si="183"/>
        <v>25290</v>
      </c>
    </row>
    <row r="284" spans="1:37" s="403" customFormat="1" ht="15.6" hidden="1" customHeight="1" x14ac:dyDescent="0.25">
      <c r="A284" s="967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32"/>
      <c r="K284" s="803">
        <v>182</v>
      </c>
      <c r="L284" s="804">
        <f t="shared" si="172"/>
        <v>0</v>
      </c>
      <c r="M284" s="803">
        <v>184.6</v>
      </c>
      <c r="N284" s="804">
        <f t="shared" si="173"/>
        <v>0</v>
      </c>
      <c r="O284" s="808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0">
        <f t="shared" si="114"/>
        <v>800</v>
      </c>
      <c r="AF284" s="747">
        <v>182</v>
      </c>
      <c r="AG284" s="747">
        <f t="shared" si="181"/>
        <v>145600</v>
      </c>
      <c r="AH284" s="747">
        <v>184.6</v>
      </c>
      <c r="AI284" s="747">
        <f t="shared" si="182"/>
        <v>147680</v>
      </c>
      <c r="AJ284" s="748">
        <f t="shared" si="183"/>
        <v>293280</v>
      </c>
    </row>
    <row r="285" spans="1:37" s="403" customFormat="1" ht="26.45" hidden="1" customHeight="1" x14ac:dyDescent="0.25">
      <c r="A285" s="967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32"/>
      <c r="K285" s="803">
        <v>182</v>
      </c>
      <c r="L285" s="804">
        <f t="shared" si="172"/>
        <v>0</v>
      </c>
      <c r="M285" s="803">
        <v>239.20000000000002</v>
      </c>
      <c r="N285" s="804">
        <f t="shared" si="173"/>
        <v>0</v>
      </c>
      <c r="O285" s="808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0">
        <f t="shared" si="114"/>
        <v>260</v>
      </c>
      <c r="AF285" s="747">
        <v>182</v>
      </c>
      <c r="AG285" s="747">
        <f t="shared" si="181"/>
        <v>47320</v>
      </c>
      <c r="AH285" s="747">
        <v>239.20000000000002</v>
      </c>
      <c r="AI285" s="747">
        <f t="shared" si="182"/>
        <v>62192.000000000007</v>
      </c>
      <c r="AJ285" s="748">
        <f t="shared" si="183"/>
        <v>109512</v>
      </c>
    </row>
    <row r="286" spans="1:37" s="403" customFormat="1" ht="26.45" hidden="1" customHeight="1" x14ac:dyDescent="0.25">
      <c r="A286" s="967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32"/>
      <c r="K286" s="803">
        <v>1865</v>
      </c>
      <c r="L286" s="804">
        <f t="shared" si="172"/>
        <v>0</v>
      </c>
      <c r="M286" s="803">
        <v>6208.4</v>
      </c>
      <c r="N286" s="804">
        <f t="shared" si="173"/>
        <v>0</v>
      </c>
      <c r="O286" s="808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0">
        <f t="shared" si="114"/>
        <v>78</v>
      </c>
      <c r="AF286" s="747">
        <v>1865</v>
      </c>
      <c r="AG286" s="747">
        <f t="shared" si="181"/>
        <v>145470</v>
      </c>
      <c r="AH286" s="747">
        <v>6208.4</v>
      </c>
      <c r="AI286" s="747">
        <f t="shared" si="182"/>
        <v>484255.19999999995</v>
      </c>
      <c r="AJ286" s="748">
        <f t="shared" si="183"/>
        <v>629725.19999999995</v>
      </c>
    </row>
    <row r="287" spans="1:37" s="403" customFormat="1" ht="15.6" hidden="1" customHeight="1" x14ac:dyDescent="0.25">
      <c r="A287" s="967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32"/>
      <c r="K287" s="803">
        <v>1865</v>
      </c>
      <c r="L287" s="804">
        <f t="shared" si="172"/>
        <v>0</v>
      </c>
      <c r="M287" s="803">
        <v>18060.8</v>
      </c>
      <c r="N287" s="804">
        <f t="shared" si="173"/>
        <v>0</v>
      </c>
      <c r="O287" s="808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0">
        <f t="shared" si="114"/>
        <v>15</v>
      </c>
      <c r="AF287" s="747">
        <v>1865</v>
      </c>
      <c r="AG287" s="747">
        <f t="shared" si="181"/>
        <v>27975</v>
      </c>
      <c r="AH287" s="747">
        <v>18060.8</v>
      </c>
      <c r="AI287" s="747">
        <f t="shared" si="182"/>
        <v>270912</v>
      </c>
      <c r="AJ287" s="748">
        <f t="shared" si="183"/>
        <v>298887</v>
      </c>
    </row>
    <row r="288" spans="1:37" s="403" customFormat="1" ht="26.45" hidden="1" customHeight="1" x14ac:dyDescent="0.25">
      <c r="A288" s="967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32"/>
      <c r="K288" s="803">
        <v>1865</v>
      </c>
      <c r="L288" s="804">
        <f t="shared" si="172"/>
        <v>0</v>
      </c>
      <c r="M288" s="803">
        <v>8098.8</v>
      </c>
      <c r="N288" s="804">
        <f t="shared" si="173"/>
        <v>0</v>
      </c>
      <c r="O288" s="808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0">
        <f t="shared" si="114"/>
        <v>41</v>
      </c>
      <c r="AF288" s="747">
        <v>1865</v>
      </c>
      <c r="AG288" s="747">
        <f t="shared" si="181"/>
        <v>76465</v>
      </c>
      <c r="AH288" s="747">
        <v>8098.8</v>
      </c>
      <c r="AI288" s="747">
        <f t="shared" si="182"/>
        <v>332050.8</v>
      </c>
      <c r="AJ288" s="748">
        <f t="shared" si="183"/>
        <v>408515.8</v>
      </c>
    </row>
    <row r="289" spans="1:60" s="403" customFormat="1" ht="26.45" hidden="1" customHeight="1" x14ac:dyDescent="0.25">
      <c r="A289" s="967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32"/>
      <c r="K289" s="803">
        <v>1865</v>
      </c>
      <c r="L289" s="804">
        <f t="shared" si="172"/>
        <v>0</v>
      </c>
      <c r="M289" s="803">
        <v>1424.6</v>
      </c>
      <c r="N289" s="804">
        <f t="shared" si="173"/>
        <v>0</v>
      </c>
      <c r="O289" s="808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0">
        <f t="shared" ref="AE289:AE352" si="184">D289-S289-Y289</f>
        <v>3</v>
      </c>
      <c r="AF289" s="747">
        <v>1865</v>
      </c>
      <c r="AG289" s="747">
        <f t="shared" si="181"/>
        <v>5595</v>
      </c>
      <c r="AH289" s="747">
        <v>1424.6</v>
      </c>
      <c r="AI289" s="747">
        <f t="shared" si="182"/>
        <v>4273.7999999999993</v>
      </c>
      <c r="AJ289" s="748">
        <f t="shared" si="183"/>
        <v>9868.7999999999993</v>
      </c>
    </row>
    <row r="290" spans="1:60" s="403" customFormat="1" ht="15.6" hidden="1" customHeight="1" x14ac:dyDescent="0.25">
      <c r="A290" s="967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32"/>
      <c r="K290" s="803">
        <v>838.40000000000009</v>
      </c>
      <c r="L290" s="804">
        <f t="shared" si="172"/>
        <v>0</v>
      </c>
      <c r="M290" s="803">
        <v>699.4</v>
      </c>
      <c r="N290" s="804">
        <f t="shared" si="173"/>
        <v>0</v>
      </c>
      <c r="O290" s="808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0">
        <f t="shared" si="184"/>
        <v>351</v>
      </c>
      <c r="AF290" s="747">
        <v>838.40000000000009</v>
      </c>
      <c r="AG290" s="747">
        <f t="shared" si="181"/>
        <v>294278.40000000002</v>
      </c>
      <c r="AH290" s="747">
        <v>699.4</v>
      </c>
      <c r="AI290" s="747">
        <f t="shared" si="182"/>
        <v>245489.4</v>
      </c>
      <c r="AJ290" s="748">
        <f t="shared" si="183"/>
        <v>539767.80000000005</v>
      </c>
    </row>
    <row r="291" spans="1:60" s="403" customFormat="1" ht="15.6" hidden="1" customHeight="1" x14ac:dyDescent="0.25">
      <c r="A291" s="967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32"/>
      <c r="K291" s="803">
        <v>192832</v>
      </c>
      <c r="L291" s="804">
        <f t="shared" si="172"/>
        <v>0</v>
      </c>
      <c r="M291" s="803">
        <v>188106.1</v>
      </c>
      <c r="N291" s="804">
        <f t="shared" si="173"/>
        <v>0</v>
      </c>
      <c r="O291" s="808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0">
        <f t="shared" si="184"/>
        <v>1</v>
      </c>
      <c r="AF291" s="747">
        <v>192832</v>
      </c>
      <c r="AG291" s="747">
        <f t="shared" si="181"/>
        <v>192832</v>
      </c>
      <c r="AH291" s="747">
        <v>188106.1</v>
      </c>
      <c r="AI291" s="747">
        <f t="shared" si="182"/>
        <v>188106.1</v>
      </c>
      <c r="AJ291" s="748">
        <f t="shared" si="183"/>
        <v>380938.1</v>
      </c>
    </row>
    <row r="292" spans="1:60" s="403" customFormat="1" ht="15.6" hidden="1" customHeight="1" x14ac:dyDescent="0.25">
      <c r="A292" s="967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32"/>
      <c r="K292" s="803">
        <v>50304</v>
      </c>
      <c r="L292" s="804">
        <f t="shared" si="172"/>
        <v>0</v>
      </c>
      <c r="M292" s="803"/>
      <c r="N292" s="804"/>
      <c r="O292" s="808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0">
        <f t="shared" si="184"/>
        <v>1</v>
      </c>
      <c r="AF292" s="747">
        <v>50304</v>
      </c>
      <c r="AG292" s="747">
        <f t="shared" si="181"/>
        <v>50304</v>
      </c>
      <c r="AH292" s="747"/>
      <c r="AI292" s="747"/>
      <c r="AJ292" s="748">
        <f t="shared" si="183"/>
        <v>50304</v>
      </c>
    </row>
    <row r="293" spans="1:60" s="242" customFormat="1" ht="21" hidden="1" customHeight="1" x14ac:dyDescent="0.25">
      <c r="A293" s="966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9"/>
      <c r="K293" s="798"/>
      <c r="L293" s="807">
        <f>L297+L303+L309+L312+L319+L326+L331+L342+L349+L353+L356+L294</f>
        <v>36341785.093246996</v>
      </c>
      <c r="M293" s="798"/>
      <c r="N293" s="807">
        <f>N297+N303+N309+N312+N319+N326+N331+N342+N349+N353+N356+N294</f>
        <v>4985261.1265899995</v>
      </c>
      <c r="O293" s="800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4"/>
        <v>0</v>
      </c>
      <c r="AF293" s="741"/>
      <c r="AG293" s="741">
        <f>AG297+AG303+AG309+AG312+AG319+AG326+AG331+AG342+AG349+AG353+AG356+AG294</f>
        <v>38954963.854899995</v>
      </c>
      <c r="AH293" s="741"/>
      <c r="AI293" s="741">
        <f>AI297+AI303+AI309+AI312+AI319+AI326+AI331+AI342+AI349+AI353+AI356+AI294</f>
        <v>40775056.147999994</v>
      </c>
      <c r="AJ293" s="742">
        <f>AJ297+AJ303+AJ309+AJ312+AJ319+AJ326+AJ331+AJ342+AJ349+AJ353+AJ356+AJ294</f>
        <v>79730020.002900004</v>
      </c>
      <c r="AK293" s="404"/>
    </row>
    <row r="294" spans="1:60" s="403" customFormat="1" ht="21.75" hidden="1" customHeight="1" x14ac:dyDescent="0.25">
      <c r="A294" s="969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9"/>
      <c r="K294" s="812"/>
      <c r="L294" s="830">
        <f>SUM(L295:L296)</f>
        <v>0</v>
      </c>
      <c r="M294" s="812"/>
      <c r="N294" s="830">
        <f>SUM(N295:N296)</f>
        <v>0</v>
      </c>
      <c r="O294" s="831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4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 x14ac:dyDescent="0.25">
      <c r="A295" s="1080" t="s">
        <v>860</v>
      </c>
      <c r="B295" s="1109" t="s">
        <v>405</v>
      </c>
      <c r="C295" s="1074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2"/>
      <c r="K295" s="803">
        <v>239562.32</v>
      </c>
      <c r="L295" s="804">
        <f>K295*J295</f>
        <v>0</v>
      </c>
      <c r="M295" s="803">
        <v>1951576.9000000001</v>
      </c>
      <c r="N295" s="804">
        <f>M295*J295</f>
        <v>0</v>
      </c>
      <c r="O295" s="808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849"/>
      <c r="T295" s="919">
        <v>239562.32</v>
      </c>
      <c r="U295" s="919">
        <f>T295*S295</f>
        <v>0</v>
      </c>
      <c r="V295" s="919">
        <v>1951576.9000000001</v>
      </c>
      <c r="W295" s="919">
        <f>V295*S295</f>
        <v>0</v>
      </c>
      <c r="X295" s="1107">
        <f>W295+U295</f>
        <v>0</v>
      </c>
      <c r="Y295" s="849">
        <v>1</v>
      </c>
      <c r="Z295" s="915">
        <v>239562</v>
      </c>
      <c r="AA295" s="915">
        <f>Z295*Y295</f>
        <v>239562</v>
      </c>
      <c r="AB295" s="915">
        <v>1951576.9</v>
      </c>
      <c r="AC295" s="915">
        <f>AB295*Y295</f>
        <v>1951576.9</v>
      </c>
      <c r="AD295" s="1058">
        <f>AC295+AA295</f>
        <v>2191138.9</v>
      </c>
      <c r="AE295" s="740">
        <f t="shared" si="184"/>
        <v>0</v>
      </c>
      <c r="AF295" s="919">
        <v>239562</v>
      </c>
      <c r="AG295" s="747">
        <f>AF295*AE295</f>
        <v>0</v>
      </c>
      <c r="AH295" s="919">
        <v>1951577</v>
      </c>
      <c r="AI295" s="747">
        <f>AH295*AE295</f>
        <v>0</v>
      </c>
      <c r="AJ295" s="748">
        <f>AI295+AG295</f>
        <v>0</v>
      </c>
    </row>
    <row r="296" spans="1:60" s="494" customFormat="1" ht="21.75" customHeight="1" x14ac:dyDescent="0.25">
      <c r="A296" s="1080" t="s">
        <v>861</v>
      </c>
      <c r="B296" s="1109" t="s">
        <v>406</v>
      </c>
      <c r="C296" s="1074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2"/>
      <c r="K296" s="803">
        <v>414351.69</v>
      </c>
      <c r="L296" s="804">
        <f>K296*J296</f>
        <v>0</v>
      </c>
      <c r="M296" s="803">
        <v>3045848</v>
      </c>
      <c r="N296" s="804">
        <f>M296*J296</f>
        <v>0</v>
      </c>
      <c r="O296" s="808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849"/>
      <c r="T296" s="919">
        <v>414351.69</v>
      </c>
      <c r="U296" s="919">
        <f>T296*S296</f>
        <v>0</v>
      </c>
      <c r="V296" s="919">
        <v>3045848</v>
      </c>
      <c r="W296" s="919">
        <f>V296*S296</f>
        <v>0</v>
      </c>
      <c r="X296" s="1107">
        <f>W296+U296</f>
        <v>0</v>
      </c>
      <c r="Y296" s="849">
        <v>1</v>
      </c>
      <c r="Z296" s="915">
        <v>414351.69</v>
      </c>
      <c r="AA296" s="915">
        <f>Z296*Y296</f>
        <v>414351.69</v>
      </c>
      <c r="AB296" s="915">
        <v>3045848</v>
      </c>
      <c r="AC296" s="915">
        <f>AB296*Y296</f>
        <v>3045848</v>
      </c>
      <c r="AD296" s="1058">
        <f>AC296+AA296</f>
        <v>3460199.69</v>
      </c>
      <c r="AE296" s="740">
        <f t="shared" si="184"/>
        <v>0</v>
      </c>
      <c r="AF296" s="919">
        <v>414352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60" ht="21.75" hidden="1" customHeight="1" x14ac:dyDescent="0.25">
      <c r="A297" s="969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9"/>
      <c r="K297" s="820"/>
      <c r="L297" s="821">
        <f>SUM(L298:L302)</f>
        <v>0</v>
      </c>
      <c r="M297" s="820"/>
      <c r="N297" s="821">
        <f>SUM(N298:N302)</f>
        <v>0</v>
      </c>
      <c r="O297" s="814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4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hidden="1" customHeight="1" x14ac:dyDescent="0.25">
      <c r="A298" s="970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2"/>
      <c r="K298" s="803">
        <v>34934</v>
      </c>
      <c r="L298" s="804">
        <f>K298*J298</f>
        <v>0</v>
      </c>
      <c r="M298" s="803">
        <v>78869.7</v>
      </c>
      <c r="N298" s="804">
        <f>M298*J298</f>
        <v>0</v>
      </c>
      <c r="O298" s="808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4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hidden="1" customHeight="1" x14ac:dyDescent="0.25">
      <c r="A299" s="970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2"/>
      <c r="K299" s="803">
        <v>29801</v>
      </c>
      <c r="L299" s="804">
        <f>K299*J299</f>
        <v>0</v>
      </c>
      <c r="M299" s="803">
        <v>63095.759999999995</v>
      </c>
      <c r="N299" s="804">
        <f>M299*J299</f>
        <v>0</v>
      </c>
      <c r="O299" s="808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4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 x14ac:dyDescent="0.25">
      <c r="A300" s="1085" t="s">
        <v>865</v>
      </c>
      <c r="B300" s="1073" t="s">
        <v>410</v>
      </c>
      <c r="C300" s="1074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2"/>
      <c r="K300" s="803">
        <v>337980</v>
      </c>
      <c r="L300" s="804">
        <f>K300*J300</f>
        <v>0</v>
      </c>
      <c r="M300" s="803">
        <v>1736492.9400000002</v>
      </c>
      <c r="N300" s="804">
        <f>M300*J300</f>
        <v>0</v>
      </c>
      <c r="O300" s="808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849"/>
      <c r="T300" s="919">
        <v>337980</v>
      </c>
      <c r="U300" s="919">
        <f>T300*S300</f>
        <v>0</v>
      </c>
      <c r="V300" s="919">
        <v>1736492.9400000002</v>
      </c>
      <c r="W300" s="919">
        <f>V300*S300</f>
        <v>0</v>
      </c>
      <c r="X300" s="1107">
        <f>W300+U300</f>
        <v>0</v>
      </c>
      <c r="Y300" s="849">
        <v>1</v>
      </c>
      <c r="Z300" s="915">
        <v>337980</v>
      </c>
      <c r="AA300" s="915">
        <f>Z300*Y300</f>
        <v>337980</v>
      </c>
      <c r="AB300" s="915">
        <v>1736492.94</v>
      </c>
      <c r="AC300" s="915">
        <f>AB300*Y300</f>
        <v>1736492.94</v>
      </c>
      <c r="AD300" s="1058">
        <f>AC300+AA300</f>
        <v>2074472.94</v>
      </c>
      <c r="AE300" s="740">
        <f t="shared" si="184"/>
        <v>0</v>
      </c>
      <c r="AF300" s="747">
        <v>337980</v>
      </c>
      <c r="AG300" s="747">
        <f>AF300*AE300</f>
        <v>0</v>
      </c>
      <c r="AH300" s="919">
        <v>1736493</v>
      </c>
      <c r="AI300" s="747">
        <f>AH300*AE300</f>
        <v>0</v>
      </c>
      <c r="AJ300" s="748">
        <f>AI300+AG300</f>
        <v>0</v>
      </c>
      <c r="AK300" s="405"/>
    </row>
    <row r="301" spans="1:60" s="403" customFormat="1" ht="15.6" hidden="1" customHeight="1" x14ac:dyDescent="0.25">
      <c r="A301" s="970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2"/>
      <c r="K301" s="803">
        <v>66810</v>
      </c>
      <c r="L301" s="804">
        <f>K301*J301</f>
        <v>0</v>
      </c>
      <c r="M301" s="803">
        <v>304200</v>
      </c>
      <c r="N301" s="804">
        <f>M301*J301</f>
        <v>0</v>
      </c>
      <c r="O301" s="808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4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hidden="1" customHeight="1" x14ac:dyDescent="0.25">
      <c r="A302" s="970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2"/>
      <c r="K302" s="803">
        <v>66810</v>
      </c>
      <c r="L302" s="804">
        <f>K302*J302</f>
        <v>0</v>
      </c>
      <c r="M302" s="803">
        <v>406908.45</v>
      </c>
      <c r="N302" s="804">
        <f>M302*J302</f>
        <v>0</v>
      </c>
      <c r="O302" s="808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4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 x14ac:dyDescent="0.25">
      <c r="A303" s="969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9"/>
      <c r="K303" s="812"/>
      <c r="L303" s="830">
        <f>SUM(L304:L308)</f>
        <v>0</v>
      </c>
      <c r="M303" s="812"/>
      <c r="N303" s="830">
        <f>SUM(N304:N308)</f>
        <v>0</v>
      </c>
      <c r="O303" s="831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4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hidden="1" customHeight="1" x14ac:dyDescent="0.25">
      <c r="A304" s="970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2"/>
      <c r="K304" s="803">
        <v>8646</v>
      </c>
      <c r="L304" s="810">
        <f>K304*J304</f>
        <v>0</v>
      </c>
      <c r="M304" s="803">
        <v>22464</v>
      </c>
      <c r="N304" s="810">
        <f>M304*J304</f>
        <v>0</v>
      </c>
      <c r="O304" s="805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4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hidden="1" customHeight="1" x14ac:dyDescent="0.25">
      <c r="A305" s="970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2"/>
      <c r="K305" s="803">
        <v>39300</v>
      </c>
      <c r="L305" s="810">
        <f>K305*J305</f>
        <v>0</v>
      </c>
      <c r="M305" s="803">
        <v>87100</v>
      </c>
      <c r="N305" s="810">
        <f>M305*J305</f>
        <v>0</v>
      </c>
      <c r="O305" s="805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4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hidden="1" customHeight="1" x14ac:dyDescent="0.25">
      <c r="A306" s="970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2"/>
      <c r="K306" s="803">
        <v>39300</v>
      </c>
      <c r="L306" s="810">
        <f>K306*J306</f>
        <v>0</v>
      </c>
      <c r="M306" s="803">
        <v>87100</v>
      </c>
      <c r="N306" s="810">
        <f>M306*J306</f>
        <v>0</v>
      </c>
      <c r="O306" s="805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4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hidden="1" customHeight="1" x14ac:dyDescent="0.25">
      <c r="A307" s="970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2"/>
      <c r="K307" s="803">
        <v>10218</v>
      </c>
      <c r="L307" s="810">
        <f>K307*J307</f>
        <v>0</v>
      </c>
      <c r="M307" s="803">
        <v>5460</v>
      </c>
      <c r="N307" s="810">
        <f>M307*J307</f>
        <v>0</v>
      </c>
      <c r="O307" s="805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4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hidden="1" customHeight="1" x14ac:dyDescent="0.25">
      <c r="A308" s="970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2"/>
      <c r="K308" s="803">
        <v>1965</v>
      </c>
      <c r="L308" s="810">
        <f>K308*J308</f>
        <v>0</v>
      </c>
      <c r="M308" s="803">
        <v>3900</v>
      </c>
      <c r="N308" s="810">
        <f>M308*J308</f>
        <v>0</v>
      </c>
      <c r="O308" s="805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4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hidden="1" customHeight="1" x14ac:dyDescent="0.25">
      <c r="A309" s="969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9"/>
      <c r="K309" s="812"/>
      <c r="L309" s="830">
        <f>SUM(L310:L311)</f>
        <v>1220800</v>
      </c>
      <c r="M309" s="812"/>
      <c r="N309" s="830">
        <f>SUM(N310:N311)</f>
        <v>1499800</v>
      </c>
      <c r="O309" s="831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4"/>
        <v>0</v>
      </c>
      <c r="AF309" s="766"/>
      <c r="AG309" s="766">
        <f>SUM(AG310:AG311)</f>
        <v>2689422.4</v>
      </c>
      <c r="AH309" s="766"/>
      <c r="AI309" s="766">
        <f>SUM(AI310:AI311)</f>
        <v>3304059.4000000004</v>
      </c>
      <c r="AJ309" s="756">
        <f>SUM(AJ310:AJ311)</f>
        <v>5993481.8000000007</v>
      </c>
    </row>
    <row r="310" spans="1:36" s="403" customFormat="1" ht="25.5" x14ac:dyDescent="0.25">
      <c r="A310" s="1085" t="s">
        <v>875</v>
      </c>
      <c r="B310" s="1073" t="s">
        <v>420</v>
      </c>
      <c r="C310" s="1074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2">
        <v>100</v>
      </c>
      <c r="K310" s="803">
        <v>12208</v>
      </c>
      <c r="L310" s="810">
        <f>K310*J310</f>
        <v>1220800</v>
      </c>
      <c r="M310" s="803">
        <v>14998</v>
      </c>
      <c r="N310" s="810">
        <f>M310*J310</f>
        <v>1499800</v>
      </c>
      <c r="O310" s="805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849">
        <v>100</v>
      </c>
      <c r="T310" s="915">
        <v>12208</v>
      </c>
      <c r="U310" s="915">
        <f>T310*S310</f>
        <v>1220800</v>
      </c>
      <c r="V310" s="915">
        <v>14998</v>
      </c>
      <c r="W310" s="915">
        <f>V310*S310</f>
        <v>1499800</v>
      </c>
      <c r="X310" s="105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4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hidden="1" customHeight="1" x14ac:dyDescent="0.25">
      <c r="A311" s="970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2"/>
      <c r="K311" s="803"/>
      <c r="L311" s="810"/>
      <c r="M311" s="803"/>
      <c r="N311" s="810"/>
      <c r="O311" s="805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4"/>
        <v>5.8</v>
      </c>
      <c r="AF311" s="747"/>
      <c r="AG311" s="747"/>
      <c r="AH311" s="747"/>
      <c r="AI311" s="747"/>
      <c r="AJ311" s="748"/>
    </row>
    <row r="312" spans="1:36" s="403" customFormat="1" ht="17.45" hidden="1" customHeight="1" x14ac:dyDescent="0.25">
      <c r="A312" s="969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9"/>
      <c r="K312" s="820"/>
      <c r="L312" s="821">
        <f>SUM(L313:L318)</f>
        <v>0</v>
      </c>
      <c r="M312" s="820"/>
      <c r="N312" s="821">
        <f>SUM(N313:N318)</f>
        <v>0</v>
      </c>
      <c r="O312" s="814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4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hidden="1" customHeight="1" x14ac:dyDescent="0.25">
      <c r="A313" s="970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802"/>
      <c r="K313" s="803">
        <v>393</v>
      </c>
      <c r="L313" s="804">
        <f t="shared" ref="L313:L318" si="190">K313*J313</f>
        <v>0</v>
      </c>
      <c r="M313" s="803">
        <v>78</v>
      </c>
      <c r="N313" s="804">
        <f t="shared" ref="N313:N318" si="191">M313*J313</f>
        <v>0</v>
      </c>
      <c r="O313" s="808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0">
        <f t="shared" si="184"/>
        <v>3545</v>
      </c>
      <c r="AF313" s="747">
        <v>393</v>
      </c>
      <c r="AG313" s="747">
        <f t="shared" ref="AG313:AG318" si="199">AF313*AE313</f>
        <v>1393185</v>
      </c>
      <c r="AH313" s="747">
        <v>78</v>
      </c>
      <c r="AI313" s="747">
        <f t="shared" ref="AI313:AI318" si="200">AH313*AE313</f>
        <v>276510</v>
      </c>
      <c r="AJ313" s="748">
        <f t="shared" ref="AJ313:AJ318" si="201">AI313+AG313</f>
        <v>1669695</v>
      </c>
    </row>
    <row r="314" spans="1:36" s="403" customFormat="1" ht="15.6" hidden="1" customHeight="1" x14ac:dyDescent="0.25">
      <c r="A314" s="970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802"/>
      <c r="K314" s="803">
        <v>235.8</v>
      </c>
      <c r="L314" s="804">
        <f t="shared" si="190"/>
        <v>0</v>
      </c>
      <c r="M314" s="803">
        <v>202.02</v>
      </c>
      <c r="N314" s="804">
        <f t="shared" si="191"/>
        <v>0</v>
      </c>
      <c r="O314" s="808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0">
        <f t="shared" si="184"/>
        <v>3545</v>
      </c>
      <c r="AF314" s="747">
        <v>235.8</v>
      </c>
      <c r="AG314" s="747">
        <f t="shared" si="199"/>
        <v>835911</v>
      </c>
      <c r="AH314" s="747">
        <v>202.02</v>
      </c>
      <c r="AI314" s="747">
        <f t="shared" si="200"/>
        <v>716160.9</v>
      </c>
      <c r="AJ314" s="748">
        <f t="shared" si="201"/>
        <v>1552071.9</v>
      </c>
    </row>
    <row r="315" spans="1:36" s="403" customFormat="1" ht="15.6" hidden="1" customHeight="1" x14ac:dyDescent="0.25">
      <c r="A315" s="970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802"/>
      <c r="K315" s="803">
        <v>1021.8000000000001</v>
      </c>
      <c r="L315" s="804">
        <f t="shared" si="190"/>
        <v>0</v>
      </c>
      <c r="M315" s="803">
        <v>624</v>
      </c>
      <c r="N315" s="804">
        <f t="shared" si="191"/>
        <v>0</v>
      </c>
      <c r="O315" s="808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0">
        <f t="shared" si="184"/>
        <v>3545</v>
      </c>
      <c r="AF315" s="747">
        <v>1021.8000000000001</v>
      </c>
      <c r="AG315" s="747">
        <f t="shared" si="199"/>
        <v>3622281.0000000005</v>
      </c>
      <c r="AH315" s="747">
        <v>624</v>
      </c>
      <c r="AI315" s="747">
        <f t="shared" si="200"/>
        <v>2212080</v>
      </c>
      <c r="AJ315" s="748">
        <f t="shared" si="201"/>
        <v>5834361</v>
      </c>
    </row>
    <row r="316" spans="1:36" s="403" customFormat="1" ht="26.45" hidden="1" customHeight="1" x14ac:dyDescent="0.25">
      <c r="A316" s="970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802"/>
      <c r="K316" s="803">
        <v>12208</v>
      </c>
      <c r="L316" s="804">
        <f t="shared" si="190"/>
        <v>0</v>
      </c>
      <c r="M316" s="803">
        <v>14998</v>
      </c>
      <c r="N316" s="804">
        <f t="shared" si="191"/>
        <v>0</v>
      </c>
      <c r="O316" s="808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0">
        <f t="shared" si="184"/>
        <v>284</v>
      </c>
      <c r="AF316" s="747">
        <v>12208</v>
      </c>
      <c r="AG316" s="747">
        <f t="shared" si="199"/>
        <v>3467072</v>
      </c>
      <c r="AH316" s="747">
        <v>14998</v>
      </c>
      <c r="AI316" s="747">
        <f t="shared" si="200"/>
        <v>4259432</v>
      </c>
      <c r="AJ316" s="748">
        <f t="shared" si="201"/>
        <v>7726504</v>
      </c>
    </row>
    <row r="317" spans="1:36" s="403" customFormat="1" ht="26.45" hidden="1" customHeight="1" x14ac:dyDescent="0.25">
      <c r="A317" s="970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802"/>
      <c r="K317" s="803">
        <v>550.20000000000005</v>
      </c>
      <c r="L317" s="804">
        <f t="shared" si="190"/>
        <v>0</v>
      </c>
      <c r="M317" s="803">
        <v>702</v>
      </c>
      <c r="N317" s="804">
        <f t="shared" si="191"/>
        <v>0</v>
      </c>
      <c r="O317" s="808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0">
        <f t="shared" si="184"/>
        <v>3545</v>
      </c>
      <c r="AF317" s="747">
        <v>550.20000000000005</v>
      </c>
      <c r="AG317" s="747">
        <f t="shared" si="199"/>
        <v>1950459.0000000002</v>
      </c>
      <c r="AH317" s="747">
        <v>702</v>
      </c>
      <c r="AI317" s="747">
        <f t="shared" si="200"/>
        <v>2488590</v>
      </c>
      <c r="AJ317" s="748">
        <f t="shared" si="201"/>
        <v>4439049</v>
      </c>
    </row>
    <row r="318" spans="1:36" s="403" customFormat="1" ht="15.6" hidden="1" customHeight="1" x14ac:dyDescent="0.25">
      <c r="A318" s="970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802"/>
      <c r="K318" s="803">
        <v>550.20000000000005</v>
      </c>
      <c r="L318" s="804">
        <f t="shared" si="190"/>
        <v>0</v>
      </c>
      <c r="M318" s="803">
        <v>78</v>
      </c>
      <c r="N318" s="804">
        <f t="shared" si="191"/>
        <v>0</v>
      </c>
      <c r="O318" s="808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0">
        <f t="shared" si="184"/>
        <v>1350</v>
      </c>
      <c r="AF318" s="747">
        <v>550.20000000000005</v>
      </c>
      <c r="AG318" s="747">
        <f t="shared" si="199"/>
        <v>742770.00000000012</v>
      </c>
      <c r="AH318" s="747">
        <v>78</v>
      </c>
      <c r="AI318" s="747">
        <f t="shared" si="200"/>
        <v>105300</v>
      </c>
      <c r="AJ318" s="748">
        <f t="shared" si="201"/>
        <v>848070.00000000012</v>
      </c>
    </row>
    <row r="319" spans="1:36" s="403" customFormat="1" ht="17.45" hidden="1" customHeight="1" x14ac:dyDescent="0.25">
      <c r="A319" s="969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9"/>
      <c r="K319" s="820"/>
      <c r="L319" s="821">
        <f>SUM(L320:L325)</f>
        <v>0</v>
      </c>
      <c r="M319" s="820"/>
      <c r="N319" s="821">
        <f>SUM(N320:N325)</f>
        <v>0</v>
      </c>
      <c r="O319" s="814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4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hidden="1" customHeight="1" x14ac:dyDescent="0.25">
      <c r="A320" s="970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802"/>
      <c r="K320" s="803">
        <v>393</v>
      </c>
      <c r="L320" s="804">
        <f t="shared" ref="L320:L325" si="205">K320*J320</f>
        <v>0</v>
      </c>
      <c r="M320" s="803">
        <v>78</v>
      </c>
      <c r="N320" s="804">
        <f t="shared" ref="N320:N325" si="206">M320*J320</f>
        <v>0</v>
      </c>
      <c r="O320" s="808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0">
        <f t="shared" si="184"/>
        <v>4580</v>
      </c>
      <c r="AF320" s="747">
        <v>393</v>
      </c>
      <c r="AG320" s="747">
        <f t="shared" ref="AG320:AG325" si="214">AF320*AE320</f>
        <v>1799940</v>
      </c>
      <c r="AH320" s="747">
        <v>78</v>
      </c>
      <c r="AI320" s="747">
        <f t="shared" ref="AI320:AI325" si="215">AH320*AE320</f>
        <v>357240</v>
      </c>
      <c r="AJ320" s="748">
        <f t="shared" ref="AJ320:AJ325" si="216">AI320+AG320</f>
        <v>2157180</v>
      </c>
    </row>
    <row r="321" spans="1:36" s="403" customFormat="1" ht="15.6" hidden="1" customHeight="1" x14ac:dyDescent="0.25">
      <c r="A321" s="970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802"/>
      <c r="K321" s="803">
        <v>235.8</v>
      </c>
      <c r="L321" s="804">
        <f t="shared" si="205"/>
        <v>0</v>
      </c>
      <c r="M321" s="803">
        <v>202.02</v>
      </c>
      <c r="N321" s="804">
        <f t="shared" si="206"/>
        <v>0</v>
      </c>
      <c r="O321" s="808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0">
        <f t="shared" si="184"/>
        <v>4580</v>
      </c>
      <c r="AF321" s="747">
        <v>235.8</v>
      </c>
      <c r="AG321" s="747">
        <f t="shared" si="214"/>
        <v>1079964</v>
      </c>
      <c r="AH321" s="747">
        <v>202.02</v>
      </c>
      <c r="AI321" s="747">
        <f t="shared" si="215"/>
        <v>925251.60000000009</v>
      </c>
      <c r="AJ321" s="748">
        <f t="shared" si="216"/>
        <v>2005215.6</v>
      </c>
    </row>
    <row r="322" spans="1:36" s="403" customFormat="1" ht="15.6" hidden="1" customHeight="1" x14ac:dyDescent="0.25">
      <c r="A322" s="970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802"/>
      <c r="K322" s="803">
        <v>1021.8000000000001</v>
      </c>
      <c r="L322" s="804">
        <f t="shared" si="205"/>
        <v>0</v>
      </c>
      <c r="M322" s="803">
        <v>624</v>
      </c>
      <c r="N322" s="804">
        <f t="shared" si="206"/>
        <v>0</v>
      </c>
      <c r="O322" s="808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0">
        <f t="shared" si="184"/>
        <v>4580</v>
      </c>
      <c r="AF322" s="747">
        <v>1021.8000000000001</v>
      </c>
      <c r="AG322" s="747">
        <f t="shared" si="214"/>
        <v>4679844</v>
      </c>
      <c r="AH322" s="747">
        <v>624</v>
      </c>
      <c r="AI322" s="747">
        <f t="shared" si="215"/>
        <v>2857920</v>
      </c>
      <c r="AJ322" s="748">
        <f t="shared" si="216"/>
        <v>7537764</v>
      </c>
    </row>
    <row r="323" spans="1:36" s="406" customFormat="1" ht="39.6" hidden="1" customHeight="1" x14ac:dyDescent="0.25">
      <c r="A323" s="970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802"/>
      <c r="K323" s="803">
        <v>12208</v>
      </c>
      <c r="L323" s="804">
        <f t="shared" si="205"/>
        <v>0</v>
      </c>
      <c r="M323" s="803">
        <v>17398</v>
      </c>
      <c r="N323" s="804">
        <f t="shared" si="206"/>
        <v>0</v>
      </c>
      <c r="O323" s="808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0">
        <f t="shared" si="184"/>
        <v>367</v>
      </c>
      <c r="AF323" s="747">
        <v>12208</v>
      </c>
      <c r="AG323" s="747">
        <f t="shared" si="214"/>
        <v>4480336</v>
      </c>
      <c r="AH323" s="747">
        <v>17398</v>
      </c>
      <c r="AI323" s="747">
        <f t="shared" si="215"/>
        <v>6385066</v>
      </c>
      <c r="AJ323" s="748">
        <f t="shared" si="216"/>
        <v>10865402</v>
      </c>
    </row>
    <row r="324" spans="1:36" s="403" customFormat="1" ht="26.45" hidden="1" customHeight="1" x14ac:dyDescent="0.25">
      <c r="A324" s="970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802"/>
      <c r="K324" s="803">
        <v>550.20000000000005</v>
      </c>
      <c r="L324" s="804">
        <f t="shared" si="205"/>
        <v>0</v>
      </c>
      <c r="M324" s="803">
        <v>702</v>
      </c>
      <c r="N324" s="804">
        <f t="shared" si="206"/>
        <v>0</v>
      </c>
      <c r="O324" s="808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0">
        <f t="shared" si="184"/>
        <v>4580</v>
      </c>
      <c r="AF324" s="747">
        <v>550.20000000000005</v>
      </c>
      <c r="AG324" s="747">
        <f t="shared" si="214"/>
        <v>2519916</v>
      </c>
      <c r="AH324" s="747">
        <v>702</v>
      </c>
      <c r="AI324" s="747">
        <f t="shared" si="215"/>
        <v>3215160</v>
      </c>
      <c r="AJ324" s="748">
        <f t="shared" si="216"/>
        <v>5735076</v>
      </c>
    </row>
    <row r="325" spans="1:36" s="403" customFormat="1" ht="15.6" hidden="1" customHeight="1" x14ac:dyDescent="0.25">
      <c r="A325" s="970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802"/>
      <c r="K325" s="803">
        <v>550.20000000000005</v>
      </c>
      <c r="L325" s="804">
        <f t="shared" si="205"/>
        <v>0</v>
      </c>
      <c r="M325" s="803">
        <v>78</v>
      </c>
      <c r="N325" s="804">
        <f t="shared" si="206"/>
        <v>0</v>
      </c>
      <c r="O325" s="808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0">
        <f t="shared" si="184"/>
        <v>1370</v>
      </c>
      <c r="AF325" s="747">
        <v>550.20000000000005</v>
      </c>
      <c r="AG325" s="747">
        <f t="shared" si="214"/>
        <v>753774.00000000012</v>
      </c>
      <c r="AH325" s="747">
        <v>78</v>
      </c>
      <c r="AI325" s="747">
        <f t="shared" si="215"/>
        <v>106860</v>
      </c>
      <c r="AJ325" s="748">
        <f t="shared" si="216"/>
        <v>860634.00000000012</v>
      </c>
    </row>
    <row r="326" spans="1:36" s="403" customFormat="1" ht="17.45" hidden="1" customHeight="1" x14ac:dyDescent="0.25">
      <c r="A326" s="969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9"/>
      <c r="K326" s="820"/>
      <c r="L326" s="821">
        <f>SUM(L327:L330)</f>
        <v>0</v>
      </c>
      <c r="M326" s="820"/>
      <c r="N326" s="821">
        <f>SUM(N327:N330)</f>
        <v>0</v>
      </c>
      <c r="O326" s="814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4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hidden="1" customHeight="1" x14ac:dyDescent="0.25">
      <c r="A327" s="970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2"/>
      <c r="K327" s="803">
        <v>2672.4</v>
      </c>
      <c r="L327" s="804">
        <f>K327*J327</f>
        <v>0</v>
      </c>
      <c r="M327" s="803">
        <v>1326</v>
      </c>
      <c r="N327" s="804">
        <f>M327*J327</f>
        <v>0</v>
      </c>
      <c r="O327" s="808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4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hidden="1" customHeight="1" x14ac:dyDescent="0.25">
      <c r="A328" s="970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2"/>
      <c r="K328" s="803">
        <v>11790</v>
      </c>
      <c r="L328" s="804">
        <f>K328*J328</f>
        <v>0</v>
      </c>
      <c r="M328" s="803">
        <v>4680</v>
      </c>
      <c r="N328" s="804">
        <f>M328*J328</f>
        <v>0</v>
      </c>
      <c r="O328" s="808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4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hidden="1" customHeight="1" x14ac:dyDescent="0.25">
      <c r="A329" s="970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2"/>
      <c r="K329" s="803">
        <v>13132.246153846156</v>
      </c>
      <c r="L329" s="804">
        <f>K329*J329</f>
        <v>0</v>
      </c>
      <c r="M329" s="803">
        <v>21921</v>
      </c>
      <c r="N329" s="804">
        <f>M329*J329</f>
        <v>0</v>
      </c>
      <c r="O329" s="808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4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hidden="1" customHeight="1" x14ac:dyDescent="0.25">
      <c r="A330" s="970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2"/>
      <c r="K330" s="803">
        <v>864.6</v>
      </c>
      <c r="L330" s="804">
        <f>K330*J330</f>
        <v>0</v>
      </c>
      <c r="M330" s="803">
        <v>156</v>
      </c>
      <c r="N330" s="804">
        <f>M330*J330</f>
        <v>0</v>
      </c>
      <c r="O330" s="808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4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hidden="1" customHeight="1" x14ac:dyDescent="0.25">
      <c r="A331" s="969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9"/>
      <c r="K331" s="820"/>
      <c r="L331" s="821">
        <f>SUM(L332:L341)</f>
        <v>0</v>
      </c>
      <c r="M331" s="820"/>
      <c r="N331" s="821">
        <f>SUM(N332:N341)</f>
        <v>0</v>
      </c>
      <c r="O331" s="814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4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hidden="1" customHeight="1" x14ac:dyDescent="0.25">
      <c r="A332" s="970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802"/>
      <c r="K332" s="803">
        <v>5502</v>
      </c>
      <c r="L332" s="804">
        <f t="shared" ref="L332:L341" si="220">K332*J332</f>
        <v>0</v>
      </c>
      <c r="M332" s="803">
        <v>1326</v>
      </c>
      <c r="N332" s="804">
        <f t="shared" ref="N332:N341" si="221">M332*J332</f>
        <v>0</v>
      </c>
      <c r="O332" s="808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0">
        <f t="shared" si="184"/>
        <v>330</v>
      </c>
      <c r="AF332" s="747">
        <v>5502</v>
      </c>
      <c r="AG332" s="747">
        <f t="shared" ref="AG332:AG341" si="229">AF332*AE332</f>
        <v>1815660</v>
      </c>
      <c r="AH332" s="747">
        <v>1326</v>
      </c>
      <c r="AI332" s="747">
        <f t="shared" ref="AI332:AI341" si="230">AH332*AE332</f>
        <v>437580</v>
      </c>
      <c r="AJ332" s="748">
        <f t="shared" ref="AJ332:AJ341" si="231">AI332+AG332</f>
        <v>2253240</v>
      </c>
    </row>
    <row r="333" spans="1:36" s="403" customFormat="1" ht="15.6" hidden="1" customHeight="1" x14ac:dyDescent="0.25">
      <c r="A333" s="970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802"/>
      <c r="K333" s="803">
        <v>8646</v>
      </c>
      <c r="L333" s="804">
        <f t="shared" si="220"/>
        <v>0</v>
      </c>
      <c r="M333" s="803">
        <v>23400</v>
      </c>
      <c r="N333" s="804">
        <f t="shared" si="221"/>
        <v>0</v>
      </c>
      <c r="O333" s="808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0">
        <f t="shared" si="184"/>
        <v>32.6</v>
      </c>
      <c r="AF333" s="747">
        <v>8646</v>
      </c>
      <c r="AG333" s="747">
        <f t="shared" si="229"/>
        <v>281859.60000000003</v>
      </c>
      <c r="AH333" s="747">
        <v>23400</v>
      </c>
      <c r="AI333" s="747">
        <f t="shared" si="230"/>
        <v>762840</v>
      </c>
      <c r="AJ333" s="748">
        <f t="shared" si="231"/>
        <v>1044699.6000000001</v>
      </c>
    </row>
    <row r="334" spans="1:36" s="403" customFormat="1" ht="26.45" hidden="1" customHeight="1" x14ac:dyDescent="0.25">
      <c r="A334" s="970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802"/>
      <c r="K334" s="803">
        <v>8646</v>
      </c>
      <c r="L334" s="804">
        <f t="shared" si="220"/>
        <v>0</v>
      </c>
      <c r="M334" s="803">
        <v>22464</v>
      </c>
      <c r="N334" s="804">
        <f t="shared" si="221"/>
        <v>0</v>
      </c>
      <c r="O334" s="808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0">
        <f t="shared" si="184"/>
        <v>69.8</v>
      </c>
      <c r="AF334" s="747">
        <v>8646</v>
      </c>
      <c r="AG334" s="747">
        <f t="shared" si="229"/>
        <v>603490.79999999993</v>
      </c>
      <c r="AH334" s="747">
        <v>22464</v>
      </c>
      <c r="AI334" s="747">
        <f t="shared" si="230"/>
        <v>1567987.2</v>
      </c>
      <c r="AJ334" s="748">
        <f t="shared" si="231"/>
        <v>2171478</v>
      </c>
    </row>
    <row r="335" spans="1:36" s="403" customFormat="1" ht="15.6" hidden="1" customHeight="1" x14ac:dyDescent="0.25">
      <c r="A335" s="970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802"/>
      <c r="K335" s="803">
        <v>39300</v>
      </c>
      <c r="L335" s="804">
        <f t="shared" si="220"/>
        <v>0</v>
      </c>
      <c r="M335" s="803">
        <v>87100</v>
      </c>
      <c r="N335" s="804">
        <f t="shared" si="221"/>
        <v>0</v>
      </c>
      <c r="O335" s="808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0">
        <f t="shared" si="184"/>
        <v>3.9</v>
      </c>
      <c r="AF335" s="747">
        <v>39300</v>
      </c>
      <c r="AG335" s="747">
        <f t="shared" si="229"/>
        <v>153270</v>
      </c>
      <c r="AH335" s="747">
        <v>87100</v>
      </c>
      <c r="AI335" s="747">
        <f t="shared" si="230"/>
        <v>339690</v>
      </c>
      <c r="AJ335" s="748">
        <f t="shared" si="231"/>
        <v>492960</v>
      </c>
    </row>
    <row r="336" spans="1:36" s="403" customFormat="1" ht="15.6" hidden="1" customHeight="1" x14ac:dyDescent="0.25">
      <c r="A336" s="970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802"/>
      <c r="K336" s="803">
        <v>235.8</v>
      </c>
      <c r="L336" s="804">
        <f t="shared" si="220"/>
        <v>0</v>
      </c>
      <c r="M336" s="803">
        <v>202.02</v>
      </c>
      <c r="N336" s="804">
        <f t="shared" si="221"/>
        <v>0</v>
      </c>
      <c r="O336" s="808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0">
        <f t="shared" si="184"/>
        <v>418</v>
      </c>
      <c r="AF336" s="747">
        <v>235.8</v>
      </c>
      <c r="AG336" s="747">
        <f t="shared" si="229"/>
        <v>98564.400000000009</v>
      </c>
      <c r="AH336" s="747">
        <v>202.02</v>
      </c>
      <c r="AI336" s="747">
        <f t="shared" si="230"/>
        <v>84444.36</v>
      </c>
      <c r="AJ336" s="748">
        <f t="shared" si="231"/>
        <v>183008.76</v>
      </c>
    </row>
    <row r="337" spans="1:36" s="403" customFormat="1" ht="15.6" hidden="1" customHeight="1" x14ac:dyDescent="0.25">
      <c r="A337" s="970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802"/>
      <c r="K337" s="803">
        <v>1021.8000000000001</v>
      </c>
      <c r="L337" s="804">
        <f t="shared" si="220"/>
        <v>0</v>
      </c>
      <c r="M337" s="803">
        <v>624</v>
      </c>
      <c r="N337" s="804">
        <f t="shared" si="221"/>
        <v>0</v>
      </c>
      <c r="O337" s="808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0">
        <f t="shared" si="184"/>
        <v>418</v>
      </c>
      <c r="AF337" s="747">
        <v>1021.8000000000001</v>
      </c>
      <c r="AG337" s="747">
        <f t="shared" si="229"/>
        <v>427112.4</v>
      </c>
      <c r="AH337" s="747">
        <v>624</v>
      </c>
      <c r="AI337" s="747">
        <f t="shared" si="230"/>
        <v>260832</v>
      </c>
      <c r="AJ337" s="748">
        <f t="shared" si="231"/>
        <v>687944.4</v>
      </c>
    </row>
    <row r="338" spans="1:36" ht="15.6" hidden="1" customHeight="1" x14ac:dyDescent="0.25">
      <c r="A338" s="970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802"/>
      <c r="K338" s="803">
        <v>864.6</v>
      </c>
      <c r="L338" s="804">
        <f t="shared" si="220"/>
        <v>0</v>
      </c>
      <c r="M338" s="803">
        <v>2340</v>
      </c>
      <c r="N338" s="804">
        <f t="shared" si="221"/>
        <v>0</v>
      </c>
      <c r="O338" s="808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0">
        <f t="shared" si="184"/>
        <v>464</v>
      </c>
      <c r="AF338" s="747">
        <v>864.6</v>
      </c>
      <c r="AG338" s="747">
        <f t="shared" si="229"/>
        <v>401174.4</v>
      </c>
      <c r="AH338" s="747">
        <v>2340</v>
      </c>
      <c r="AI338" s="747">
        <f t="shared" si="230"/>
        <v>1085760</v>
      </c>
      <c r="AJ338" s="748">
        <f t="shared" si="231"/>
        <v>1486934.4</v>
      </c>
    </row>
    <row r="339" spans="1:36" ht="15.6" hidden="1" customHeight="1" x14ac:dyDescent="0.25">
      <c r="A339" s="970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802"/>
      <c r="K339" s="803">
        <v>5502</v>
      </c>
      <c r="L339" s="804">
        <f t="shared" si="220"/>
        <v>0</v>
      </c>
      <c r="M339" s="803">
        <v>213720</v>
      </c>
      <c r="N339" s="804">
        <f t="shared" si="221"/>
        <v>0</v>
      </c>
      <c r="O339" s="808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0">
        <f t="shared" si="184"/>
        <v>11.07</v>
      </c>
      <c r="AF339" s="747">
        <v>5502</v>
      </c>
      <c r="AG339" s="747">
        <f t="shared" si="229"/>
        <v>60907.14</v>
      </c>
      <c r="AH339" s="747">
        <v>213720</v>
      </c>
      <c r="AI339" s="747">
        <f t="shared" si="230"/>
        <v>2365880.4</v>
      </c>
      <c r="AJ339" s="748">
        <f t="shared" si="231"/>
        <v>2426787.54</v>
      </c>
    </row>
    <row r="340" spans="1:36" s="403" customFormat="1" ht="15.6" hidden="1" customHeight="1" x14ac:dyDescent="0.25">
      <c r="A340" s="970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802"/>
      <c r="K340" s="803">
        <v>2358</v>
      </c>
      <c r="L340" s="804">
        <f t="shared" si="220"/>
        <v>0</v>
      </c>
      <c r="M340" s="803">
        <v>269100</v>
      </c>
      <c r="N340" s="804">
        <f t="shared" si="221"/>
        <v>0</v>
      </c>
      <c r="O340" s="808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0">
        <f t="shared" si="184"/>
        <v>4.2</v>
      </c>
      <c r="AF340" s="747">
        <v>2358</v>
      </c>
      <c r="AG340" s="747">
        <f t="shared" si="229"/>
        <v>9903.6</v>
      </c>
      <c r="AH340" s="747">
        <v>269100</v>
      </c>
      <c r="AI340" s="747">
        <f t="shared" si="230"/>
        <v>1130220</v>
      </c>
      <c r="AJ340" s="748">
        <f t="shared" si="231"/>
        <v>1140123.6000000001</v>
      </c>
    </row>
    <row r="341" spans="1:36" s="403" customFormat="1" ht="26.45" hidden="1" customHeight="1" x14ac:dyDescent="0.25">
      <c r="A341" s="970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802"/>
      <c r="K341" s="803">
        <v>39300</v>
      </c>
      <c r="L341" s="804">
        <f t="shared" si="220"/>
        <v>0</v>
      </c>
      <c r="M341" s="803">
        <v>546</v>
      </c>
      <c r="N341" s="804">
        <f t="shared" si="221"/>
        <v>0</v>
      </c>
      <c r="O341" s="808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0">
        <f t="shared" si="184"/>
        <v>15.3</v>
      </c>
      <c r="AF341" s="747">
        <v>39300</v>
      </c>
      <c r="AG341" s="747">
        <f t="shared" si="229"/>
        <v>601290</v>
      </c>
      <c r="AH341" s="747">
        <v>546</v>
      </c>
      <c r="AI341" s="747">
        <f t="shared" si="230"/>
        <v>8353.8000000000011</v>
      </c>
      <c r="AJ341" s="748">
        <f t="shared" si="231"/>
        <v>609643.80000000005</v>
      </c>
    </row>
    <row r="342" spans="1:36" s="403" customFormat="1" ht="17.45" hidden="1" customHeight="1" x14ac:dyDescent="0.25">
      <c r="A342" s="969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9"/>
      <c r="K342" s="812"/>
      <c r="L342" s="830">
        <f>SUM(L343:L348)</f>
        <v>0</v>
      </c>
      <c r="M342" s="812"/>
      <c r="N342" s="830">
        <f>SUM(N343:N348)</f>
        <v>0</v>
      </c>
      <c r="O342" s="831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4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hidden="1" customHeight="1" x14ac:dyDescent="0.25">
      <c r="A343" s="970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802"/>
      <c r="K343" s="803">
        <v>19650</v>
      </c>
      <c r="L343" s="804">
        <f t="shared" ref="L343:L348" si="235">K343*J343</f>
        <v>0</v>
      </c>
      <c r="M343" s="803">
        <v>8580</v>
      </c>
      <c r="N343" s="804">
        <f t="shared" ref="N343:N348" si="236">M343*J343</f>
        <v>0</v>
      </c>
      <c r="O343" s="808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0">
        <f t="shared" si="184"/>
        <v>7</v>
      </c>
      <c r="AF343" s="747">
        <v>19650</v>
      </c>
      <c r="AG343" s="747">
        <f t="shared" ref="AG343:AG348" si="245">AF343*AE343</f>
        <v>137550</v>
      </c>
      <c r="AH343" s="747">
        <v>8580</v>
      </c>
      <c r="AI343" s="747">
        <f t="shared" ref="AI343:AI348" si="246">AH343*AE343</f>
        <v>60060</v>
      </c>
      <c r="AJ343" s="748">
        <f t="shared" ref="AJ343:AJ348" si="247">AI343+AG343</f>
        <v>197610</v>
      </c>
    </row>
    <row r="344" spans="1:36" s="403" customFormat="1" ht="17.45" hidden="1" customHeight="1" x14ac:dyDescent="0.25">
      <c r="A344" s="970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802"/>
      <c r="K344" s="803">
        <v>1021.8000000000001</v>
      </c>
      <c r="L344" s="804">
        <f t="shared" si="235"/>
        <v>0</v>
      </c>
      <c r="M344" s="803">
        <v>1248</v>
      </c>
      <c r="N344" s="804">
        <f t="shared" si="236"/>
        <v>0</v>
      </c>
      <c r="O344" s="808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0">
        <f t="shared" si="184"/>
        <v>21</v>
      </c>
      <c r="AF344" s="747">
        <v>1021.8000000000001</v>
      </c>
      <c r="AG344" s="747">
        <f t="shared" si="245"/>
        <v>21457.800000000003</v>
      </c>
      <c r="AH344" s="747">
        <v>1248</v>
      </c>
      <c r="AI344" s="747">
        <f t="shared" si="246"/>
        <v>26208</v>
      </c>
      <c r="AJ344" s="748">
        <f t="shared" si="247"/>
        <v>47665.8</v>
      </c>
    </row>
    <row r="345" spans="1:36" s="403" customFormat="1" ht="17.45" hidden="1" customHeight="1" x14ac:dyDescent="0.25">
      <c r="A345" s="970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802"/>
      <c r="K345" s="803">
        <v>8646</v>
      </c>
      <c r="L345" s="804">
        <f t="shared" si="235"/>
        <v>0</v>
      </c>
      <c r="M345" s="803">
        <v>23400</v>
      </c>
      <c r="N345" s="804">
        <f t="shared" si="236"/>
        <v>0</v>
      </c>
      <c r="O345" s="808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0">
        <f t="shared" si="184"/>
        <v>0.05</v>
      </c>
      <c r="AF345" s="747">
        <v>8646</v>
      </c>
      <c r="AG345" s="747">
        <f t="shared" si="245"/>
        <v>432.3</v>
      </c>
      <c r="AH345" s="747">
        <v>23400</v>
      </c>
      <c r="AI345" s="747">
        <f t="shared" si="246"/>
        <v>1170</v>
      </c>
      <c r="AJ345" s="748">
        <f t="shared" si="247"/>
        <v>1602.3</v>
      </c>
    </row>
    <row r="346" spans="1:36" s="403" customFormat="1" ht="17.45" hidden="1" customHeight="1" x14ac:dyDescent="0.25">
      <c r="A346" s="970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802"/>
      <c r="K346" s="803">
        <v>3615.6000000000004</v>
      </c>
      <c r="L346" s="804">
        <f t="shared" si="235"/>
        <v>0</v>
      </c>
      <c r="M346" s="803">
        <v>1560</v>
      </c>
      <c r="N346" s="804">
        <f t="shared" si="236"/>
        <v>0</v>
      </c>
      <c r="O346" s="808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0">
        <f t="shared" si="184"/>
        <v>14</v>
      </c>
      <c r="AF346" s="747">
        <v>3615.6000000000004</v>
      </c>
      <c r="AG346" s="747">
        <f t="shared" si="245"/>
        <v>50618.400000000009</v>
      </c>
      <c r="AH346" s="747">
        <v>1560</v>
      </c>
      <c r="AI346" s="747">
        <f t="shared" si="246"/>
        <v>21840</v>
      </c>
      <c r="AJ346" s="748">
        <f t="shared" si="247"/>
        <v>72458.400000000009</v>
      </c>
    </row>
    <row r="347" spans="1:36" s="403" customFormat="1" ht="17.45" hidden="1" customHeight="1" x14ac:dyDescent="0.25">
      <c r="A347" s="970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802"/>
      <c r="K347" s="803">
        <v>5502</v>
      </c>
      <c r="L347" s="804">
        <f t="shared" si="235"/>
        <v>0</v>
      </c>
      <c r="M347" s="803">
        <v>5460</v>
      </c>
      <c r="N347" s="804">
        <f t="shared" si="236"/>
        <v>0</v>
      </c>
      <c r="O347" s="808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0">
        <f t="shared" si="184"/>
        <v>7</v>
      </c>
      <c r="AF347" s="747">
        <v>5502</v>
      </c>
      <c r="AG347" s="747">
        <f t="shared" si="245"/>
        <v>38514</v>
      </c>
      <c r="AH347" s="747">
        <v>5460</v>
      </c>
      <c r="AI347" s="747">
        <f t="shared" si="246"/>
        <v>38220</v>
      </c>
      <c r="AJ347" s="748">
        <f t="shared" si="247"/>
        <v>76734</v>
      </c>
    </row>
    <row r="348" spans="1:36" s="403" customFormat="1" ht="17.45" hidden="1" customHeight="1" x14ac:dyDescent="0.25">
      <c r="A348" s="970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802"/>
      <c r="K348" s="803">
        <v>1336.2</v>
      </c>
      <c r="L348" s="804">
        <f t="shared" si="235"/>
        <v>0</v>
      </c>
      <c r="M348" s="803">
        <v>1092</v>
      </c>
      <c r="N348" s="804">
        <f t="shared" si="236"/>
        <v>0</v>
      </c>
      <c r="O348" s="808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0">
        <f t="shared" si="184"/>
        <v>2</v>
      </c>
      <c r="AF348" s="747">
        <v>1336.2</v>
      </c>
      <c r="AG348" s="747">
        <f t="shared" si="245"/>
        <v>2672.4</v>
      </c>
      <c r="AH348" s="747">
        <v>1092</v>
      </c>
      <c r="AI348" s="747">
        <f t="shared" si="246"/>
        <v>2184</v>
      </c>
      <c r="AJ348" s="748">
        <f t="shared" si="247"/>
        <v>4856.3999999999996</v>
      </c>
    </row>
    <row r="349" spans="1:36" s="403" customFormat="1" ht="17.45" hidden="1" customHeight="1" x14ac:dyDescent="0.25">
      <c r="A349" s="969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9"/>
      <c r="K349" s="812"/>
      <c r="L349" s="830">
        <f>SUM(L350:L352)</f>
        <v>0</v>
      </c>
      <c r="M349" s="812"/>
      <c r="N349" s="830">
        <f>SUM(N350:N352)</f>
        <v>0</v>
      </c>
      <c r="O349" s="831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4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hidden="1" customHeight="1" x14ac:dyDescent="0.25">
      <c r="A350" s="970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2"/>
      <c r="K350" s="803">
        <v>19650</v>
      </c>
      <c r="L350" s="804">
        <f>K350*J350</f>
        <v>0</v>
      </c>
      <c r="M350" s="803">
        <v>8580</v>
      </c>
      <c r="N350" s="804">
        <f>M350*J350</f>
        <v>0</v>
      </c>
      <c r="O350" s="808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4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hidden="1" customHeight="1" x14ac:dyDescent="0.25">
      <c r="A351" s="970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2"/>
      <c r="K351" s="803">
        <v>1021.8000000000001</v>
      </c>
      <c r="L351" s="804">
        <f>K351*J351</f>
        <v>0</v>
      </c>
      <c r="M351" s="803">
        <v>1248</v>
      </c>
      <c r="N351" s="804">
        <f>M351*J351</f>
        <v>0</v>
      </c>
      <c r="O351" s="808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4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hidden="1" customHeight="1" x14ac:dyDescent="0.25">
      <c r="A352" s="970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2"/>
      <c r="K352" s="803">
        <v>550.20000000000005</v>
      </c>
      <c r="L352" s="804">
        <f>K352*J352</f>
        <v>0</v>
      </c>
      <c r="M352" s="803">
        <v>577.20000000000005</v>
      </c>
      <c r="N352" s="804">
        <f>M352*J352</f>
        <v>0</v>
      </c>
      <c r="O352" s="808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4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hidden="1" customHeight="1" x14ac:dyDescent="0.25">
      <c r="A353" s="969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9"/>
      <c r="K353" s="820"/>
      <c r="L353" s="821">
        <f>SUM(L354:L355)</f>
        <v>0</v>
      </c>
      <c r="M353" s="820"/>
      <c r="N353" s="821">
        <f>SUM(N354:N355)</f>
        <v>0</v>
      </c>
      <c r="O353" s="814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48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hidden="1" customHeight="1" x14ac:dyDescent="0.25">
      <c r="A354" s="970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2"/>
      <c r="K354" s="803">
        <v>5502</v>
      </c>
      <c r="L354" s="804">
        <f>K354*J354</f>
        <v>0</v>
      </c>
      <c r="M354" s="803">
        <v>8580</v>
      </c>
      <c r="N354" s="804">
        <f>M354*J354</f>
        <v>0</v>
      </c>
      <c r="O354" s="808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48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hidden="1" customHeight="1" x14ac:dyDescent="0.25">
      <c r="A355" s="970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2"/>
      <c r="K355" s="803">
        <v>1021.8000000000001</v>
      </c>
      <c r="L355" s="804">
        <f>K355*J355</f>
        <v>0</v>
      </c>
      <c r="M355" s="803">
        <v>1248</v>
      </c>
      <c r="N355" s="804">
        <f>M355*J355</f>
        <v>0</v>
      </c>
      <c r="O355" s="808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48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 x14ac:dyDescent="0.25">
      <c r="A356" s="1086" t="s">
        <v>921</v>
      </c>
      <c r="B356" s="1060" t="s">
        <v>452</v>
      </c>
      <c r="C356" s="108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9">
        <v>10506.89</v>
      </c>
      <c r="K356" s="812"/>
      <c r="L356" s="830">
        <f>SUM(L357:L361)</f>
        <v>35120985.093246996</v>
      </c>
      <c r="M356" s="812"/>
      <c r="N356" s="830">
        <f>SUM(N357:N361)</f>
        <v>3485461.1265899995</v>
      </c>
      <c r="O356" s="831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1088">
        <v>10506.89</v>
      </c>
      <c r="T356" s="1089"/>
      <c r="U356" s="1089">
        <f>SUM(U357:U361)</f>
        <v>35115829.420000002</v>
      </c>
      <c r="V356" s="1089"/>
      <c r="W356" s="1089">
        <f>SUM(W357:W361)</f>
        <v>3482948.8999999994</v>
      </c>
      <c r="X356" s="1090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48"/>
        <v>633.11000000000058</v>
      </c>
      <c r="AF356" s="766"/>
      <c r="AG356" s="766">
        <f>SUM(AG357:AG361)</f>
        <v>115281.81490000187</v>
      </c>
      <c r="AH356" s="766"/>
      <c r="AI356" s="766">
        <f>SUM(AI357:AI361)</f>
        <v>13485.378000000161</v>
      </c>
      <c r="AJ356" s="756">
        <f>SUM(AJ357:AJ361)</f>
        <v>128767.19290000205</v>
      </c>
    </row>
    <row r="357" spans="1:36" ht="22.5" customHeight="1" x14ac:dyDescent="0.25">
      <c r="A357" s="1085" t="s">
        <v>922</v>
      </c>
      <c r="B357" s="1073" t="s">
        <v>453</v>
      </c>
      <c r="C357" s="1076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2">
        <v>10506.89</v>
      </c>
      <c r="K357" s="803">
        <v>750</v>
      </c>
      <c r="L357" s="804">
        <f>K357*J357</f>
        <v>7880167.5</v>
      </c>
      <c r="M357" s="803"/>
      <c r="N357" s="804"/>
      <c r="O357" s="808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1068">
        <v>10506.89</v>
      </c>
      <c r="T357" s="915">
        <v>750</v>
      </c>
      <c r="U357" s="915">
        <f>T357*S357</f>
        <v>7880167.5</v>
      </c>
      <c r="V357" s="915"/>
      <c r="W357" s="915"/>
      <c r="X357" s="1058">
        <f>W357+U357</f>
        <v>7880167.5</v>
      </c>
      <c r="Y357" s="1068">
        <v>600</v>
      </c>
      <c r="Z357" s="915">
        <v>750</v>
      </c>
      <c r="AA357" s="915">
        <f>Z357*Y357</f>
        <v>450000</v>
      </c>
      <c r="AB357" s="915"/>
      <c r="AC357" s="915"/>
      <c r="AD357" s="1058">
        <f>AC357+AA357</f>
        <v>450000</v>
      </c>
      <c r="AE357" s="740">
        <f t="shared" si="248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 x14ac:dyDescent="0.25">
      <c r="A358" s="1085" t="s">
        <v>923</v>
      </c>
      <c r="B358" s="1073" t="s">
        <v>454</v>
      </c>
      <c r="C358" s="1076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2">
        <v>10506.89</v>
      </c>
      <c r="K358" s="803">
        <v>89</v>
      </c>
      <c r="L358" s="804">
        <f>K358*J358</f>
        <v>935113.21</v>
      </c>
      <c r="M358" s="803">
        <v>46</v>
      </c>
      <c r="N358" s="804">
        <f>M358*J358</f>
        <v>483316.93999999994</v>
      </c>
      <c r="O358" s="808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1068">
        <v>10506.89</v>
      </c>
      <c r="T358" s="915">
        <v>89</v>
      </c>
      <c r="U358" s="915">
        <f>T358*S358</f>
        <v>935113.21</v>
      </c>
      <c r="V358" s="915">
        <v>46</v>
      </c>
      <c r="W358" s="915">
        <f>V358*S358</f>
        <v>483316.93999999994</v>
      </c>
      <c r="X358" s="1058">
        <f>W358+U358</f>
        <v>1418430.15</v>
      </c>
      <c r="Y358" s="1068">
        <v>600</v>
      </c>
      <c r="Z358" s="915">
        <v>89</v>
      </c>
      <c r="AA358" s="915">
        <f>Z358*Y358</f>
        <v>53400</v>
      </c>
      <c r="AB358" s="915">
        <v>46</v>
      </c>
      <c r="AC358" s="915">
        <f>AB358*Y358</f>
        <v>27600</v>
      </c>
      <c r="AD358" s="1058">
        <f>AC358+AA358</f>
        <v>81000</v>
      </c>
      <c r="AE358" s="740">
        <f t="shared" si="248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 x14ac:dyDescent="0.25">
      <c r="A359" s="1085" t="s">
        <v>924</v>
      </c>
      <c r="B359" s="1073" t="s">
        <v>455</v>
      </c>
      <c r="C359" s="1076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2">
        <v>10506.89</v>
      </c>
      <c r="K359" s="803">
        <v>1675.05</v>
      </c>
      <c r="L359" s="804">
        <f>K359*J359</f>
        <v>17599566.094499998</v>
      </c>
      <c r="M359" s="803"/>
      <c r="N359" s="804"/>
      <c r="O359" s="808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1068">
        <v>10506.89</v>
      </c>
      <c r="T359" s="915">
        <v>1675</v>
      </c>
      <c r="U359" s="915">
        <f>T359*S359</f>
        <v>17599040.75</v>
      </c>
      <c r="V359" s="915"/>
      <c r="W359" s="915"/>
      <c r="X359" s="1058">
        <f>W359+U359</f>
        <v>17599040.75</v>
      </c>
      <c r="Y359" s="1068">
        <v>600</v>
      </c>
      <c r="Z359" s="915">
        <v>1675</v>
      </c>
      <c r="AA359" s="915">
        <f>Z359*Y359</f>
        <v>1005000</v>
      </c>
      <c r="AB359" s="915"/>
      <c r="AC359" s="915"/>
      <c r="AD359" s="1058">
        <f>AC359+AA359</f>
        <v>1005000</v>
      </c>
      <c r="AE359" s="740">
        <f t="shared" si="248"/>
        <v>33.110000000000582</v>
      </c>
      <c r="AF359" s="743">
        <v>1675.05</v>
      </c>
      <c r="AG359" s="743">
        <f>AF359*AE359</f>
        <v>55460.905500000976</v>
      </c>
      <c r="AH359" s="743"/>
      <c r="AI359" s="743"/>
      <c r="AJ359" s="744">
        <f>AI359+AG359</f>
        <v>55460.905500000976</v>
      </c>
    </row>
    <row r="360" spans="1:36" ht="22.5" customHeight="1" x14ac:dyDescent="0.25">
      <c r="A360" s="1085" t="s">
        <v>925</v>
      </c>
      <c r="B360" s="1073" t="s">
        <v>456</v>
      </c>
      <c r="C360" s="1076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2">
        <v>10506.89</v>
      </c>
      <c r="K360" s="803">
        <v>102.6123</v>
      </c>
      <c r="L360" s="804">
        <f>K360*J360</f>
        <v>1078136.1487469999</v>
      </c>
      <c r="M360" s="803">
        <v>55.731000000000002</v>
      </c>
      <c r="N360" s="804">
        <f>M360*J360</f>
        <v>585559.48658999999</v>
      </c>
      <c r="O360" s="808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1068">
        <v>10462</v>
      </c>
      <c r="T360" s="915">
        <v>102.61</v>
      </c>
      <c r="U360" s="915">
        <f>T360*S360</f>
        <v>1073505.82</v>
      </c>
      <c r="V360" s="915">
        <v>55.73</v>
      </c>
      <c r="W360" s="915">
        <f>V360*S360</f>
        <v>583047.26</v>
      </c>
      <c r="X360" s="1058">
        <f>W360+U360</f>
        <v>1656553.08</v>
      </c>
      <c r="Y360" s="1068">
        <v>600</v>
      </c>
      <c r="Z360" s="915">
        <v>102.61</v>
      </c>
      <c r="AA360" s="915">
        <f>Z360*Y360</f>
        <v>61566</v>
      </c>
      <c r="AB360" s="915">
        <v>55.73</v>
      </c>
      <c r="AC360" s="915">
        <f>AB360*Y360</f>
        <v>33438</v>
      </c>
      <c r="AD360" s="1058">
        <f>AC360+AA360</f>
        <v>95004</v>
      </c>
      <c r="AE360" s="740">
        <f t="shared" si="248"/>
        <v>78</v>
      </c>
      <c r="AF360" s="743">
        <v>102.6123</v>
      </c>
      <c r="AG360" s="743">
        <f>AF360*AE360</f>
        <v>8003.7594000000008</v>
      </c>
      <c r="AH360" s="743">
        <v>55.731000000000002</v>
      </c>
      <c r="AI360" s="743">
        <f>AH360*AE360</f>
        <v>4347.018</v>
      </c>
      <c r="AJ360" s="744">
        <f>AI360+AG360</f>
        <v>12350.777400000001</v>
      </c>
    </row>
    <row r="361" spans="1:36" ht="22.5" customHeight="1" x14ac:dyDescent="0.25">
      <c r="A361" s="1085" t="s">
        <v>926</v>
      </c>
      <c r="B361" s="1073" t="s">
        <v>457</v>
      </c>
      <c r="C361" s="1076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2">
        <v>10506.89</v>
      </c>
      <c r="K361" s="803">
        <v>726</v>
      </c>
      <c r="L361" s="804">
        <f>K361*J361</f>
        <v>7628002.1399999997</v>
      </c>
      <c r="M361" s="803">
        <v>230</v>
      </c>
      <c r="N361" s="804">
        <f>M361*J361</f>
        <v>2416584.6999999997</v>
      </c>
      <c r="O361" s="808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1068">
        <v>10506.89</v>
      </c>
      <c r="T361" s="915">
        <v>726</v>
      </c>
      <c r="U361" s="915">
        <f>T361*S361</f>
        <v>7628002.1399999997</v>
      </c>
      <c r="V361" s="915">
        <v>230</v>
      </c>
      <c r="W361" s="915">
        <f>V361*S361</f>
        <v>2416584.6999999997</v>
      </c>
      <c r="X361" s="1058">
        <f>W361+U361</f>
        <v>10044586.84</v>
      </c>
      <c r="Y361" s="1068">
        <v>600</v>
      </c>
      <c r="Z361" s="915">
        <v>726</v>
      </c>
      <c r="AA361" s="915">
        <f>Z361*Y361</f>
        <v>435600</v>
      </c>
      <c r="AB361" s="915">
        <v>230</v>
      </c>
      <c r="AC361" s="915">
        <f>AB361*Y361</f>
        <v>138000</v>
      </c>
      <c r="AD361" s="1058">
        <f>AC361+AA361</f>
        <v>573600</v>
      </c>
      <c r="AE361" s="740">
        <f t="shared" si="248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hidden="1" customHeight="1" x14ac:dyDescent="0.25">
      <c r="A362" s="966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9"/>
      <c r="K362" s="798"/>
      <c r="L362" s="799">
        <f>SUM(L363:L378)</f>
        <v>0</v>
      </c>
      <c r="M362" s="798"/>
      <c r="N362" s="799">
        <f>SUM(N363:N378)</f>
        <v>0</v>
      </c>
      <c r="O362" s="809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48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hidden="1" customHeight="1" x14ac:dyDescent="0.25">
      <c r="A363" s="967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32"/>
      <c r="K363" s="803">
        <v>6550</v>
      </c>
      <c r="L363" s="804">
        <f t="shared" ref="L363:L376" si="254">K363*J363</f>
        <v>0</v>
      </c>
      <c r="M363" s="803">
        <v>55450.200000000004</v>
      </c>
      <c r="N363" s="804">
        <f t="shared" ref="N363:N377" si="255">M363*J363</f>
        <v>0</v>
      </c>
      <c r="O363" s="808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0">
        <f t="shared" si="248"/>
        <v>1</v>
      </c>
      <c r="AF363" s="747">
        <v>6550</v>
      </c>
      <c r="AG363" s="747">
        <f t="shared" ref="AG363:AG376" si="263">AF363*AE363</f>
        <v>6550</v>
      </c>
      <c r="AH363" s="747">
        <v>55450.200000000004</v>
      </c>
      <c r="AI363" s="747">
        <f t="shared" ref="AI363:AI377" si="264">AH363*AE363</f>
        <v>55450.200000000004</v>
      </c>
      <c r="AJ363" s="748">
        <f t="shared" ref="AJ363:AJ378" si="265">AI363+AG363</f>
        <v>62000.200000000004</v>
      </c>
    </row>
    <row r="364" spans="1:36" s="403" customFormat="1" ht="17.45" hidden="1" customHeight="1" x14ac:dyDescent="0.25">
      <c r="A364" s="967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32"/>
      <c r="K364" s="803">
        <v>186.02</v>
      </c>
      <c r="L364" s="804">
        <f t="shared" si="254"/>
        <v>0</v>
      </c>
      <c r="M364" s="803">
        <v>1809.6000000000001</v>
      </c>
      <c r="N364" s="804">
        <f t="shared" si="255"/>
        <v>0</v>
      </c>
      <c r="O364" s="808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0">
        <f t="shared" si="248"/>
        <v>30</v>
      </c>
      <c r="AF364" s="747">
        <v>186.02</v>
      </c>
      <c r="AG364" s="747">
        <f t="shared" si="263"/>
        <v>5580.6</v>
      </c>
      <c r="AH364" s="747">
        <v>1809.6000000000001</v>
      </c>
      <c r="AI364" s="747">
        <f t="shared" si="264"/>
        <v>54288.000000000007</v>
      </c>
      <c r="AJ364" s="748">
        <f t="shared" si="265"/>
        <v>59868.600000000006</v>
      </c>
    </row>
    <row r="365" spans="1:36" s="403" customFormat="1" ht="17.45" hidden="1" customHeight="1" x14ac:dyDescent="0.25">
      <c r="A365" s="967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32"/>
      <c r="K365" s="803">
        <v>162.44</v>
      </c>
      <c r="L365" s="804">
        <f t="shared" si="254"/>
        <v>0</v>
      </c>
      <c r="M365" s="803">
        <v>322.40000000000003</v>
      </c>
      <c r="N365" s="804">
        <f t="shared" si="255"/>
        <v>0</v>
      </c>
      <c r="O365" s="808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0">
        <f t="shared" si="248"/>
        <v>30</v>
      </c>
      <c r="AF365" s="747">
        <v>162.44</v>
      </c>
      <c r="AG365" s="747">
        <f t="shared" si="263"/>
        <v>4873.2</v>
      </c>
      <c r="AH365" s="747">
        <v>322.40000000000003</v>
      </c>
      <c r="AI365" s="747">
        <f t="shared" si="264"/>
        <v>9672.0000000000018</v>
      </c>
      <c r="AJ365" s="748">
        <f t="shared" si="265"/>
        <v>14545.2</v>
      </c>
    </row>
    <row r="366" spans="1:36" s="403" customFormat="1" ht="17.45" hidden="1" customHeight="1" x14ac:dyDescent="0.25">
      <c r="A366" s="967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32"/>
      <c r="K366" s="803">
        <v>162.44</v>
      </c>
      <c r="L366" s="804">
        <f t="shared" si="254"/>
        <v>0</v>
      </c>
      <c r="M366" s="803">
        <v>434.2</v>
      </c>
      <c r="N366" s="804">
        <f t="shared" si="255"/>
        <v>0</v>
      </c>
      <c r="O366" s="808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0">
        <f t="shared" si="248"/>
        <v>60</v>
      </c>
      <c r="AF366" s="747">
        <v>162.44</v>
      </c>
      <c r="AG366" s="747">
        <f t="shared" si="263"/>
        <v>9746.4</v>
      </c>
      <c r="AH366" s="747">
        <v>434.2</v>
      </c>
      <c r="AI366" s="747">
        <f t="shared" si="264"/>
        <v>26052</v>
      </c>
      <c r="AJ366" s="748">
        <f t="shared" si="265"/>
        <v>35798.400000000001</v>
      </c>
    </row>
    <row r="367" spans="1:36" s="403" customFormat="1" ht="17.45" hidden="1" customHeight="1" x14ac:dyDescent="0.25">
      <c r="A367" s="967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32"/>
      <c r="K367" s="803">
        <v>162.44</v>
      </c>
      <c r="L367" s="804">
        <f t="shared" si="254"/>
        <v>0</v>
      </c>
      <c r="M367" s="803">
        <v>184.6</v>
      </c>
      <c r="N367" s="804">
        <f t="shared" si="255"/>
        <v>0</v>
      </c>
      <c r="O367" s="808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0">
        <f t="shared" si="248"/>
        <v>70</v>
      </c>
      <c r="AF367" s="747">
        <v>162.44</v>
      </c>
      <c r="AG367" s="747">
        <f t="shared" si="263"/>
        <v>11370.8</v>
      </c>
      <c r="AH367" s="747">
        <v>184.6</v>
      </c>
      <c r="AI367" s="747">
        <f t="shared" si="264"/>
        <v>12922</v>
      </c>
      <c r="AJ367" s="748">
        <f t="shared" si="265"/>
        <v>24292.799999999999</v>
      </c>
    </row>
    <row r="368" spans="1:36" s="403" customFormat="1" ht="17.45" hidden="1" customHeight="1" x14ac:dyDescent="0.25">
      <c r="A368" s="967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32"/>
      <c r="K368" s="803">
        <v>162.44</v>
      </c>
      <c r="L368" s="804">
        <f t="shared" si="254"/>
        <v>0</v>
      </c>
      <c r="M368" s="803">
        <v>166.92000000000002</v>
      </c>
      <c r="N368" s="804">
        <f t="shared" si="255"/>
        <v>0</v>
      </c>
      <c r="O368" s="808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0">
        <f t="shared" si="248"/>
        <v>100</v>
      </c>
      <c r="AF368" s="747">
        <v>162.44</v>
      </c>
      <c r="AG368" s="747">
        <f t="shared" si="263"/>
        <v>16244</v>
      </c>
      <c r="AH368" s="747">
        <v>166.92000000000002</v>
      </c>
      <c r="AI368" s="747">
        <f t="shared" si="264"/>
        <v>16692</v>
      </c>
      <c r="AJ368" s="748">
        <f t="shared" si="265"/>
        <v>32936</v>
      </c>
    </row>
    <row r="369" spans="1:37" s="403" customFormat="1" ht="17.45" hidden="1" customHeight="1" x14ac:dyDescent="0.25">
      <c r="A369" s="967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7"/>
      <c r="K369" s="803">
        <v>838.40000000000009</v>
      </c>
      <c r="L369" s="804">
        <f t="shared" si="254"/>
        <v>0</v>
      </c>
      <c r="M369" s="803">
        <v>699.4</v>
      </c>
      <c r="N369" s="804">
        <f t="shared" si="255"/>
        <v>0</v>
      </c>
      <c r="O369" s="808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0">
        <f t="shared" si="248"/>
        <v>120</v>
      </c>
      <c r="AF369" s="747">
        <v>838.40000000000009</v>
      </c>
      <c r="AG369" s="747">
        <f t="shared" si="263"/>
        <v>100608.00000000001</v>
      </c>
      <c r="AH369" s="747">
        <v>699.4</v>
      </c>
      <c r="AI369" s="747">
        <f t="shared" si="264"/>
        <v>83928</v>
      </c>
      <c r="AJ369" s="748">
        <f t="shared" si="265"/>
        <v>184536</v>
      </c>
    </row>
    <row r="370" spans="1:37" s="403" customFormat="1" ht="27" hidden="1" customHeight="1" x14ac:dyDescent="0.25">
      <c r="A370" s="967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32"/>
      <c r="K370" s="803">
        <v>45.85</v>
      </c>
      <c r="L370" s="804">
        <f t="shared" si="254"/>
        <v>0</v>
      </c>
      <c r="M370" s="803">
        <v>58.5</v>
      </c>
      <c r="N370" s="804">
        <f t="shared" si="255"/>
        <v>0</v>
      </c>
      <c r="O370" s="808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0">
        <f t="shared" si="248"/>
        <v>130</v>
      </c>
      <c r="AF370" s="747">
        <v>45.85</v>
      </c>
      <c r="AG370" s="747">
        <f t="shared" si="263"/>
        <v>5960.5</v>
      </c>
      <c r="AH370" s="747">
        <v>58.5</v>
      </c>
      <c r="AI370" s="747">
        <f t="shared" si="264"/>
        <v>7605</v>
      </c>
      <c r="AJ370" s="748">
        <f t="shared" si="265"/>
        <v>13565.5</v>
      </c>
    </row>
    <row r="371" spans="1:37" s="403" customFormat="1" ht="17.45" hidden="1" customHeight="1" x14ac:dyDescent="0.25">
      <c r="A371" s="967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32"/>
      <c r="K371" s="803">
        <v>262</v>
      </c>
      <c r="L371" s="804">
        <f t="shared" si="254"/>
        <v>0</v>
      </c>
      <c r="M371" s="803">
        <v>681.2</v>
      </c>
      <c r="N371" s="804">
        <f t="shared" si="255"/>
        <v>0</v>
      </c>
      <c r="O371" s="808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0">
        <f t="shared" si="248"/>
        <v>40</v>
      </c>
      <c r="AF371" s="747">
        <v>262</v>
      </c>
      <c r="AG371" s="747">
        <f t="shared" si="263"/>
        <v>10480</v>
      </c>
      <c r="AH371" s="747">
        <v>681.2</v>
      </c>
      <c r="AI371" s="747">
        <f t="shared" si="264"/>
        <v>27248</v>
      </c>
      <c r="AJ371" s="748">
        <f t="shared" si="265"/>
        <v>37728</v>
      </c>
    </row>
    <row r="372" spans="1:37" s="403" customFormat="1" ht="17.45" hidden="1" customHeight="1" x14ac:dyDescent="0.25">
      <c r="A372" s="967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32"/>
      <c r="K372" s="803">
        <v>65.5</v>
      </c>
      <c r="L372" s="804">
        <f t="shared" si="254"/>
        <v>0</v>
      </c>
      <c r="M372" s="803">
        <v>166.71200000000002</v>
      </c>
      <c r="N372" s="804">
        <f t="shared" si="255"/>
        <v>0</v>
      </c>
      <c r="O372" s="808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0">
        <f t="shared" si="248"/>
        <v>20</v>
      </c>
      <c r="AF372" s="747">
        <v>65.5</v>
      </c>
      <c r="AG372" s="747">
        <f t="shared" si="263"/>
        <v>1310</v>
      </c>
      <c r="AH372" s="747">
        <v>166.71200000000002</v>
      </c>
      <c r="AI372" s="747">
        <f t="shared" si="264"/>
        <v>3334.2400000000002</v>
      </c>
      <c r="AJ372" s="748">
        <f t="shared" si="265"/>
        <v>4644.24</v>
      </c>
    </row>
    <row r="373" spans="1:37" s="403" customFormat="1" ht="17.45" hidden="1" customHeight="1" x14ac:dyDescent="0.25">
      <c r="A373" s="967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32"/>
      <c r="K373" s="803">
        <v>32.75</v>
      </c>
      <c r="L373" s="804">
        <f t="shared" si="254"/>
        <v>0</v>
      </c>
      <c r="M373" s="803">
        <v>36.816000000000003</v>
      </c>
      <c r="N373" s="804">
        <f t="shared" si="255"/>
        <v>0</v>
      </c>
      <c r="O373" s="808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0">
        <f t="shared" si="248"/>
        <v>150</v>
      </c>
      <c r="AF373" s="747">
        <v>32.75</v>
      </c>
      <c r="AG373" s="747">
        <f t="shared" si="263"/>
        <v>4912.5</v>
      </c>
      <c r="AH373" s="747">
        <v>36.816000000000003</v>
      </c>
      <c r="AI373" s="747">
        <f t="shared" si="264"/>
        <v>5522.4000000000005</v>
      </c>
      <c r="AJ373" s="748">
        <f t="shared" si="265"/>
        <v>10434.900000000001</v>
      </c>
    </row>
    <row r="374" spans="1:37" s="403" customFormat="1" ht="17.45" hidden="1" customHeight="1" x14ac:dyDescent="0.25">
      <c r="A374" s="967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32"/>
      <c r="K374" s="803">
        <v>2620</v>
      </c>
      <c r="L374" s="804">
        <f t="shared" si="254"/>
        <v>0</v>
      </c>
      <c r="M374" s="803">
        <v>9412</v>
      </c>
      <c r="N374" s="804">
        <f t="shared" si="255"/>
        <v>0</v>
      </c>
      <c r="O374" s="808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0">
        <f t="shared" si="248"/>
        <v>1</v>
      </c>
      <c r="AF374" s="747">
        <v>2620</v>
      </c>
      <c r="AG374" s="747">
        <f t="shared" si="263"/>
        <v>2620</v>
      </c>
      <c r="AH374" s="747">
        <v>9412</v>
      </c>
      <c r="AI374" s="747">
        <f t="shared" si="264"/>
        <v>9412</v>
      </c>
      <c r="AJ374" s="748">
        <f t="shared" si="265"/>
        <v>12032</v>
      </c>
    </row>
    <row r="375" spans="1:37" s="403" customFormat="1" ht="17.45" hidden="1" customHeight="1" x14ac:dyDescent="0.25">
      <c r="A375" s="967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32"/>
      <c r="K375" s="803">
        <v>262</v>
      </c>
      <c r="L375" s="804">
        <f t="shared" si="254"/>
        <v>0</v>
      </c>
      <c r="M375" s="803">
        <v>109.2</v>
      </c>
      <c r="N375" s="804">
        <f t="shared" si="255"/>
        <v>0</v>
      </c>
      <c r="O375" s="808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0">
        <f t="shared" si="248"/>
        <v>3</v>
      </c>
      <c r="AF375" s="747">
        <v>262</v>
      </c>
      <c r="AG375" s="747">
        <f t="shared" si="263"/>
        <v>786</v>
      </c>
      <c r="AH375" s="747">
        <v>109.2</v>
      </c>
      <c r="AI375" s="747">
        <f t="shared" si="264"/>
        <v>327.60000000000002</v>
      </c>
      <c r="AJ375" s="748">
        <f t="shared" si="265"/>
        <v>1113.5999999999999</v>
      </c>
    </row>
    <row r="376" spans="1:37" s="403" customFormat="1" ht="17.45" hidden="1" customHeight="1" x14ac:dyDescent="0.25">
      <c r="A376" s="967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32"/>
      <c r="K376" s="803">
        <v>458.5</v>
      </c>
      <c r="L376" s="804">
        <f t="shared" si="254"/>
        <v>0</v>
      </c>
      <c r="M376" s="803">
        <v>369.2</v>
      </c>
      <c r="N376" s="804">
        <f t="shared" si="255"/>
        <v>0</v>
      </c>
      <c r="O376" s="808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0">
        <f t="shared" si="248"/>
        <v>50</v>
      </c>
      <c r="AF376" s="747">
        <v>458.5</v>
      </c>
      <c r="AG376" s="747">
        <f t="shared" si="263"/>
        <v>22925</v>
      </c>
      <c r="AH376" s="747">
        <v>369.2</v>
      </c>
      <c r="AI376" s="747">
        <f t="shared" si="264"/>
        <v>18460</v>
      </c>
      <c r="AJ376" s="748">
        <f t="shared" si="265"/>
        <v>41385</v>
      </c>
    </row>
    <row r="377" spans="1:37" s="403" customFormat="1" ht="17.25" hidden="1" customHeight="1" x14ac:dyDescent="0.25">
      <c r="A377" s="967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32"/>
      <c r="K377" s="803"/>
      <c r="L377" s="804"/>
      <c r="M377" s="803">
        <v>13000</v>
      </c>
      <c r="N377" s="804">
        <f t="shared" si="255"/>
        <v>0</v>
      </c>
      <c r="O377" s="808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0">
        <f t="shared" si="248"/>
        <v>1</v>
      </c>
      <c r="AF377" s="747"/>
      <c r="AG377" s="747"/>
      <c r="AH377" s="747">
        <v>13000</v>
      </c>
      <c r="AI377" s="747">
        <f t="shared" si="264"/>
        <v>13000</v>
      </c>
      <c r="AJ377" s="748">
        <f t="shared" si="265"/>
        <v>13000</v>
      </c>
    </row>
    <row r="378" spans="1:37" s="403" customFormat="1" ht="17.45" hidden="1" customHeight="1" x14ac:dyDescent="0.25">
      <c r="A378" s="967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32"/>
      <c r="K378" s="803">
        <v>31440</v>
      </c>
      <c r="L378" s="804">
        <f>K378*J378</f>
        <v>0</v>
      </c>
      <c r="M378" s="803"/>
      <c r="N378" s="804"/>
      <c r="O378" s="808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0">
        <f t="shared" si="248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5"/>
        <v>31440</v>
      </c>
    </row>
    <row r="379" spans="1:37" s="242" customFormat="1" ht="16.5" hidden="1" customHeight="1" x14ac:dyDescent="0.25">
      <c r="A379" s="966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9"/>
      <c r="K379" s="798"/>
      <c r="L379" s="807">
        <f>SUM(L380:L413)</f>
        <v>784648</v>
      </c>
      <c r="M379" s="798"/>
      <c r="N379" s="807">
        <f>SUM(N380:N413)</f>
        <v>14604136</v>
      </c>
      <c r="O379" s="800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48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 x14ac:dyDescent="0.25">
      <c r="A380" s="1091" t="s">
        <v>943</v>
      </c>
      <c r="B380" s="846" t="s">
        <v>472</v>
      </c>
      <c r="C380" s="910" t="s">
        <v>31</v>
      </c>
      <c r="D380" s="1032">
        <v>2</v>
      </c>
      <c r="E380" s="1033">
        <v>332000</v>
      </c>
      <c r="F380" s="1033">
        <f>E380*D380</f>
        <v>664000</v>
      </c>
      <c r="G380" s="1033">
        <v>5812000</v>
      </c>
      <c r="H380" s="1033">
        <f>G380*D380</f>
        <v>11624000</v>
      </c>
      <c r="I380" s="1034">
        <f>H380+F380</f>
        <v>12288000</v>
      </c>
      <c r="J380" s="1035">
        <v>2</v>
      </c>
      <c r="K380" s="803">
        <v>332000</v>
      </c>
      <c r="L380" s="1036">
        <f>K380*J380</f>
        <v>664000</v>
      </c>
      <c r="M380" s="803">
        <v>5812000</v>
      </c>
      <c r="N380" s="1036">
        <f>M380*J380</f>
        <v>11624000</v>
      </c>
      <c r="O380" s="1037">
        <f>N380+L380</f>
        <v>12288000</v>
      </c>
      <c r="P380" s="1038">
        <f t="shared" si="249"/>
        <v>0</v>
      </c>
      <c r="Q380" s="1039">
        <f t="shared" si="250"/>
        <v>0</v>
      </c>
      <c r="R380" s="1040">
        <f t="shared" si="238"/>
        <v>0</v>
      </c>
      <c r="S380" s="849">
        <v>2</v>
      </c>
      <c r="T380" s="915">
        <v>332000</v>
      </c>
      <c r="U380" s="915">
        <f>T380*S380</f>
        <v>664000</v>
      </c>
      <c r="V380" s="915">
        <v>5812000</v>
      </c>
      <c r="W380" s="915">
        <f>V380*S380</f>
        <v>11624000</v>
      </c>
      <c r="X380" s="105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48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hidden="1" customHeight="1" x14ac:dyDescent="0.25">
      <c r="A381" s="971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7"/>
      <c r="K381" s="803"/>
      <c r="L381" s="804"/>
      <c r="M381" s="803"/>
      <c r="N381" s="804"/>
      <c r="O381" s="808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48"/>
        <v>0</v>
      </c>
      <c r="AF381" s="747"/>
      <c r="AG381" s="747"/>
      <c r="AH381" s="747"/>
      <c r="AI381" s="747"/>
      <c r="AJ381" s="748"/>
    </row>
    <row r="382" spans="1:37" s="403" customFormat="1" ht="15.6" hidden="1" customHeight="1" x14ac:dyDescent="0.25">
      <c r="A382" s="971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7"/>
      <c r="K382" s="803"/>
      <c r="L382" s="804"/>
      <c r="M382" s="803"/>
      <c r="N382" s="804"/>
      <c r="O382" s="808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48"/>
        <v>0</v>
      </c>
      <c r="AF382" s="747"/>
      <c r="AG382" s="747"/>
      <c r="AH382" s="747"/>
      <c r="AI382" s="747"/>
      <c r="AJ382" s="748"/>
    </row>
    <row r="383" spans="1:37" s="403" customFormat="1" ht="15.6" hidden="1" customHeight="1" x14ac:dyDescent="0.25">
      <c r="A383" s="971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7"/>
      <c r="K383" s="803"/>
      <c r="L383" s="804"/>
      <c r="M383" s="803"/>
      <c r="N383" s="804"/>
      <c r="O383" s="808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48"/>
        <v>0</v>
      </c>
      <c r="AF383" s="747"/>
      <c r="AG383" s="747"/>
      <c r="AH383" s="747"/>
      <c r="AI383" s="747"/>
      <c r="AJ383" s="748"/>
    </row>
    <row r="384" spans="1:37" ht="15.6" hidden="1" customHeight="1" x14ac:dyDescent="0.25">
      <c r="A384" s="971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7"/>
      <c r="K384" s="803"/>
      <c r="L384" s="804"/>
      <c r="M384" s="803">
        <v>73710</v>
      </c>
      <c r="N384" s="804">
        <f>M384*J384</f>
        <v>0</v>
      </c>
      <c r="O384" s="808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0">
        <f t="shared" si="248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0">AI384+AG384</f>
        <v>147420</v>
      </c>
    </row>
    <row r="385" spans="1:36" ht="25.5" x14ac:dyDescent="0.25">
      <c r="A385" s="1091" t="s">
        <v>948</v>
      </c>
      <c r="B385" s="846" t="s">
        <v>477</v>
      </c>
      <c r="C385" s="910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7">
        <v>2</v>
      </c>
      <c r="K385" s="803">
        <v>60324</v>
      </c>
      <c r="L385" s="804">
        <f t="shared" ref="L385:L413" si="272">K385*J385</f>
        <v>120648</v>
      </c>
      <c r="M385" s="803">
        <v>1490068</v>
      </c>
      <c r="N385" s="804">
        <f>M385*J385</f>
        <v>2980136</v>
      </c>
      <c r="O385" s="808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849">
        <v>2</v>
      </c>
      <c r="T385" s="915">
        <v>60324</v>
      </c>
      <c r="U385" s="915">
        <f t="shared" ref="U385:U413" si="273">T385*S385</f>
        <v>120648</v>
      </c>
      <c r="V385" s="915">
        <v>1490068</v>
      </c>
      <c r="W385" s="915">
        <f>V385*S385</f>
        <v>2980136</v>
      </c>
      <c r="X385" s="105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0">
        <f t="shared" si="248"/>
        <v>0</v>
      </c>
      <c r="AF385" s="743">
        <v>60324</v>
      </c>
      <c r="AG385" s="743">
        <f t="shared" ref="AG385:AG413" si="275">AF385*AE385</f>
        <v>0</v>
      </c>
      <c r="AH385" s="743">
        <v>1490068</v>
      </c>
      <c r="AI385" s="743">
        <f>AH385*AE385</f>
        <v>0</v>
      </c>
      <c r="AJ385" s="744">
        <f t="shared" si="270"/>
        <v>0</v>
      </c>
    </row>
    <row r="386" spans="1:36" ht="26.45" hidden="1" customHeight="1" x14ac:dyDescent="0.25">
      <c r="A386" s="971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7"/>
      <c r="K386" s="803">
        <v>46374</v>
      </c>
      <c r="L386" s="804">
        <f t="shared" si="272"/>
        <v>0</v>
      </c>
      <c r="M386" s="803"/>
      <c r="N386" s="804"/>
      <c r="O386" s="808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0">
        <f t="shared" si="248"/>
        <v>2</v>
      </c>
      <c r="AF386" s="747">
        <v>46374</v>
      </c>
      <c r="AG386" s="747">
        <f t="shared" si="275"/>
        <v>92748</v>
      </c>
      <c r="AH386" s="747"/>
      <c r="AI386" s="747"/>
      <c r="AJ386" s="748">
        <f t="shared" si="270"/>
        <v>92748</v>
      </c>
    </row>
    <row r="387" spans="1:36" ht="26.45" hidden="1" customHeight="1" x14ac:dyDescent="0.25">
      <c r="A387" s="971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7"/>
      <c r="K387" s="803">
        <v>56592</v>
      </c>
      <c r="L387" s="804">
        <f t="shared" si="272"/>
        <v>0</v>
      </c>
      <c r="M387" s="803"/>
      <c r="N387" s="804"/>
      <c r="O387" s="808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0">
        <f t="shared" si="248"/>
        <v>2</v>
      </c>
      <c r="AF387" s="747">
        <v>56592</v>
      </c>
      <c r="AG387" s="747">
        <f t="shared" si="275"/>
        <v>113184</v>
      </c>
      <c r="AH387" s="747"/>
      <c r="AI387" s="747"/>
      <c r="AJ387" s="748">
        <f t="shared" si="270"/>
        <v>113184</v>
      </c>
    </row>
    <row r="388" spans="1:36" s="403" customFormat="1" ht="26.45" hidden="1" customHeight="1" x14ac:dyDescent="0.25">
      <c r="A388" s="971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7"/>
      <c r="K388" s="803">
        <v>2373</v>
      </c>
      <c r="L388" s="804">
        <f t="shared" si="272"/>
        <v>0</v>
      </c>
      <c r="M388" s="803">
        <v>4672</v>
      </c>
      <c r="N388" s="804">
        <f t="shared" ref="N388:N401" si="277">M388*J388</f>
        <v>0</v>
      </c>
      <c r="O388" s="808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0">
        <f t="shared" si="248"/>
        <v>86</v>
      </c>
      <c r="AF388" s="747">
        <v>2373</v>
      </c>
      <c r="AG388" s="747">
        <f t="shared" si="275"/>
        <v>204078</v>
      </c>
      <c r="AH388" s="747">
        <v>4672</v>
      </c>
      <c r="AI388" s="747">
        <f t="shared" ref="AI388:AI401" si="280">AH388*AE388</f>
        <v>401792</v>
      </c>
      <c r="AJ388" s="748">
        <f t="shared" si="270"/>
        <v>605870</v>
      </c>
    </row>
    <row r="389" spans="1:36" s="403" customFormat="1" ht="26.45" hidden="1" customHeight="1" x14ac:dyDescent="0.25">
      <c r="A389" s="971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7"/>
      <c r="K389" s="803">
        <v>1771</v>
      </c>
      <c r="L389" s="804">
        <f t="shared" si="272"/>
        <v>0</v>
      </c>
      <c r="M389" s="803">
        <v>4632</v>
      </c>
      <c r="N389" s="804">
        <f t="shared" si="277"/>
        <v>0</v>
      </c>
      <c r="O389" s="808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0">
        <f t="shared" si="248"/>
        <v>132</v>
      </c>
      <c r="AF389" s="747">
        <v>1771</v>
      </c>
      <c r="AG389" s="747">
        <f t="shared" si="275"/>
        <v>233772</v>
      </c>
      <c r="AH389" s="747">
        <v>4632</v>
      </c>
      <c r="AI389" s="747">
        <f t="shared" si="280"/>
        <v>611424</v>
      </c>
      <c r="AJ389" s="748">
        <f t="shared" si="270"/>
        <v>845196</v>
      </c>
    </row>
    <row r="390" spans="1:36" s="403" customFormat="1" ht="15.6" hidden="1" customHeight="1" x14ac:dyDescent="0.25">
      <c r="A390" s="971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7"/>
      <c r="K390" s="803">
        <v>5895</v>
      </c>
      <c r="L390" s="804">
        <f t="shared" si="272"/>
        <v>0</v>
      </c>
      <c r="M390" s="803">
        <v>1550.25</v>
      </c>
      <c r="N390" s="804">
        <f t="shared" si="277"/>
        <v>0</v>
      </c>
      <c r="O390" s="808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0">
        <f t="shared" si="248"/>
        <v>141</v>
      </c>
      <c r="AF390" s="747">
        <v>5895</v>
      </c>
      <c r="AG390" s="747">
        <f t="shared" si="275"/>
        <v>831195</v>
      </c>
      <c r="AH390" s="747">
        <v>1550.25</v>
      </c>
      <c r="AI390" s="747">
        <f t="shared" si="280"/>
        <v>218585.25</v>
      </c>
      <c r="AJ390" s="748">
        <f t="shared" si="270"/>
        <v>1049780.25</v>
      </c>
    </row>
    <row r="391" spans="1:36" s="403" customFormat="1" ht="26.45" hidden="1" customHeight="1" x14ac:dyDescent="0.25">
      <c r="A391" s="971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7"/>
      <c r="K391" s="803">
        <v>9790</v>
      </c>
      <c r="L391" s="804">
        <f t="shared" si="272"/>
        <v>0</v>
      </c>
      <c r="M391" s="803">
        <v>35760</v>
      </c>
      <c r="N391" s="804">
        <f t="shared" si="277"/>
        <v>0</v>
      </c>
      <c r="O391" s="808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0">
        <f t="shared" si="248"/>
        <v>14</v>
      </c>
      <c r="AF391" s="747">
        <v>9790</v>
      </c>
      <c r="AG391" s="747">
        <f t="shared" si="275"/>
        <v>137060</v>
      </c>
      <c r="AH391" s="747">
        <v>35760</v>
      </c>
      <c r="AI391" s="747">
        <f t="shared" si="280"/>
        <v>500640</v>
      </c>
      <c r="AJ391" s="748">
        <f t="shared" si="270"/>
        <v>637700</v>
      </c>
    </row>
    <row r="392" spans="1:36" s="403" customFormat="1" ht="26.45" hidden="1" customHeight="1" x14ac:dyDescent="0.25">
      <c r="A392" s="971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7"/>
      <c r="K392" s="803">
        <v>4165.8</v>
      </c>
      <c r="L392" s="804">
        <f t="shared" si="272"/>
        <v>0</v>
      </c>
      <c r="M392" s="803">
        <v>201.5</v>
      </c>
      <c r="N392" s="804">
        <f t="shared" si="277"/>
        <v>0</v>
      </c>
      <c r="O392" s="808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4165.8</v>
      </c>
      <c r="AG392" s="747">
        <f t="shared" si="275"/>
        <v>391585.2</v>
      </c>
      <c r="AH392" s="747">
        <v>201.5</v>
      </c>
      <c r="AI392" s="747">
        <f t="shared" si="280"/>
        <v>18941</v>
      </c>
      <c r="AJ392" s="748">
        <f t="shared" si="270"/>
        <v>410526.2</v>
      </c>
    </row>
    <row r="393" spans="1:36" s="403" customFormat="1" ht="15.6" hidden="1" customHeight="1" x14ac:dyDescent="0.25">
      <c r="A393" s="971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7"/>
      <c r="K393" s="803">
        <v>9866</v>
      </c>
      <c r="L393" s="804">
        <f t="shared" si="272"/>
        <v>0</v>
      </c>
      <c r="M393" s="803">
        <v>28674</v>
      </c>
      <c r="N393" s="804">
        <f t="shared" si="277"/>
        <v>0</v>
      </c>
      <c r="O393" s="808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0">
        <f t="shared" si="248"/>
        <v>47</v>
      </c>
      <c r="AF393" s="747">
        <v>9866</v>
      </c>
      <c r="AG393" s="747">
        <f t="shared" si="275"/>
        <v>463702</v>
      </c>
      <c r="AH393" s="747">
        <v>28674</v>
      </c>
      <c r="AI393" s="747">
        <f t="shared" si="280"/>
        <v>1347678</v>
      </c>
      <c r="AJ393" s="748">
        <f t="shared" si="270"/>
        <v>1811380</v>
      </c>
    </row>
    <row r="394" spans="1:36" s="403" customFormat="1" ht="15.6" hidden="1" customHeight="1" x14ac:dyDescent="0.25">
      <c r="A394" s="971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7"/>
      <c r="K394" s="803">
        <v>393</v>
      </c>
      <c r="L394" s="804">
        <f t="shared" si="272"/>
        <v>0</v>
      </c>
      <c r="M394" s="803">
        <v>390</v>
      </c>
      <c r="N394" s="804">
        <f t="shared" si="277"/>
        <v>0</v>
      </c>
      <c r="O394" s="808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0">
        <f t="shared" si="248"/>
        <v>94</v>
      </c>
      <c r="AF394" s="747">
        <v>393</v>
      </c>
      <c r="AG394" s="747">
        <f t="shared" si="275"/>
        <v>36942</v>
      </c>
      <c r="AH394" s="747">
        <v>390</v>
      </c>
      <c r="AI394" s="747">
        <f t="shared" si="280"/>
        <v>36660</v>
      </c>
      <c r="AJ394" s="748">
        <f t="shared" si="270"/>
        <v>73602</v>
      </c>
    </row>
    <row r="395" spans="1:36" s="403" customFormat="1" ht="15.6" hidden="1" customHeight="1" x14ac:dyDescent="0.25">
      <c r="A395" s="971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7"/>
      <c r="K395" s="803">
        <v>471.6</v>
      </c>
      <c r="L395" s="804">
        <f t="shared" si="272"/>
        <v>0</v>
      </c>
      <c r="M395" s="803">
        <v>585</v>
      </c>
      <c r="N395" s="804">
        <f t="shared" si="277"/>
        <v>0</v>
      </c>
      <c r="O395" s="808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0">
        <f t="shared" si="248"/>
        <v>40</v>
      </c>
      <c r="AF395" s="747">
        <v>471.6</v>
      </c>
      <c r="AG395" s="747">
        <f t="shared" si="275"/>
        <v>18864</v>
      </c>
      <c r="AH395" s="747">
        <v>585</v>
      </c>
      <c r="AI395" s="747">
        <f t="shared" si="280"/>
        <v>23400</v>
      </c>
      <c r="AJ395" s="748">
        <f t="shared" si="270"/>
        <v>42264</v>
      </c>
    </row>
    <row r="396" spans="1:36" s="403" customFormat="1" ht="26.45" hidden="1" customHeight="1" x14ac:dyDescent="0.25">
      <c r="A396" s="971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7"/>
      <c r="K396" s="803">
        <v>455.88</v>
      </c>
      <c r="L396" s="804">
        <f t="shared" si="272"/>
        <v>0</v>
      </c>
      <c r="M396" s="803">
        <v>468</v>
      </c>
      <c r="N396" s="804">
        <f t="shared" si="277"/>
        <v>0</v>
      </c>
      <c r="O396" s="808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0">
        <f t="shared" si="248"/>
        <v>94</v>
      </c>
      <c r="AF396" s="747">
        <v>455.88</v>
      </c>
      <c r="AG396" s="747">
        <f t="shared" si="275"/>
        <v>42852.72</v>
      </c>
      <c r="AH396" s="747">
        <v>468</v>
      </c>
      <c r="AI396" s="747">
        <f t="shared" si="280"/>
        <v>43992</v>
      </c>
      <c r="AJ396" s="748">
        <f t="shared" si="270"/>
        <v>86844.72</v>
      </c>
    </row>
    <row r="397" spans="1:36" s="403" customFormat="1" ht="26.45" hidden="1" customHeight="1" x14ac:dyDescent="0.25">
      <c r="A397" s="971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7"/>
      <c r="K397" s="803">
        <v>605.22</v>
      </c>
      <c r="L397" s="804">
        <f t="shared" si="272"/>
        <v>0</v>
      </c>
      <c r="M397" s="803">
        <v>605.28</v>
      </c>
      <c r="N397" s="804">
        <f t="shared" si="277"/>
        <v>0</v>
      </c>
      <c r="O397" s="808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0">
        <f t="shared" si="248"/>
        <v>7</v>
      </c>
      <c r="AF397" s="747">
        <v>605.22</v>
      </c>
      <c r="AG397" s="747">
        <f t="shared" si="275"/>
        <v>4236.54</v>
      </c>
      <c r="AH397" s="747">
        <v>605.28</v>
      </c>
      <c r="AI397" s="747">
        <f t="shared" si="280"/>
        <v>4236.96</v>
      </c>
      <c r="AJ397" s="748">
        <f t="shared" si="270"/>
        <v>8473.5</v>
      </c>
    </row>
    <row r="398" spans="1:36" s="403" customFormat="1" ht="26.45" hidden="1" customHeight="1" x14ac:dyDescent="0.25">
      <c r="A398" s="971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7"/>
      <c r="K398" s="803">
        <v>581.64</v>
      </c>
      <c r="L398" s="804">
        <f t="shared" si="272"/>
        <v>0</v>
      </c>
      <c r="M398" s="803">
        <v>1794</v>
      </c>
      <c r="N398" s="804">
        <f t="shared" si="277"/>
        <v>0</v>
      </c>
      <c r="O398" s="808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0">
        <f t="shared" si="248"/>
        <v>32</v>
      </c>
      <c r="AF398" s="747">
        <v>581.64</v>
      </c>
      <c r="AG398" s="747">
        <f t="shared" si="275"/>
        <v>18612.48</v>
      </c>
      <c r="AH398" s="747">
        <v>1794</v>
      </c>
      <c r="AI398" s="747">
        <f t="shared" si="280"/>
        <v>57408</v>
      </c>
      <c r="AJ398" s="748">
        <f t="shared" si="270"/>
        <v>76020.479999999996</v>
      </c>
    </row>
    <row r="399" spans="1:36" s="403" customFormat="1" ht="26.45" hidden="1" customHeight="1" x14ac:dyDescent="0.25">
      <c r="A399" s="971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7"/>
      <c r="K399" s="803">
        <v>594.21600000000001</v>
      </c>
      <c r="L399" s="804">
        <f t="shared" si="272"/>
        <v>0</v>
      </c>
      <c r="M399" s="803">
        <v>1263.6000000000001</v>
      </c>
      <c r="N399" s="804">
        <f t="shared" si="277"/>
        <v>0</v>
      </c>
      <c r="O399" s="808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0">
        <f t="shared" si="248"/>
        <v>188</v>
      </c>
      <c r="AF399" s="747">
        <v>594.21600000000001</v>
      </c>
      <c r="AG399" s="747">
        <f t="shared" si="275"/>
        <v>111712.60800000001</v>
      </c>
      <c r="AH399" s="747">
        <v>1263.6000000000001</v>
      </c>
      <c r="AI399" s="747">
        <f t="shared" si="280"/>
        <v>237556.80000000002</v>
      </c>
      <c r="AJ399" s="748">
        <f t="shared" si="270"/>
        <v>349269.40800000005</v>
      </c>
    </row>
    <row r="400" spans="1:36" s="403" customFormat="1" ht="26.45" hidden="1" customHeight="1" x14ac:dyDescent="0.25">
      <c r="A400" s="971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7"/>
      <c r="K400" s="803">
        <v>880.32</v>
      </c>
      <c r="L400" s="804">
        <f t="shared" si="272"/>
        <v>0</v>
      </c>
      <c r="M400" s="803">
        <v>1872</v>
      </c>
      <c r="N400" s="804">
        <f t="shared" si="277"/>
        <v>0</v>
      </c>
      <c r="O400" s="808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0">
        <f t="shared" si="248"/>
        <v>4</v>
      </c>
      <c r="AF400" s="747">
        <v>880.32</v>
      </c>
      <c r="AG400" s="747">
        <f t="shared" si="275"/>
        <v>3521.28</v>
      </c>
      <c r="AH400" s="747">
        <v>1872</v>
      </c>
      <c r="AI400" s="747">
        <f t="shared" si="280"/>
        <v>7488</v>
      </c>
      <c r="AJ400" s="748">
        <f t="shared" si="270"/>
        <v>11009.28</v>
      </c>
    </row>
    <row r="401" spans="1:36" s="403" customFormat="1" ht="15.6" hidden="1" customHeight="1" x14ac:dyDescent="0.25">
      <c r="A401" s="971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7"/>
      <c r="K401" s="803">
        <v>3144</v>
      </c>
      <c r="L401" s="804">
        <f t="shared" si="272"/>
        <v>0</v>
      </c>
      <c r="M401" s="803">
        <v>20832.5</v>
      </c>
      <c r="N401" s="804">
        <f t="shared" si="277"/>
        <v>0</v>
      </c>
      <c r="O401" s="808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0">
        <f t="shared" si="248"/>
        <v>2</v>
      </c>
      <c r="AF401" s="747">
        <v>3144</v>
      </c>
      <c r="AG401" s="747">
        <f t="shared" si="275"/>
        <v>6288</v>
      </c>
      <c r="AH401" s="747">
        <v>20832.5</v>
      </c>
      <c r="AI401" s="747">
        <f t="shared" si="280"/>
        <v>41665</v>
      </c>
      <c r="AJ401" s="748">
        <f t="shared" si="270"/>
        <v>47953</v>
      </c>
    </row>
    <row r="402" spans="1:36" s="403" customFormat="1" ht="26.45" hidden="1" customHeight="1" x14ac:dyDescent="0.25">
      <c r="A402" s="971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7"/>
      <c r="K402" s="803">
        <v>308112</v>
      </c>
      <c r="L402" s="804">
        <f t="shared" si="272"/>
        <v>0</v>
      </c>
      <c r="M402" s="803"/>
      <c r="N402" s="804"/>
      <c r="O402" s="808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0.33</v>
      </c>
      <c r="AF402" s="747">
        <v>308112</v>
      </c>
      <c r="AG402" s="747">
        <f t="shared" si="275"/>
        <v>101676.96</v>
      </c>
      <c r="AH402" s="747"/>
      <c r="AI402" s="747"/>
      <c r="AJ402" s="748">
        <f t="shared" si="270"/>
        <v>101676.96</v>
      </c>
    </row>
    <row r="403" spans="1:36" s="403" customFormat="1" ht="15.6" hidden="1" customHeight="1" x14ac:dyDescent="0.25">
      <c r="A403" s="971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7"/>
      <c r="K403" s="803">
        <v>7860</v>
      </c>
      <c r="L403" s="804">
        <f t="shared" si="272"/>
        <v>0</v>
      </c>
      <c r="M403" s="803"/>
      <c r="N403" s="804"/>
      <c r="O403" s="808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0.6</v>
      </c>
      <c r="AF403" s="747">
        <v>7860</v>
      </c>
      <c r="AG403" s="747">
        <f t="shared" si="275"/>
        <v>4716</v>
      </c>
      <c r="AH403" s="747"/>
      <c r="AI403" s="747"/>
      <c r="AJ403" s="748">
        <f t="shared" si="270"/>
        <v>4716</v>
      </c>
    </row>
    <row r="404" spans="1:36" s="403" customFormat="1" ht="15.6" hidden="1" customHeight="1" x14ac:dyDescent="0.25">
      <c r="A404" s="971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7"/>
      <c r="K404" s="803">
        <v>19650</v>
      </c>
      <c r="L404" s="804">
        <f t="shared" si="272"/>
        <v>0</v>
      </c>
      <c r="M404" s="803">
        <v>21242</v>
      </c>
      <c r="N404" s="804">
        <f>M404*J404</f>
        <v>0</v>
      </c>
      <c r="O404" s="808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0">
        <f t="shared" si="248"/>
        <v>2</v>
      </c>
      <c r="AF404" s="747">
        <v>19650</v>
      </c>
      <c r="AG404" s="747">
        <f t="shared" si="275"/>
        <v>39300</v>
      </c>
      <c r="AH404" s="747">
        <v>21242</v>
      </c>
      <c r="AI404" s="747">
        <f>AH404*AE404</f>
        <v>42484</v>
      </c>
      <c r="AJ404" s="748">
        <f t="shared" si="270"/>
        <v>81784</v>
      </c>
    </row>
    <row r="405" spans="1:36" s="403" customFormat="1" ht="15.6" hidden="1" customHeight="1" x14ac:dyDescent="0.25">
      <c r="A405" s="971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7"/>
      <c r="K405" s="803">
        <v>56592</v>
      </c>
      <c r="L405" s="804">
        <f t="shared" si="272"/>
        <v>0</v>
      </c>
      <c r="M405" s="803">
        <v>50414</v>
      </c>
      <c r="N405" s="804">
        <f>M405*J405</f>
        <v>0</v>
      </c>
      <c r="O405" s="808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0">
        <f t="shared" si="248"/>
        <v>2</v>
      </c>
      <c r="AF405" s="747">
        <v>56592</v>
      </c>
      <c r="AG405" s="747">
        <f t="shared" si="275"/>
        <v>113184</v>
      </c>
      <c r="AH405" s="747">
        <v>50414</v>
      </c>
      <c r="AI405" s="747">
        <f>AH405*AE405</f>
        <v>100828</v>
      </c>
      <c r="AJ405" s="748">
        <f t="shared" si="270"/>
        <v>214012</v>
      </c>
    </row>
    <row r="406" spans="1:36" s="403" customFormat="1" ht="15.6" hidden="1" customHeight="1" x14ac:dyDescent="0.25">
      <c r="A406" s="971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7"/>
      <c r="K406" s="803">
        <v>149340</v>
      </c>
      <c r="L406" s="804">
        <f t="shared" si="272"/>
        <v>0</v>
      </c>
      <c r="M406" s="803"/>
      <c r="N406" s="804"/>
      <c r="O406" s="808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1</v>
      </c>
      <c r="AF406" s="747">
        <v>149340</v>
      </c>
      <c r="AG406" s="747">
        <f t="shared" si="275"/>
        <v>149340</v>
      </c>
      <c r="AH406" s="747"/>
      <c r="AI406" s="747"/>
      <c r="AJ406" s="748">
        <f t="shared" si="270"/>
        <v>149340</v>
      </c>
    </row>
    <row r="407" spans="1:36" s="403" customFormat="1" ht="26.45" hidden="1" customHeight="1" x14ac:dyDescent="0.25">
      <c r="A407" s="971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7"/>
      <c r="K407" s="803">
        <v>2358</v>
      </c>
      <c r="L407" s="804">
        <f t="shared" si="272"/>
        <v>0</v>
      </c>
      <c r="M407" s="803"/>
      <c r="N407" s="804"/>
      <c r="O407" s="808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6.5</v>
      </c>
      <c r="AF407" s="747">
        <v>2358</v>
      </c>
      <c r="AG407" s="747">
        <f t="shared" si="275"/>
        <v>15327</v>
      </c>
      <c r="AH407" s="747"/>
      <c r="AI407" s="747"/>
      <c r="AJ407" s="748">
        <f t="shared" si="270"/>
        <v>15327</v>
      </c>
    </row>
    <row r="408" spans="1:36" s="403" customFormat="1" ht="15.6" hidden="1" customHeight="1" x14ac:dyDescent="0.25">
      <c r="A408" s="971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7"/>
      <c r="K408" s="803">
        <v>39300</v>
      </c>
      <c r="L408" s="804">
        <f t="shared" si="272"/>
        <v>0</v>
      </c>
      <c r="M408" s="803"/>
      <c r="N408" s="804"/>
      <c r="O408" s="808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0.06</v>
      </c>
      <c r="AF408" s="747">
        <v>39300</v>
      </c>
      <c r="AG408" s="747">
        <f t="shared" si="275"/>
        <v>2358</v>
      </c>
      <c r="AH408" s="747"/>
      <c r="AI408" s="747"/>
      <c r="AJ408" s="748">
        <f t="shared" si="270"/>
        <v>2358</v>
      </c>
    </row>
    <row r="409" spans="1:36" s="403" customFormat="1" ht="15.6" hidden="1" customHeight="1" x14ac:dyDescent="0.25">
      <c r="A409" s="971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7"/>
      <c r="K409" s="803">
        <v>786</v>
      </c>
      <c r="L409" s="804">
        <f t="shared" si="272"/>
        <v>0</v>
      </c>
      <c r="M409" s="803"/>
      <c r="N409" s="804"/>
      <c r="O409" s="808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12</v>
      </c>
      <c r="AF409" s="747">
        <v>786</v>
      </c>
      <c r="AG409" s="747">
        <f t="shared" si="275"/>
        <v>9432</v>
      </c>
      <c r="AH409" s="747"/>
      <c r="AI409" s="747"/>
      <c r="AJ409" s="748">
        <f t="shared" si="270"/>
        <v>9432</v>
      </c>
    </row>
    <row r="410" spans="1:36" s="403" customFormat="1" ht="15.6" hidden="1" customHeight="1" x14ac:dyDescent="0.25">
      <c r="A410" s="971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7"/>
      <c r="K410" s="803">
        <v>628.80000000000007</v>
      </c>
      <c r="L410" s="804">
        <f t="shared" si="272"/>
        <v>0</v>
      </c>
      <c r="M410" s="803"/>
      <c r="N410" s="804"/>
      <c r="O410" s="808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0">
        <f t="shared" si="248"/>
        <v>6</v>
      </c>
      <c r="AF410" s="747">
        <v>628.80000000000007</v>
      </c>
      <c r="AG410" s="747">
        <f t="shared" si="275"/>
        <v>3772.8</v>
      </c>
      <c r="AH410" s="747"/>
      <c r="AI410" s="747"/>
      <c r="AJ410" s="748">
        <f t="shared" si="270"/>
        <v>3772.8</v>
      </c>
    </row>
    <row r="411" spans="1:36" s="403" customFormat="1" ht="15.6" hidden="1" customHeight="1" x14ac:dyDescent="0.25">
      <c r="A411" s="971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7"/>
      <c r="K411" s="803">
        <v>39300</v>
      </c>
      <c r="L411" s="804">
        <f t="shared" si="272"/>
        <v>0</v>
      </c>
      <c r="M411" s="803"/>
      <c r="N411" s="804"/>
      <c r="O411" s="808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0">
        <f t="shared" si="248"/>
        <v>0.05</v>
      </c>
      <c r="AF411" s="747">
        <v>39300</v>
      </c>
      <c r="AG411" s="747">
        <f t="shared" si="275"/>
        <v>1965</v>
      </c>
      <c r="AH411" s="747"/>
      <c r="AI411" s="747"/>
      <c r="AJ411" s="748">
        <f t="shared" si="270"/>
        <v>1965</v>
      </c>
    </row>
    <row r="412" spans="1:36" s="403" customFormat="1" ht="26.45" hidden="1" customHeight="1" x14ac:dyDescent="0.25">
      <c r="A412" s="971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7"/>
      <c r="K412" s="803">
        <v>7860</v>
      </c>
      <c r="L412" s="804">
        <f t="shared" si="272"/>
        <v>0</v>
      </c>
      <c r="M412" s="803"/>
      <c r="N412" s="804"/>
      <c r="O412" s="808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0">
        <f t="shared" si="248"/>
        <v>0.18</v>
      </c>
      <c r="AF412" s="747">
        <v>7860</v>
      </c>
      <c r="AG412" s="747">
        <f t="shared" si="275"/>
        <v>1414.8</v>
      </c>
      <c r="AH412" s="747"/>
      <c r="AI412" s="747"/>
      <c r="AJ412" s="748">
        <f t="shared" si="270"/>
        <v>1414.8</v>
      </c>
    </row>
    <row r="413" spans="1:36" s="403" customFormat="1" ht="15.6" hidden="1" customHeight="1" x14ac:dyDescent="0.25">
      <c r="A413" s="971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7"/>
      <c r="K413" s="803">
        <v>301300</v>
      </c>
      <c r="L413" s="804">
        <f t="shared" si="272"/>
        <v>0</v>
      </c>
      <c r="M413" s="803"/>
      <c r="N413" s="804"/>
      <c r="O413" s="808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0">
        <f t="shared" si="248"/>
        <v>1</v>
      </c>
      <c r="AF413" s="747">
        <v>301300</v>
      </c>
      <c r="AG413" s="747">
        <f t="shared" si="275"/>
        <v>301300</v>
      </c>
      <c r="AH413" s="747"/>
      <c r="AI413" s="747"/>
      <c r="AJ413" s="748">
        <f t="shared" si="270"/>
        <v>301300</v>
      </c>
    </row>
    <row r="414" spans="1:36" s="404" customFormat="1" ht="17.45" hidden="1" customHeight="1" x14ac:dyDescent="0.25">
      <c r="A414" s="966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9"/>
      <c r="K414" s="798"/>
      <c r="L414" s="807">
        <f>SUM(L415:L426)</f>
        <v>0</v>
      </c>
      <c r="M414" s="798"/>
      <c r="N414" s="807">
        <f>SUM(N415:N426)</f>
        <v>0</v>
      </c>
      <c r="O414" s="800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48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hidden="1" customHeight="1" x14ac:dyDescent="0.25">
      <c r="A415" s="967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19"/>
      <c r="K415" s="820">
        <v>1310</v>
      </c>
      <c r="L415" s="821">
        <f t="shared" ref="L415:L426" si="285">K415*J415</f>
        <v>0</v>
      </c>
      <c r="M415" s="820">
        <v>619.45000000000005</v>
      </c>
      <c r="N415" s="821">
        <f t="shared" ref="N415:N425" si="286">M415*J415</f>
        <v>0</v>
      </c>
      <c r="O415" s="814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0">
        <f t="shared" si="248"/>
        <v>40</v>
      </c>
      <c r="AF415" s="753">
        <v>1310</v>
      </c>
      <c r="AG415" s="753">
        <f t="shared" ref="AG415:AG426" si="294">AF415*AE415</f>
        <v>52400</v>
      </c>
      <c r="AH415" s="753">
        <v>619.45000000000005</v>
      </c>
      <c r="AI415" s="753">
        <f t="shared" ref="AI415:AI425" si="295">AH415*AE415</f>
        <v>24778</v>
      </c>
      <c r="AJ415" s="750">
        <f t="shared" ref="AJ415:AJ426" si="296">AI415+AG415</f>
        <v>77178</v>
      </c>
    </row>
    <row r="416" spans="1:36" s="403" customFormat="1" ht="17.45" hidden="1" customHeight="1" x14ac:dyDescent="0.25">
      <c r="A416" s="967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19"/>
      <c r="K416" s="820">
        <v>125495.90400000001</v>
      </c>
      <c r="L416" s="821">
        <f t="shared" si="285"/>
        <v>0</v>
      </c>
      <c r="M416" s="820">
        <v>181087.88880000004</v>
      </c>
      <c r="N416" s="821">
        <f t="shared" si="286"/>
        <v>0</v>
      </c>
      <c r="O416" s="814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0">
        <f t="shared" si="248"/>
        <v>1</v>
      </c>
      <c r="AF416" s="753">
        <v>125495.90400000001</v>
      </c>
      <c r="AG416" s="753">
        <f t="shared" si="294"/>
        <v>125495.90400000001</v>
      </c>
      <c r="AH416" s="753">
        <v>181087.88880000004</v>
      </c>
      <c r="AI416" s="753">
        <f t="shared" si="295"/>
        <v>181087.88880000004</v>
      </c>
      <c r="AJ416" s="750">
        <f t="shared" si="296"/>
        <v>306583.79280000005</v>
      </c>
    </row>
    <row r="417" spans="1:37" s="403" customFormat="1" ht="17.45" hidden="1" customHeight="1" x14ac:dyDescent="0.25">
      <c r="A417" s="967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19"/>
      <c r="K417" s="820">
        <v>52630.560000000005</v>
      </c>
      <c r="L417" s="821">
        <f t="shared" si="285"/>
        <v>0</v>
      </c>
      <c r="M417" s="820">
        <v>128976.12</v>
      </c>
      <c r="N417" s="821">
        <f t="shared" si="286"/>
        <v>0</v>
      </c>
      <c r="O417" s="814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0">
        <f t="shared" ref="AE417:AE480" si="297">D417-S417-Y417</f>
        <v>1</v>
      </c>
      <c r="AF417" s="753">
        <v>52630.560000000005</v>
      </c>
      <c r="AG417" s="753">
        <f t="shared" si="294"/>
        <v>52630.560000000005</v>
      </c>
      <c r="AH417" s="753">
        <v>128976.12</v>
      </c>
      <c r="AI417" s="753">
        <f t="shared" si="295"/>
        <v>128976.12</v>
      </c>
      <c r="AJ417" s="750">
        <f t="shared" si="296"/>
        <v>181606.68</v>
      </c>
    </row>
    <row r="418" spans="1:37" s="403" customFormat="1" ht="17.45" hidden="1" customHeight="1" x14ac:dyDescent="0.25">
      <c r="A418" s="967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19"/>
      <c r="K418" s="820">
        <v>63240.381000000008</v>
      </c>
      <c r="L418" s="821">
        <f t="shared" si="285"/>
        <v>0</v>
      </c>
      <c r="M418" s="820">
        <v>93837.744000000006</v>
      </c>
      <c r="N418" s="821">
        <f t="shared" si="286"/>
        <v>0</v>
      </c>
      <c r="O418" s="814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0">
        <f t="shared" si="297"/>
        <v>2</v>
      </c>
      <c r="AF418" s="753">
        <v>63240.381000000008</v>
      </c>
      <c r="AG418" s="753">
        <f t="shared" si="294"/>
        <v>126480.76200000002</v>
      </c>
      <c r="AH418" s="753">
        <v>93837.744000000006</v>
      </c>
      <c r="AI418" s="753">
        <f t="shared" si="295"/>
        <v>187675.48800000001</v>
      </c>
      <c r="AJ418" s="750">
        <f t="shared" si="296"/>
        <v>314156.25</v>
      </c>
    </row>
    <row r="419" spans="1:37" s="403" customFormat="1" ht="25.5" hidden="1" customHeight="1" x14ac:dyDescent="0.25">
      <c r="A419" s="967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19"/>
      <c r="K419" s="820">
        <v>1050.6026490066224</v>
      </c>
      <c r="L419" s="821">
        <f t="shared" si="285"/>
        <v>0</v>
      </c>
      <c r="M419" s="820">
        <v>1168.9496688741722</v>
      </c>
      <c r="N419" s="821">
        <f t="shared" si="286"/>
        <v>0</v>
      </c>
      <c r="O419" s="814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0">
        <f t="shared" si="297"/>
        <v>151</v>
      </c>
      <c r="AF419" s="753">
        <v>1050.6026490066224</v>
      </c>
      <c r="AG419" s="753">
        <f t="shared" si="294"/>
        <v>158640.99999999997</v>
      </c>
      <c r="AH419" s="753">
        <v>1168.9496688741722</v>
      </c>
      <c r="AI419" s="753">
        <f t="shared" si="295"/>
        <v>176511.4</v>
      </c>
      <c r="AJ419" s="750">
        <f t="shared" si="296"/>
        <v>335152.39999999997</v>
      </c>
    </row>
    <row r="420" spans="1:37" s="403" customFormat="1" ht="17.45" hidden="1" customHeight="1" x14ac:dyDescent="0.25">
      <c r="A420" s="967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19"/>
      <c r="K420" s="820">
        <v>2358</v>
      </c>
      <c r="L420" s="821">
        <f t="shared" si="285"/>
        <v>0</v>
      </c>
      <c r="M420" s="820">
        <v>2044.0242582897035</v>
      </c>
      <c r="N420" s="821">
        <f t="shared" si="286"/>
        <v>0</v>
      </c>
      <c r="O420" s="814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0">
        <f t="shared" si="297"/>
        <v>1146</v>
      </c>
      <c r="AF420" s="753">
        <v>2358</v>
      </c>
      <c r="AG420" s="753">
        <f t="shared" si="294"/>
        <v>2702268</v>
      </c>
      <c r="AH420" s="753">
        <v>2044.0242582897035</v>
      </c>
      <c r="AI420" s="753">
        <f t="shared" si="295"/>
        <v>2342451.8000000003</v>
      </c>
      <c r="AJ420" s="750">
        <f t="shared" si="296"/>
        <v>5044719.8000000007</v>
      </c>
    </row>
    <row r="421" spans="1:37" s="403" customFormat="1" ht="26.25" hidden="1" customHeight="1" x14ac:dyDescent="0.25">
      <c r="A421" s="967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19"/>
      <c r="K421" s="820">
        <v>61132.46</v>
      </c>
      <c r="L421" s="821">
        <f t="shared" si="285"/>
        <v>0</v>
      </c>
      <c r="M421" s="820">
        <v>362404.12000000005</v>
      </c>
      <c r="N421" s="821">
        <f t="shared" si="286"/>
        <v>0</v>
      </c>
      <c r="O421" s="814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0">
        <f t="shared" si="297"/>
        <v>5</v>
      </c>
      <c r="AF421" s="753">
        <v>61132.46</v>
      </c>
      <c r="AG421" s="753">
        <f t="shared" si="294"/>
        <v>305662.3</v>
      </c>
      <c r="AH421" s="753">
        <v>362404.12000000005</v>
      </c>
      <c r="AI421" s="753">
        <f t="shared" si="295"/>
        <v>1812020.6000000003</v>
      </c>
      <c r="AJ421" s="750">
        <f t="shared" si="296"/>
        <v>2117682.9000000004</v>
      </c>
    </row>
    <row r="422" spans="1:37" s="403" customFormat="1" ht="24" hidden="1" customHeight="1" x14ac:dyDescent="0.25">
      <c r="A422" s="967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19"/>
      <c r="K422" s="820">
        <v>18340</v>
      </c>
      <c r="L422" s="821">
        <f t="shared" si="285"/>
        <v>0</v>
      </c>
      <c r="M422" s="820">
        <v>50744.931250000001</v>
      </c>
      <c r="N422" s="821">
        <f t="shared" si="286"/>
        <v>0</v>
      </c>
      <c r="O422" s="814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0">
        <f t="shared" si="297"/>
        <v>16</v>
      </c>
      <c r="AF422" s="753">
        <v>18340</v>
      </c>
      <c r="AG422" s="753">
        <f t="shared" si="294"/>
        <v>293440</v>
      </c>
      <c r="AH422" s="753">
        <v>50744.931250000001</v>
      </c>
      <c r="AI422" s="753">
        <f t="shared" si="295"/>
        <v>811918.9</v>
      </c>
      <c r="AJ422" s="750">
        <f t="shared" si="296"/>
        <v>1105358.8999999999</v>
      </c>
    </row>
    <row r="423" spans="1:37" s="403" customFormat="1" ht="17.45" hidden="1" customHeight="1" x14ac:dyDescent="0.25">
      <c r="A423" s="967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19"/>
      <c r="K423" s="820">
        <v>635</v>
      </c>
      <c r="L423" s="821">
        <f t="shared" si="285"/>
        <v>0</v>
      </c>
      <c r="M423" s="820">
        <v>889</v>
      </c>
      <c r="N423" s="821">
        <f t="shared" si="286"/>
        <v>0</v>
      </c>
      <c r="O423" s="814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0">
        <f t="shared" si="297"/>
        <v>348</v>
      </c>
      <c r="AF423" s="753">
        <v>635</v>
      </c>
      <c r="AG423" s="753">
        <f t="shared" si="294"/>
        <v>220980</v>
      </c>
      <c r="AH423" s="753">
        <v>889</v>
      </c>
      <c r="AI423" s="753">
        <f t="shared" si="295"/>
        <v>309372</v>
      </c>
      <c r="AJ423" s="750">
        <f t="shared" si="296"/>
        <v>530352</v>
      </c>
    </row>
    <row r="424" spans="1:37" s="403" customFormat="1" ht="17.45" hidden="1" customHeight="1" x14ac:dyDescent="0.25">
      <c r="A424" s="967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19"/>
      <c r="K424" s="820">
        <v>1310</v>
      </c>
      <c r="L424" s="821">
        <f t="shared" si="285"/>
        <v>0</v>
      </c>
      <c r="M424" s="820">
        <v>1477.7774436090226</v>
      </c>
      <c r="N424" s="821">
        <f t="shared" si="286"/>
        <v>0</v>
      </c>
      <c r="O424" s="814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0">
        <f t="shared" si="297"/>
        <v>133</v>
      </c>
      <c r="AF424" s="753">
        <v>1310</v>
      </c>
      <c r="AG424" s="753">
        <f t="shared" si="294"/>
        <v>174230</v>
      </c>
      <c r="AH424" s="753">
        <v>1477.7774436090226</v>
      </c>
      <c r="AI424" s="753">
        <f t="shared" si="295"/>
        <v>196544.4</v>
      </c>
      <c r="AJ424" s="750">
        <f t="shared" si="296"/>
        <v>370774.4</v>
      </c>
    </row>
    <row r="425" spans="1:37" s="403" customFormat="1" ht="17.45" hidden="1" customHeight="1" x14ac:dyDescent="0.25">
      <c r="A425" s="967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19"/>
      <c r="K425" s="820">
        <v>3275</v>
      </c>
      <c r="L425" s="821">
        <f t="shared" si="285"/>
        <v>0</v>
      </c>
      <c r="M425" s="820">
        <v>10674.300000000001</v>
      </c>
      <c r="N425" s="821">
        <f t="shared" si="286"/>
        <v>0</v>
      </c>
      <c r="O425" s="814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0">
        <f t="shared" si="297"/>
        <v>16</v>
      </c>
      <c r="AF425" s="753">
        <v>3275</v>
      </c>
      <c r="AG425" s="753">
        <f t="shared" si="294"/>
        <v>52400</v>
      </c>
      <c r="AH425" s="753">
        <v>10674.300000000001</v>
      </c>
      <c r="AI425" s="753">
        <f t="shared" si="295"/>
        <v>170788.80000000002</v>
      </c>
      <c r="AJ425" s="750">
        <f t="shared" si="296"/>
        <v>223188.80000000002</v>
      </c>
    </row>
    <row r="426" spans="1:37" s="403" customFormat="1" ht="17.45" hidden="1" customHeight="1" x14ac:dyDescent="0.25">
      <c r="A426" s="967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19"/>
      <c r="K426" s="820">
        <v>738840</v>
      </c>
      <c r="L426" s="821">
        <f t="shared" si="285"/>
        <v>0</v>
      </c>
      <c r="M426" s="820"/>
      <c r="N426" s="821"/>
      <c r="O426" s="814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0">
        <f t="shared" si="297"/>
        <v>1</v>
      </c>
      <c r="AF426" s="753">
        <v>738840</v>
      </c>
      <c r="AG426" s="753">
        <f t="shared" si="294"/>
        <v>738840</v>
      </c>
      <c r="AH426" s="753"/>
      <c r="AI426" s="753"/>
      <c r="AJ426" s="750">
        <f t="shared" si="296"/>
        <v>738840</v>
      </c>
    </row>
    <row r="427" spans="1:37" s="242" customFormat="1" ht="17.45" hidden="1" customHeight="1" x14ac:dyDescent="0.25">
      <c r="A427" s="966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9"/>
      <c r="K427" s="798"/>
      <c r="L427" s="799">
        <f>SUM(L428:L465)</f>
        <v>154056</v>
      </c>
      <c r="M427" s="798"/>
      <c r="N427" s="799">
        <f>SUM(N428:N465)</f>
        <v>954300.6</v>
      </c>
      <c r="O427" s="809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297"/>
        <v>0</v>
      </c>
      <c r="AF427" s="741"/>
      <c r="AG427" s="741">
        <f>SUM(AG428:AG465)</f>
        <v>3611283.4719999996</v>
      </c>
      <c r="AH427" s="741"/>
      <c r="AI427" s="741">
        <f>SUM(AI428:AI465)</f>
        <v>10095641.940000003</v>
      </c>
      <c r="AJ427" s="742">
        <f>SUM(AJ428:AJ465)</f>
        <v>13706925.412</v>
      </c>
      <c r="AK427" s="404"/>
    </row>
    <row r="428" spans="1:37" ht="17.45" customHeight="1" x14ac:dyDescent="0.25">
      <c r="A428" s="1092" t="s">
        <v>988</v>
      </c>
      <c r="B428" s="846" t="s">
        <v>393</v>
      </c>
      <c r="C428" s="1093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32">
        <v>17</v>
      </c>
      <c r="K428" s="803">
        <v>6288</v>
      </c>
      <c r="L428" s="804">
        <f t="shared" ref="L428:L463" si="303">K428*J428</f>
        <v>106896</v>
      </c>
      <c r="M428" s="803">
        <v>39720</v>
      </c>
      <c r="N428" s="804">
        <f t="shared" ref="N428:N459" si="304">M428*J428</f>
        <v>675240</v>
      </c>
      <c r="O428" s="808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1077">
        <v>17</v>
      </c>
      <c r="T428" s="915">
        <v>6288</v>
      </c>
      <c r="U428" s="915">
        <f t="shared" ref="U428:U463" si="306">T428*S428</f>
        <v>106896</v>
      </c>
      <c r="V428" s="915">
        <v>39720</v>
      </c>
      <c r="W428" s="915">
        <f t="shared" ref="W428:W459" si="307">V428*S428</f>
        <v>675240</v>
      </c>
      <c r="X428" s="105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0">
        <f t="shared" si="297"/>
        <v>2</v>
      </c>
      <c r="AF428" s="743">
        <v>6288</v>
      </c>
      <c r="AG428" s="743">
        <f t="shared" ref="AG428:AG463" si="312">AF428*AE428</f>
        <v>12576</v>
      </c>
      <c r="AH428" s="743">
        <v>39720</v>
      </c>
      <c r="AI428" s="743">
        <f t="shared" ref="AI428:AI459" si="313">AH428*AE428</f>
        <v>79440</v>
      </c>
      <c r="AJ428" s="744">
        <f t="shared" ref="AJ428:AJ465" si="314">AI428+AG428</f>
        <v>92016</v>
      </c>
    </row>
    <row r="429" spans="1:37" ht="17.45" customHeight="1" x14ac:dyDescent="0.25">
      <c r="A429" s="1092" t="s">
        <v>989</v>
      </c>
      <c r="B429" s="846" t="s">
        <v>513</v>
      </c>
      <c r="C429" s="1093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32">
        <v>11</v>
      </c>
      <c r="K429" s="803">
        <v>3144</v>
      </c>
      <c r="L429" s="804">
        <f t="shared" si="303"/>
        <v>34584</v>
      </c>
      <c r="M429" s="803">
        <v>11432.2</v>
      </c>
      <c r="N429" s="804">
        <f t="shared" si="304"/>
        <v>125754.20000000001</v>
      </c>
      <c r="O429" s="808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1077">
        <v>11</v>
      </c>
      <c r="T429" s="915">
        <v>3144</v>
      </c>
      <c r="U429" s="915">
        <f t="shared" si="306"/>
        <v>34584</v>
      </c>
      <c r="V429" s="915">
        <v>11432</v>
      </c>
      <c r="W429" s="915">
        <f t="shared" si="307"/>
        <v>125752</v>
      </c>
      <c r="X429" s="1058">
        <f t="shared" si="308"/>
        <v>160336</v>
      </c>
      <c r="Y429" s="1077">
        <v>50</v>
      </c>
      <c r="Z429" s="915">
        <v>3144</v>
      </c>
      <c r="AA429" s="915">
        <f t="shared" si="309"/>
        <v>157200</v>
      </c>
      <c r="AB429" s="915">
        <v>11432</v>
      </c>
      <c r="AC429" s="915">
        <f t="shared" si="310"/>
        <v>571600</v>
      </c>
      <c r="AD429" s="1058">
        <f t="shared" si="311"/>
        <v>728800</v>
      </c>
      <c r="AE429" s="740">
        <f t="shared" si="297"/>
        <v>4</v>
      </c>
      <c r="AF429" s="743">
        <v>3144</v>
      </c>
      <c r="AG429" s="743">
        <f t="shared" si="312"/>
        <v>12576</v>
      </c>
      <c r="AH429" s="743">
        <v>11432.2</v>
      </c>
      <c r="AI429" s="743">
        <f t="shared" si="313"/>
        <v>45728.800000000003</v>
      </c>
      <c r="AJ429" s="744">
        <f t="shared" si="314"/>
        <v>58304.800000000003</v>
      </c>
    </row>
    <row r="430" spans="1:37" s="403" customFormat="1" ht="22.5" hidden="1" customHeight="1" x14ac:dyDescent="0.25">
      <c r="A430" s="967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32"/>
      <c r="K430" s="803">
        <v>6288</v>
      </c>
      <c r="L430" s="804">
        <f t="shared" si="303"/>
        <v>0</v>
      </c>
      <c r="M430" s="803">
        <v>48332.700000000004</v>
      </c>
      <c r="N430" s="804">
        <f t="shared" si="304"/>
        <v>0</v>
      </c>
      <c r="O430" s="808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48332.700000000004</v>
      </c>
      <c r="AI430" s="747">
        <f t="shared" si="313"/>
        <v>48332.700000000004</v>
      </c>
      <c r="AJ430" s="748">
        <f t="shared" si="314"/>
        <v>54620.700000000004</v>
      </c>
    </row>
    <row r="431" spans="1:37" s="403" customFormat="1" ht="22.5" hidden="1" customHeight="1" x14ac:dyDescent="0.25">
      <c r="A431" s="967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32"/>
      <c r="K431" s="803">
        <v>6288</v>
      </c>
      <c r="L431" s="804">
        <f t="shared" si="303"/>
        <v>0</v>
      </c>
      <c r="M431" s="803">
        <v>51976.6</v>
      </c>
      <c r="N431" s="804">
        <f t="shared" si="304"/>
        <v>0</v>
      </c>
      <c r="O431" s="808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51976.6</v>
      </c>
      <c r="AI431" s="747">
        <f t="shared" si="313"/>
        <v>51976.6</v>
      </c>
      <c r="AJ431" s="748">
        <f t="shared" si="314"/>
        <v>58264.6</v>
      </c>
    </row>
    <row r="432" spans="1:37" s="403" customFormat="1" ht="22.5" hidden="1" customHeight="1" x14ac:dyDescent="0.25">
      <c r="A432" s="967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32"/>
      <c r="K432" s="803">
        <v>6288</v>
      </c>
      <c r="L432" s="804">
        <f t="shared" si="303"/>
        <v>0</v>
      </c>
      <c r="M432" s="803">
        <v>51976.6</v>
      </c>
      <c r="N432" s="804">
        <f t="shared" si="304"/>
        <v>0</v>
      </c>
      <c r="O432" s="808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0">
        <f t="shared" si="297"/>
        <v>1</v>
      </c>
      <c r="AF432" s="747">
        <v>6288</v>
      </c>
      <c r="AG432" s="747">
        <f t="shared" si="312"/>
        <v>6288</v>
      </c>
      <c r="AH432" s="747">
        <v>51976.6</v>
      </c>
      <c r="AI432" s="747">
        <f t="shared" si="313"/>
        <v>51976.6</v>
      </c>
      <c r="AJ432" s="748">
        <f t="shared" si="314"/>
        <v>58264.6</v>
      </c>
    </row>
    <row r="433" spans="1:36" s="403" customFormat="1" ht="17.45" customHeight="1" x14ac:dyDescent="0.25">
      <c r="A433" s="1092" t="s">
        <v>993</v>
      </c>
      <c r="B433" s="846" t="s">
        <v>516</v>
      </c>
      <c r="C433" s="1093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32">
        <v>2</v>
      </c>
      <c r="K433" s="803">
        <v>6288</v>
      </c>
      <c r="L433" s="804">
        <f t="shared" si="303"/>
        <v>12576</v>
      </c>
      <c r="M433" s="803">
        <v>76653.2</v>
      </c>
      <c r="N433" s="804">
        <f t="shared" si="304"/>
        <v>153306.4</v>
      </c>
      <c r="O433" s="808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1077">
        <v>2</v>
      </c>
      <c r="T433" s="915">
        <v>6288</v>
      </c>
      <c r="U433" s="915">
        <f t="shared" si="306"/>
        <v>12576</v>
      </c>
      <c r="V433" s="915">
        <v>76653</v>
      </c>
      <c r="W433" s="915">
        <f t="shared" si="307"/>
        <v>153306</v>
      </c>
      <c r="X433" s="105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0">
        <f t="shared" si="297"/>
        <v>0</v>
      </c>
      <c r="AF433" s="743">
        <v>6288</v>
      </c>
      <c r="AG433" s="743">
        <f t="shared" si="312"/>
        <v>0</v>
      </c>
      <c r="AH433" s="743">
        <v>76653.2</v>
      </c>
      <c r="AI433" s="743">
        <f t="shared" si="313"/>
        <v>0</v>
      </c>
      <c r="AJ433" s="744">
        <f t="shared" si="314"/>
        <v>0</v>
      </c>
    </row>
    <row r="434" spans="1:36" s="403" customFormat="1" ht="17.45" hidden="1" customHeight="1" x14ac:dyDescent="0.25">
      <c r="A434" s="967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32"/>
      <c r="K434" s="803">
        <v>6288</v>
      </c>
      <c r="L434" s="804">
        <f t="shared" si="303"/>
        <v>0</v>
      </c>
      <c r="M434" s="803">
        <v>73866</v>
      </c>
      <c r="N434" s="804">
        <f t="shared" si="304"/>
        <v>0</v>
      </c>
      <c r="O434" s="808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0">
        <f t="shared" si="297"/>
        <v>1</v>
      </c>
      <c r="AF434" s="747">
        <v>6288</v>
      </c>
      <c r="AG434" s="747">
        <f t="shared" si="312"/>
        <v>6288</v>
      </c>
      <c r="AH434" s="747">
        <v>73866</v>
      </c>
      <c r="AI434" s="747">
        <f t="shared" si="313"/>
        <v>73866</v>
      </c>
      <c r="AJ434" s="748">
        <f t="shared" si="314"/>
        <v>80154</v>
      </c>
    </row>
    <row r="435" spans="1:36" s="403" customFormat="1" ht="24" hidden="1" customHeight="1" x14ac:dyDescent="0.25">
      <c r="A435" s="967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32"/>
      <c r="K435" s="803">
        <v>6288</v>
      </c>
      <c r="L435" s="804">
        <f t="shared" si="303"/>
        <v>0</v>
      </c>
      <c r="M435" s="803">
        <v>55684.200000000004</v>
      </c>
      <c r="N435" s="804">
        <f t="shared" si="304"/>
        <v>0</v>
      </c>
      <c r="O435" s="808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0">
        <f t="shared" si="297"/>
        <v>1</v>
      </c>
      <c r="AF435" s="747">
        <v>6288</v>
      </c>
      <c r="AG435" s="747">
        <f t="shared" si="312"/>
        <v>6288</v>
      </c>
      <c r="AH435" s="747">
        <v>55684.200000000004</v>
      </c>
      <c r="AI435" s="747">
        <f t="shared" si="313"/>
        <v>55684.200000000004</v>
      </c>
      <c r="AJ435" s="748">
        <f t="shared" si="314"/>
        <v>61972.200000000004</v>
      </c>
    </row>
    <row r="436" spans="1:36" s="403" customFormat="1" ht="17.45" hidden="1" customHeight="1" x14ac:dyDescent="0.25">
      <c r="A436" s="967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32"/>
      <c r="K436" s="803">
        <v>2615</v>
      </c>
      <c r="L436" s="804">
        <f t="shared" si="303"/>
        <v>0</v>
      </c>
      <c r="M436" s="803">
        <v>5902</v>
      </c>
      <c r="N436" s="804">
        <f t="shared" si="304"/>
        <v>0</v>
      </c>
      <c r="O436" s="808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0">
        <f t="shared" si="297"/>
        <v>32</v>
      </c>
      <c r="AF436" s="747">
        <v>2615</v>
      </c>
      <c r="AG436" s="747">
        <f t="shared" si="312"/>
        <v>83680</v>
      </c>
      <c r="AH436" s="747">
        <v>5902</v>
      </c>
      <c r="AI436" s="747">
        <f t="shared" si="313"/>
        <v>188864</v>
      </c>
      <c r="AJ436" s="748">
        <f t="shared" si="314"/>
        <v>272544</v>
      </c>
    </row>
    <row r="437" spans="1:36" s="403" customFormat="1" ht="17.45" hidden="1" customHeight="1" x14ac:dyDescent="0.25">
      <c r="A437" s="967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32"/>
      <c r="K437" s="803">
        <v>354</v>
      </c>
      <c r="L437" s="804">
        <f t="shared" si="303"/>
        <v>0</v>
      </c>
      <c r="M437" s="803">
        <v>9430.2000000000007</v>
      </c>
      <c r="N437" s="804">
        <f t="shared" si="304"/>
        <v>0</v>
      </c>
      <c r="O437" s="808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0">
        <f t="shared" si="297"/>
        <v>100</v>
      </c>
      <c r="AF437" s="747">
        <v>354</v>
      </c>
      <c r="AG437" s="747">
        <f t="shared" si="312"/>
        <v>35400</v>
      </c>
      <c r="AH437" s="747">
        <v>9430.2000000000007</v>
      </c>
      <c r="AI437" s="747">
        <f t="shared" si="313"/>
        <v>943020.00000000012</v>
      </c>
      <c r="AJ437" s="748">
        <f t="shared" si="314"/>
        <v>978420.00000000012</v>
      </c>
    </row>
    <row r="438" spans="1:36" s="403" customFormat="1" ht="17.45" hidden="1" customHeight="1" x14ac:dyDescent="0.25">
      <c r="A438" s="967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32"/>
      <c r="K438" s="803">
        <v>244</v>
      </c>
      <c r="L438" s="804">
        <f t="shared" si="303"/>
        <v>0</v>
      </c>
      <c r="M438" s="803">
        <v>3762.2000000000003</v>
      </c>
      <c r="N438" s="804">
        <f t="shared" si="304"/>
        <v>0</v>
      </c>
      <c r="O438" s="808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0">
        <f t="shared" si="297"/>
        <v>610</v>
      </c>
      <c r="AF438" s="747">
        <v>244</v>
      </c>
      <c r="AG438" s="747">
        <f t="shared" si="312"/>
        <v>148840</v>
      </c>
      <c r="AH438" s="747">
        <v>3762.2000000000003</v>
      </c>
      <c r="AI438" s="747">
        <f t="shared" si="313"/>
        <v>2294942</v>
      </c>
      <c r="AJ438" s="748">
        <f t="shared" si="314"/>
        <v>2443782</v>
      </c>
    </row>
    <row r="439" spans="1:36" s="403" customFormat="1" ht="17.45" hidden="1" customHeight="1" x14ac:dyDescent="0.25">
      <c r="A439" s="967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32"/>
      <c r="K439" s="803">
        <v>186.02</v>
      </c>
      <c r="L439" s="804">
        <f t="shared" si="303"/>
        <v>0</v>
      </c>
      <c r="M439" s="803">
        <v>1500</v>
      </c>
      <c r="N439" s="804">
        <f t="shared" si="304"/>
        <v>0</v>
      </c>
      <c r="O439" s="808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0">
        <f t="shared" si="297"/>
        <v>260</v>
      </c>
      <c r="AF439" s="747">
        <v>186.02</v>
      </c>
      <c r="AG439" s="747">
        <f t="shared" si="312"/>
        <v>48365.200000000004</v>
      </c>
      <c r="AH439" s="747">
        <v>1500</v>
      </c>
      <c r="AI439" s="747">
        <f t="shared" si="313"/>
        <v>390000</v>
      </c>
      <c r="AJ439" s="748">
        <f t="shared" si="314"/>
        <v>438365.2</v>
      </c>
    </row>
    <row r="440" spans="1:36" s="403" customFormat="1" ht="17.45" hidden="1" customHeight="1" x14ac:dyDescent="0.25">
      <c r="A440" s="967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32"/>
      <c r="K440" s="803">
        <v>182</v>
      </c>
      <c r="L440" s="804">
        <f t="shared" si="303"/>
        <v>0</v>
      </c>
      <c r="M440" s="803">
        <v>1086</v>
      </c>
      <c r="N440" s="804">
        <f t="shared" si="304"/>
        <v>0</v>
      </c>
      <c r="O440" s="808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0">
        <f t="shared" si="297"/>
        <v>1610</v>
      </c>
      <c r="AF440" s="747">
        <v>182</v>
      </c>
      <c r="AG440" s="747">
        <f t="shared" si="312"/>
        <v>293020</v>
      </c>
      <c r="AH440" s="747">
        <v>1086</v>
      </c>
      <c r="AI440" s="747">
        <f t="shared" si="313"/>
        <v>1748460</v>
      </c>
      <c r="AJ440" s="748">
        <f t="shared" si="314"/>
        <v>2041480</v>
      </c>
    </row>
    <row r="441" spans="1:36" s="403" customFormat="1" ht="17.45" hidden="1" customHeight="1" x14ac:dyDescent="0.25">
      <c r="A441" s="967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32"/>
      <c r="K441" s="803">
        <v>182</v>
      </c>
      <c r="L441" s="804">
        <f t="shared" si="303"/>
        <v>0</v>
      </c>
      <c r="M441" s="803">
        <v>611</v>
      </c>
      <c r="N441" s="804">
        <f t="shared" si="304"/>
        <v>0</v>
      </c>
      <c r="O441" s="808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0">
        <f t="shared" si="297"/>
        <v>40</v>
      </c>
      <c r="AF441" s="747">
        <v>182</v>
      </c>
      <c r="AG441" s="747">
        <f t="shared" si="312"/>
        <v>7280</v>
      </c>
      <c r="AH441" s="747">
        <v>611</v>
      </c>
      <c r="AI441" s="747">
        <f t="shared" si="313"/>
        <v>24440</v>
      </c>
      <c r="AJ441" s="748">
        <f t="shared" si="314"/>
        <v>31720</v>
      </c>
    </row>
    <row r="442" spans="1:36" s="403" customFormat="1" ht="17.45" hidden="1" customHeight="1" x14ac:dyDescent="0.25">
      <c r="A442" s="967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32"/>
      <c r="K442" s="803">
        <v>182</v>
      </c>
      <c r="L442" s="804">
        <f t="shared" si="303"/>
        <v>0</v>
      </c>
      <c r="M442" s="803">
        <v>496.6</v>
      </c>
      <c r="N442" s="804">
        <f t="shared" si="304"/>
        <v>0</v>
      </c>
      <c r="O442" s="808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0">
        <f t="shared" si="297"/>
        <v>760</v>
      </c>
      <c r="AF442" s="747">
        <v>182</v>
      </c>
      <c r="AG442" s="747">
        <f t="shared" si="312"/>
        <v>138320</v>
      </c>
      <c r="AH442" s="747">
        <v>496.6</v>
      </c>
      <c r="AI442" s="747">
        <f t="shared" si="313"/>
        <v>377416</v>
      </c>
      <c r="AJ442" s="748">
        <f t="shared" si="314"/>
        <v>515736</v>
      </c>
    </row>
    <row r="443" spans="1:36" s="403" customFormat="1" ht="17.45" hidden="1" customHeight="1" x14ac:dyDescent="0.25">
      <c r="A443" s="967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32"/>
      <c r="K443" s="803">
        <v>182</v>
      </c>
      <c r="L443" s="804">
        <f t="shared" si="303"/>
        <v>0</v>
      </c>
      <c r="M443" s="803">
        <v>322.40000000000003</v>
      </c>
      <c r="N443" s="804">
        <f t="shared" si="304"/>
        <v>0</v>
      </c>
      <c r="O443" s="808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0">
        <f t="shared" si="297"/>
        <v>210</v>
      </c>
      <c r="AF443" s="747">
        <v>182</v>
      </c>
      <c r="AG443" s="747">
        <f t="shared" si="312"/>
        <v>38220</v>
      </c>
      <c r="AH443" s="747">
        <v>322.40000000000003</v>
      </c>
      <c r="AI443" s="747">
        <f t="shared" si="313"/>
        <v>67704</v>
      </c>
      <c r="AJ443" s="748">
        <f t="shared" si="314"/>
        <v>105924</v>
      </c>
    </row>
    <row r="444" spans="1:36" s="403" customFormat="1" ht="17.45" hidden="1" customHeight="1" x14ac:dyDescent="0.25">
      <c r="A444" s="967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32"/>
      <c r="K444" s="803">
        <v>182</v>
      </c>
      <c r="L444" s="804">
        <f t="shared" si="303"/>
        <v>0</v>
      </c>
      <c r="M444" s="803">
        <v>184.6</v>
      </c>
      <c r="N444" s="804">
        <f t="shared" si="304"/>
        <v>0</v>
      </c>
      <c r="O444" s="808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0">
        <f t="shared" si="297"/>
        <v>1320</v>
      </c>
      <c r="AF444" s="747">
        <v>182</v>
      </c>
      <c r="AG444" s="747">
        <f t="shared" si="312"/>
        <v>240240</v>
      </c>
      <c r="AH444" s="747">
        <v>184.6</v>
      </c>
      <c r="AI444" s="747">
        <f t="shared" si="313"/>
        <v>243672</v>
      </c>
      <c r="AJ444" s="748">
        <f t="shared" si="314"/>
        <v>483912</v>
      </c>
    </row>
    <row r="445" spans="1:36" s="403" customFormat="1" ht="17.45" hidden="1" customHeight="1" x14ac:dyDescent="0.25">
      <c r="A445" s="967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32"/>
      <c r="K445" s="803">
        <v>262</v>
      </c>
      <c r="L445" s="804">
        <f t="shared" si="303"/>
        <v>0</v>
      </c>
      <c r="M445" s="803">
        <v>200.20000000000002</v>
      </c>
      <c r="N445" s="804">
        <f t="shared" si="304"/>
        <v>0</v>
      </c>
      <c r="O445" s="808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262</v>
      </c>
      <c r="AG445" s="747">
        <f t="shared" si="312"/>
        <v>5240</v>
      </c>
      <c r="AH445" s="747">
        <v>200.20000000000002</v>
      </c>
      <c r="AI445" s="747">
        <f t="shared" si="313"/>
        <v>4004.0000000000005</v>
      </c>
      <c r="AJ445" s="748">
        <f t="shared" si="314"/>
        <v>9244</v>
      </c>
    </row>
    <row r="446" spans="1:36" s="403" customFormat="1" ht="17.45" hidden="1" customHeight="1" x14ac:dyDescent="0.25">
      <c r="A446" s="967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32"/>
      <c r="K446" s="803">
        <v>262</v>
      </c>
      <c r="L446" s="804">
        <f t="shared" si="303"/>
        <v>0</v>
      </c>
      <c r="M446" s="803">
        <v>80.600000000000009</v>
      </c>
      <c r="N446" s="804">
        <f t="shared" si="304"/>
        <v>0</v>
      </c>
      <c r="O446" s="808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0">
        <f t="shared" si="297"/>
        <v>250</v>
      </c>
      <c r="AF446" s="747">
        <v>262</v>
      </c>
      <c r="AG446" s="747">
        <f t="shared" si="312"/>
        <v>65500</v>
      </c>
      <c r="AH446" s="747">
        <v>80.600000000000009</v>
      </c>
      <c r="AI446" s="747">
        <f t="shared" si="313"/>
        <v>20150.000000000004</v>
      </c>
      <c r="AJ446" s="748">
        <f t="shared" si="314"/>
        <v>85650</v>
      </c>
    </row>
    <row r="447" spans="1:36" s="403" customFormat="1" ht="17.45" hidden="1" customHeight="1" x14ac:dyDescent="0.25">
      <c r="A447" s="967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32"/>
      <c r="K447" s="803">
        <v>131</v>
      </c>
      <c r="L447" s="804">
        <f t="shared" si="303"/>
        <v>0</v>
      </c>
      <c r="M447" s="803">
        <v>3434.6</v>
      </c>
      <c r="N447" s="804">
        <f t="shared" si="304"/>
        <v>0</v>
      </c>
      <c r="O447" s="808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0">
        <f t="shared" si="297"/>
        <v>32</v>
      </c>
      <c r="AF447" s="747">
        <v>131</v>
      </c>
      <c r="AG447" s="747">
        <f t="shared" si="312"/>
        <v>4192</v>
      </c>
      <c r="AH447" s="747">
        <v>3434.6</v>
      </c>
      <c r="AI447" s="747">
        <f t="shared" si="313"/>
        <v>109907.2</v>
      </c>
      <c r="AJ447" s="748">
        <f t="shared" si="314"/>
        <v>114099.2</v>
      </c>
    </row>
    <row r="448" spans="1:36" s="403" customFormat="1" ht="17.45" hidden="1" customHeight="1" x14ac:dyDescent="0.25">
      <c r="A448" s="967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32"/>
      <c r="K448" s="803">
        <v>838.40000000000009</v>
      </c>
      <c r="L448" s="804">
        <f t="shared" si="303"/>
        <v>0</v>
      </c>
      <c r="M448" s="803">
        <v>1759</v>
      </c>
      <c r="N448" s="804">
        <f t="shared" si="304"/>
        <v>0</v>
      </c>
      <c r="O448" s="808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0">
        <f t="shared" si="297"/>
        <v>636</v>
      </c>
      <c r="AF448" s="747">
        <v>838.40000000000009</v>
      </c>
      <c r="AG448" s="747">
        <f t="shared" si="312"/>
        <v>533222.40000000002</v>
      </c>
      <c r="AH448" s="747">
        <v>1759</v>
      </c>
      <c r="AI448" s="747">
        <f t="shared" si="313"/>
        <v>1118724</v>
      </c>
      <c r="AJ448" s="748">
        <f t="shared" si="314"/>
        <v>1651946.4</v>
      </c>
    </row>
    <row r="449" spans="1:36" s="403" customFormat="1" ht="17.45" hidden="1" customHeight="1" x14ac:dyDescent="0.25">
      <c r="A449" s="967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32"/>
      <c r="K449" s="803">
        <v>1965</v>
      </c>
      <c r="L449" s="804">
        <f t="shared" si="303"/>
        <v>0</v>
      </c>
      <c r="M449" s="803">
        <v>20594.600000000002</v>
      </c>
      <c r="N449" s="804">
        <f t="shared" si="304"/>
        <v>0</v>
      </c>
      <c r="O449" s="808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0">
        <f t="shared" si="297"/>
        <v>20</v>
      </c>
      <c r="AF449" s="747">
        <v>1965</v>
      </c>
      <c r="AG449" s="747">
        <f t="shared" si="312"/>
        <v>39300</v>
      </c>
      <c r="AH449" s="747">
        <v>20594.600000000002</v>
      </c>
      <c r="AI449" s="747">
        <f t="shared" si="313"/>
        <v>411892.00000000006</v>
      </c>
      <c r="AJ449" s="748">
        <f t="shared" si="314"/>
        <v>451192.00000000006</v>
      </c>
    </row>
    <row r="450" spans="1:36" s="403" customFormat="1" ht="27" hidden="1" customHeight="1" x14ac:dyDescent="0.25">
      <c r="A450" s="967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32"/>
      <c r="K450" s="803">
        <v>246</v>
      </c>
      <c r="L450" s="804">
        <f t="shared" si="303"/>
        <v>0</v>
      </c>
      <c r="M450" s="803">
        <v>101</v>
      </c>
      <c r="N450" s="804">
        <f t="shared" si="304"/>
        <v>0</v>
      </c>
      <c r="O450" s="808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0">
        <f t="shared" si="297"/>
        <v>860</v>
      </c>
      <c r="AF450" s="747">
        <v>246</v>
      </c>
      <c r="AG450" s="747">
        <f t="shared" si="312"/>
        <v>211560</v>
      </c>
      <c r="AH450" s="747">
        <v>101</v>
      </c>
      <c r="AI450" s="747">
        <f t="shared" si="313"/>
        <v>86860</v>
      </c>
      <c r="AJ450" s="748">
        <f t="shared" si="314"/>
        <v>298420</v>
      </c>
    </row>
    <row r="451" spans="1:36" s="403" customFormat="1" ht="17.45" hidden="1" customHeight="1" x14ac:dyDescent="0.25">
      <c r="A451" s="967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32"/>
      <c r="K451" s="803">
        <v>131</v>
      </c>
      <c r="L451" s="804">
        <f t="shared" si="303"/>
        <v>0</v>
      </c>
      <c r="M451" s="803">
        <v>408.2</v>
      </c>
      <c r="N451" s="804">
        <f t="shared" si="304"/>
        <v>0</v>
      </c>
      <c r="O451" s="808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0">
        <f t="shared" si="297"/>
        <v>64</v>
      </c>
      <c r="AF451" s="747">
        <v>131</v>
      </c>
      <c r="AG451" s="747">
        <f t="shared" si="312"/>
        <v>8384</v>
      </c>
      <c r="AH451" s="747">
        <v>408.2</v>
      </c>
      <c r="AI451" s="747">
        <f t="shared" si="313"/>
        <v>26124.799999999999</v>
      </c>
      <c r="AJ451" s="748">
        <f t="shared" si="314"/>
        <v>34508.800000000003</v>
      </c>
    </row>
    <row r="452" spans="1:36" s="403" customFormat="1" ht="17.45" hidden="1" customHeight="1" x14ac:dyDescent="0.25">
      <c r="A452" s="967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32"/>
      <c r="K452" s="803">
        <v>65.5</v>
      </c>
      <c r="L452" s="804">
        <f t="shared" si="303"/>
        <v>0</v>
      </c>
      <c r="M452" s="803">
        <v>166.71200000000002</v>
      </c>
      <c r="N452" s="804">
        <f t="shared" si="304"/>
        <v>0</v>
      </c>
      <c r="O452" s="808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0">
        <f t="shared" si="297"/>
        <v>400</v>
      </c>
      <c r="AF452" s="747">
        <v>65.5</v>
      </c>
      <c r="AG452" s="747">
        <f t="shared" si="312"/>
        <v>26200</v>
      </c>
      <c r="AH452" s="747">
        <v>166.71200000000002</v>
      </c>
      <c r="AI452" s="747">
        <f t="shared" si="313"/>
        <v>66684.800000000003</v>
      </c>
      <c r="AJ452" s="748">
        <f t="shared" si="314"/>
        <v>92884.800000000003</v>
      </c>
    </row>
    <row r="453" spans="1:36" s="403" customFormat="1" ht="17.45" hidden="1" customHeight="1" x14ac:dyDescent="0.25">
      <c r="A453" s="967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32"/>
      <c r="K453" s="803">
        <v>32.75</v>
      </c>
      <c r="L453" s="804">
        <f t="shared" si="303"/>
        <v>0</v>
      </c>
      <c r="M453" s="803">
        <v>36.816000000000003</v>
      </c>
      <c r="N453" s="804">
        <f t="shared" si="304"/>
        <v>0</v>
      </c>
      <c r="O453" s="808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0">
        <f t="shared" si="297"/>
        <v>1240</v>
      </c>
      <c r="AF453" s="747">
        <v>32.75</v>
      </c>
      <c r="AG453" s="747">
        <f t="shared" si="312"/>
        <v>40610</v>
      </c>
      <c r="AH453" s="747">
        <v>36.816000000000003</v>
      </c>
      <c r="AI453" s="747">
        <f t="shared" si="313"/>
        <v>45651.840000000004</v>
      </c>
      <c r="AJ453" s="748">
        <f t="shared" si="314"/>
        <v>86261.84</v>
      </c>
    </row>
    <row r="454" spans="1:36" s="403" customFormat="1" ht="17.45" hidden="1" customHeight="1" x14ac:dyDescent="0.25">
      <c r="A454" s="967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32"/>
      <c r="K454" s="803">
        <v>262</v>
      </c>
      <c r="L454" s="804">
        <f t="shared" si="303"/>
        <v>0</v>
      </c>
      <c r="M454" s="803">
        <v>681.2</v>
      </c>
      <c r="N454" s="804">
        <f t="shared" si="304"/>
        <v>0</v>
      </c>
      <c r="O454" s="808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0">
        <f t="shared" si="297"/>
        <v>120</v>
      </c>
      <c r="AF454" s="747">
        <v>262</v>
      </c>
      <c r="AG454" s="747">
        <f t="shared" si="312"/>
        <v>31440</v>
      </c>
      <c r="AH454" s="747">
        <v>681.2</v>
      </c>
      <c r="AI454" s="747">
        <f t="shared" si="313"/>
        <v>81744</v>
      </c>
      <c r="AJ454" s="748">
        <f t="shared" si="314"/>
        <v>113184</v>
      </c>
    </row>
    <row r="455" spans="1:36" s="403" customFormat="1" ht="26.25" hidden="1" customHeight="1" x14ac:dyDescent="0.25">
      <c r="A455" s="967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32"/>
      <c r="K455" s="803">
        <v>65.5</v>
      </c>
      <c r="L455" s="804">
        <f t="shared" si="303"/>
        <v>0</v>
      </c>
      <c r="M455" s="803">
        <v>348.40000000000003</v>
      </c>
      <c r="N455" s="804">
        <f t="shared" si="304"/>
        <v>0</v>
      </c>
      <c r="O455" s="808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0">
        <f t="shared" si="297"/>
        <v>10</v>
      </c>
      <c r="AF455" s="747">
        <v>65.5</v>
      </c>
      <c r="AG455" s="747">
        <f t="shared" si="312"/>
        <v>655</v>
      </c>
      <c r="AH455" s="747">
        <v>348.40000000000003</v>
      </c>
      <c r="AI455" s="747">
        <f t="shared" si="313"/>
        <v>3484.0000000000005</v>
      </c>
      <c r="AJ455" s="748">
        <f t="shared" si="314"/>
        <v>4139</v>
      </c>
    </row>
    <row r="456" spans="1:36" s="403" customFormat="1" ht="19.5" customHeight="1" x14ac:dyDescent="0.25">
      <c r="A456" s="1092" t="s">
        <v>1016</v>
      </c>
      <c r="B456" s="846" t="s">
        <v>469</v>
      </c>
      <c r="C456" s="1093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32"/>
      <c r="K456" s="803">
        <v>458.5</v>
      </c>
      <c r="L456" s="804">
        <f t="shared" si="303"/>
        <v>0</v>
      </c>
      <c r="M456" s="803">
        <v>369.2</v>
      </c>
      <c r="N456" s="804">
        <f t="shared" si="304"/>
        <v>0</v>
      </c>
      <c r="O456" s="808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1077"/>
      <c r="T456" s="919">
        <v>458.5</v>
      </c>
      <c r="U456" s="919">
        <f t="shared" si="306"/>
        <v>0</v>
      </c>
      <c r="V456" s="919">
        <v>369.2</v>
      </c>
      <c r="W456" s="919">
        <f t="shared" si="307"/>
        <v>0</v>
      </c>
      <c r="X456" s="1107">
        <f t="shared" si="308"/>
        <v>0</v>
      </c>
      <c r="Y456" s="1077">
        <v>300</v>
      </c>
      <c r="Z456" s="915">
        <v>458.5</v>
      </c>
      <c r="AA456" s="915">
        <f t="shared" si="309"/>
        <v>137550</v>
      </c>
      <c r="AB456" s="915">
        <v>369</v>
      </c>
      <c r="AC456" s="915">
        <f t="shared" si="310"/>
        <v>110700</v>
      </c>
      <c r="AD456" s="1058">
        <f t="shared" si="311"/>
        <v>248250</v>
      </c>
      <c r="AE456" s="740">
        <f t="shared" si="297"/>
        <v>1200</v>
      </c>
      <c r="AF456" s="919">
        <v>458.7</v>
      </c>
      <c r="AG456" s="747">
        <f t="shared" si="312"/>
        <v>550440</v>
      </c>
      <c r="AH456" s="919">
        <v>369</v>
      </c>
      <c r="AI456" s="747">
        <f t="shared" si="313"/>
        <v>442800</v>
      </c>
      <c r="AJ456" s="748">
        <f t="shared" si="314"/>
        <v>993240</v>
      </c>
    </row>
    <row r="457" spans="1:36" s="403" customFormat="1" ht="15" hidden="1" customHeight="1" x14ac:dyDescent="0.25">
      <c r="A457" s="967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32"/>
      <c r="K457" s="803">
        <v>458.5</v>
      </c>
      <c r="L457" s="804">
        <f t="shared" si="303"/>
        <v>0</v>
      </c>
      <c r="M457" s="803">
        <v>254.8</v>
      </c>
      <c r="N457" s="804">
        <f t="shared" si="304"/>
        <v>0</v>
      </c>
      <c r="O457" s="808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0">
        <f t="shared" si="297"/>
        <v>105</v>
      </c>
      <c r="AF457" s="747">
        <v>458.5</v>
      </c>
      <c r="AG457" s="747">
        <f t="shared" si="312"/>
        <v>48142.5</v>
      </c>
      <c r="AH457" s="747">
        <v>254.8</v>
      </c>
      <c r="AI457" s="747">
        <f t="shared" si="313"/>
        <v>26754</v>
      </c>
      <c r="AJ457" s="748">
        <f t="shared" si="314"/>
        <v>74896.5</v>
      </c>
    </row>
    <row r="458" spans="1:36" s="403" customFormat="1" ht="15" hidden="1" customHeight="1" x14ac:dyDescent="0.25">
      <c r="A458" s="967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32"/>
      <c r="K458" s="803">
        <v>1283.8</v>
      </c>
      <c r="L458" s="804">
        <f t="shared" si="303"/>
        <v>0</v>
      </c>
      <c r="M458" s="803">
        <v>2241.2000000000003</v>
      </c>
      <c r="N458" s="804">
        <f t="shared" si="304"/>
        <v>0</v>
      </c>
      <c r="O458" s="808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0">
        <f t="shared" si="297"/>
        <v>40</v>
      </c>
      <c r="AF458" s="747">
        <v>1283.8</v>
      </c>
      <c r="AG458" s="747">
        <f t="shared" si="312"/>
        <v>51352</v>
      </c>
      <c r="AH458" s="747">
        <v>2241.2000000000003</v>
      </c>
      <c r="AI458" s="747">
        <f t="shared" si="313"/>
        <v>89648.000000000015</v>
      </c>
      <c r="AJ458" s="748">
        <f t="shared" si="314"/>
        <v>141000</v>
      </c>
    </row>
    <row r="459" spans="1:36" s="403" customFormat="1" ht="15" hidden="1" customHeight="1" x14ac:dyDescent="0.25">
      <c r="A459" s="967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32"/>
      <c r="K459" s="803">
        <v>1048</v>
      </c>
      <c r="L459" s="804">
        <f t="shared" si="303"/>
        <v>0</v>
      </c>
      <c r="M459" s="803">
        <v>1084.2</v>
      </c>
      <c r="N459" s="804">
        <f t="shared" si="304"/>
        <v>0</v>
      </c>
      <c r="O459" s="808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0">
        <f t="shared" si="297"/>
        <v>780</v>
      </c>
      <c r="AF459" s="747">
        <v>1048</v>
      </c>
      <c r="AG459" s="747">
        <f t="shared" si="312"/>
        <v>817440</v>
      </c>
      <c r="AH459" s="747">
        <v>1084.2</v>
      </c>
      <c r="AI459" s="747">
        <f t="shared" si="313"/>
        <v>845676</v>
      </c>
      <c r="AJ459" s="748">
        <f t="shared" si="314"/>
        <v>1663116</v>
      </c>
    </row>
    <row r="460" spans="1:36" s="403" customFormat="1" ht="15" hidden="1" customHeight="1" x14ac:dyDescent="0.25">
      <c r="A460" s="967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32"/>
      <c r="K460" s="803">
        <v>1249.74</v>
      </c>
      <c r="L460" s="804">
        <f t="shared" si="303"/>
        <v>0</v>
      </c>
      <c r="M460" s="803"/>
      <c r="N460" s="804"/>
      <c r="O460" s="808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0">
        <f t="shared" si="297"/>
        <v>2.7</v>
      </c>
      <c r="AF460" s="747">
        <v>1249.74</v>
      </c>
      <c r="AG460" s="747">
        <f t="shared" si="312"/>
        <v>3374.2980000000002</v>
      </c>
      <c r="AH460" s="747"/>
      <c r="AI460" s="747"/>
      <c r="AJ460" s="748">
        <f t="shared" si="314"/>
        <v>3374.2980000000002</v>
      </c>
    </row>
    <row r="461" spans="1:36" s="403" customFormat="1" ht="15" hidden="1" customHeight="1" x14ac:dyDescent="0.25">
      <c r="A461" s="967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7"/>
      <c r="K461" s="803">
        <v>1522.22</v>
      </c>
      <c r="L461" s="804">
        <f t="shared" si="303"/>
        <v>0</v>
      </c>
      <c r="M461" s="803">
        <v>1092</v>
      </c>
      <c r="N461" s="804">
        <f>M461*J461</f>
        <v>0</v>
      </c>
      <c r="O461" s="808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0">
        <f t="shared" si="297"/>
        <v>1.2</v>
      </c>
      <c r="AF461" s="747">
        <v>1522.22</v>
      </c>
      <c r="AG461" s="747">
        <f t="shared" si="312"/>
        <v>1826.664</v>
      </c>
      <c r="AH461" s="747">
        <v>1092</v>
      </c>
      <c r="AI461" s="747">
        <f>AH461*AE461</f>
        <v>1310.3999999999999</v>
      </c>
      <c r="AJ461" s="748">
        <f t="shared" si="314"/>
        <v>3137.0639999999999</v>
      </c>
    </row>
    <row r="462" spans="1:36" s="403" customFormat="1" ht="15" hidden="1" customHeight="1" x14ac:dyDescent="0.25">
      <c r="A462" s="967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32"/>
      <c r="K462" s="803">
        <v>1249.74</v>
      </c>
      <c r="L462" s="804">
        <f t="shared" si="303"/>
        <v>0</v>
      </c>
      <c r="M462" s="803"/>
      <c r="N462" s="804"/>
      <c r="O462" s="808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0">
        <f t="shared" si="297"/>
        <v>1.5</v>
      </c>
      <c r="AF462" s="747">
        <v>1249.74</v>
      </c>
      <c r="AG462" s="747">
        <f t="shared" si="312"/>
        <v>1874.6100000000001</v>
      </c>
      <c r="AH462" s="747"/>
      <c r="AI462" s="747"/>
      <c r="AJ462" s="748">
        <f t="shared" si="314"/>
        <v>1874.6100000000001</v>
      </c>
    </row>
    <row r="463" spans="1:36" s="403" customFormat="1" ht="15" hidden="1" customHeight="1" x14ac:dyDescent="0.25">
      <c r="A463" s="967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32"/>
      <c r="K463" s="803">
        <v>3144</v>
      </c>
      <c r="L463" s="804">
        <f t="shared" si="303"/>
        <v>0</v>
      </c>
      <c r="M463" s="803"/>
      <c r="N463" s="804"/>
      <c r="O463" s="808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0">
        <f t="shared" si="297"/>
        <v>1.2</v>
      </c>
      <c r="AF463" s="747">
        <v>3144</v>
      </c>
      <c r="AG463" s="747">
        <f t="shared" si="312"/>
        <v>3772.7999999999997</v>
      </c>
      <c r="AH463" s="747"/>
      <c r="AI463" s="747"/>
      <c r="AJ463" s="748">
        <f t="shared" si="314"/>
        <v>3772.7999999999997</v>
      </c>
    </row>
    <row r="464" spans="1:36" s="403" customFormat="1" ht="15" hidden="1" customHeight="1" x14ac:dyDescent="0.25">
      <c r="A464" s="967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32"/>
      <c r="K464" s="803"/>
      <c r="L464" s="804"/>
      <c r="M464" s="803">
        <v>28704</v>
      </c>
      <c r="N464" s="804">
        <f>M464*J464</f>
        <v>0</v>
      </c>
      <c r="O464" s="808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0">
        <f t="shared" si="297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4"/>
        <v>28704</v>
      </c>
    </row>
    <row r="465" spans="1:36" s="403" customFormat="1" ht="15" hidden="1" customHeight="1" x14ac:dyDescent="0.25">
      <c r="A465" s="967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32"/>
      <c r="K465" s="803">
        <v>76800</v>
      </c>
      <c r="L465" s="804">
        <f>K465*J465</f>
        <v>0</v>
      </c>
      <c r="M465" s="803"/>
      <c r="N465" s="804"/>
      <c r="O465" s="808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0">
        <f t="shared" si="297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4"/>
        <v>76800</v>
      </c>
    </row>
    <row r="466" spans="1:36" s="404" customFormat="1" ht="15" hidden="1" customHeight="1" x14ac:dyDescent="0.25">
      <c r="A466" s="966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9"/>
      <c r="K466" s="798"/>
      <c r="L466" s="799">
        <f>SUM(L467:L484)</f>
        <v>0</v>
      </c>
      <c r="M466" s="798"/>
      <c r="N466" s="799">
        <f>SUM(N467:N484)</f>
        <v>0</v>
      </c>
      <c r="O466" s="809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297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hidden="1" customHeight="1" x14ac:dyDescent="0.25">
      <c r="A467" s="967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32"/>
      <c r="K467" s="803">
        <v>5502</v>
      </c>
      <c r="L467" s="804">
        <f t="shared" ref="L467:L482" si="318">K467*J467</f>
        <v>0</v>
      </c>
      <c r="M467" s="803">
        <v>87964</v>
      </c>
      <c r="N467" s="804">
        <f t="shared" ref="N467:N483" si="319">M467*J467</f>
        <v>0</v>
      </c>
      <c r="O467" s="808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0">
        <f t="shared" si="297"/>
        <v>1</v>
      </c>
      <c r="AF467" s="747">
        <v>5502</v>
      </c>
      <c r="AG467" s="747">
        <f t="shared" ref="AG467:AG482" si="327">AF467*AE467</f>
        <v>5502</v>
      </c>
      <c r="AH467" s="747">
        <v>87964</v>
      </c>
      <c r="AI467" s="747">
        <f t="shared" ref="AI467:AI483" si="328">AH467*AE467</f>
        <v>87964</v>
      </c>
      <c r="AJ467" s="748">
        <f t="shared" ref="AJ467:AJ484" si="329">AI467+AG467</f>
        <v>93466</v>
      </c>
    </row>
    <row r="468" spans="1:36" s="403" customFormat="1" ht="15" hidden="1" customHeight="1" x14ac:dyDescent="0.25">
      <c r="A468" s="967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32"/>
      <c r="K468" s="803">
        <v>314.40000000000003</v>
      </c>
      <c r="L468" s="804">
        <f t="shared" si="318"/>
        <v>0</v>
      </c>
      <c r="M468" s="803">
        <v>2857.4</v>
      </c>
      <c r="N468" s="804">
        <f t="shared" si="319"/>
        <v>0</v>
      </c>
      <c r="O468" s="808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0">
        <f t="shared" si="297"/>
        <v>70</v>
      </c>
      <c r="AF468" s="747">
        <v>314.40000000000003</v>
      </c>
      <c r="AG468" s="747">
        <f t="shared" si="327"/>
        <v>22008.000000000004</v>
      </c>
      <c r="AH468" s="747">
        <v>2857.4</v>
      </c>
      <c r="AI468" s="747">
        <f t="shared" si="328"/>
        <v>200018</v>
      </c>
      <c r="AJ468" s="748">
        <f t="shared" si="329"/>
        <v>222026</v>
      </c>
    </row>
    <row r="469" spans="1:36" s="403" customFormat="1" ht="15" hidden="1" customHeight="1" x14ac:dyDescent="0.25">
      <c r="A469" s="967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32"/>
      <c r="K469" s="803">
        <v>162.44</v>
      </c>
      <c r="L469" s="804">
        <f t="shared" si="318"/>
        <v>0</v>
      </c>
      <c r="M469" s="803">
        <v>496.6</v>
      </c>
      <c r="N469" s="804">
        <f t="shared" si="319"/>
        <v>0</v>
      </c>
      <c r="O469" s="808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0">
        <f t="shared" si="297"/>
        <v>15</v>
      </c>
      <c r="AF469" s="747">
        <v>162.44</v>
      </c>
      <c r="AG469" s="747">
        <f t="shared" si="327"/>
        <v>2436.6</v>
      </c>
      <c r="AH469" s="747">
        <v>496.6</v>
      </c>
      <c r="AI469" s="747">
        <f t="shared" si="328"/>
        <v>7449</v>
      </c>
      <c r="AJ469" s="748">
        <f t="shared" si="329"/>
        <v>9885.6</v>
      </c>
    </row>
    <row r="470" spans="1:36" s="403" customFormat="1" ht="15" hidden="1" customHeight="1" x14ac:dyDescent="0.25">
      <c r="A470" s="967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32"/>
      <c r="K470" s="803">
        <v>162.44</v>
      </c>
      <c r="L470" s="804">
        <f t="shared" si="318"/>
        <v>0</v>
      </c>
      <c r="M470" s="803">
        <v>434.2</v>
      </c>
      <c r="N470" s="804">
        <f t="shared" si="319"/>
        <v>0</v>
      </c>
      <c r="O470" s="808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0">
        <f t="shared" si="297"/>
        <v>350</v>
      </c>
      <c r="AF470" s="747">
        <v>162.44</v>
      </c>
      <c r="AG470" s="747">
        <f t="shared" si="327"/>
        <v>56854</v>
      </c>
      <c r="AH470" s="747">
        <v>434.2</v>
      </c>
      <c r="AI470" s="747">
        <f t="shared" si="328"/>
        <v>151970</v>
      </c>
      <c r="AJ470" s="748">
        <f t="shared" si="329"/>
        <v>208824</v>
      </c>
    </row>
    <row r="471" spans="1:36" s="403" customFormat="1" ht="15" hidden="1" customHeight="1" x14ac:dyDescent="0.25">
      <c r="A471" s="967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32"/>
      <c r="K471" s="803">
        <v>162.44</v>
      </c>
      <c r="L471" s="804">
        <f t="shared" si="318"/>
        <v>0</v>
      </c>
      <c r="M471" s="803">
        <v>184.6</v>
      </c>
      <c r="N471" s="804">
        <f t="shared" si="319"/>
        <v>0</v>
      </c>
      <c r="O471" s="808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0">
        <f t="shared" si="297"/>
        <v>210</v>
      </c>
      <c r="AF471" s="747">
        <v>162.44</v>
      </c>
      <c r="AG471" s="747">
        <f t="shared" si="327"/>
        <v>34112.400000000001</v>
      </c>
      <c r="AH471" s="747">
        <v>184.6</v>
      </c>
      <c r="AI471" s="747">
        <f t="shared" si="328"/>
        <v>38766</v>
      </c>
      <c r="AJ471" s="748">
        <f t="shared" si="329"/>
        <v>72878.399999999994</v>
      </c>
    </row>
    <row r="472" spans="1:36" s="403" customFormat="1" ht="15" hidden="1" customHeight="1" x14ac:dyDescent="0.25">
      <c r="A472" s="967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32"/>
      <c r="K472" s="803">
        <v>162.44</v>
      </c>
      <c r="L472" s="804">
        <f t="shared" si="318"/>
        <v>0</v>
      </c>
      <c r="M472" s="803">
        <v>166.92000000000002</v>
      </c>
      <c r="N472" s="804">
        <f t="shared" si="319"/>
        <v>0</v>
      </c>
      <c r="O472" s="808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0">
        <f t="shared" si="297"/>
        <v>270</v>
      </c>
      <c r="AF472" s="747">
        <v>162.44</v>
      </c>
      <c r="AG472" s="747">
        <f t="shared" si="327"/>
        <v>43858.8</v>
      </c>
      <c r="AH472" s="747">
        <v>166.92000000000002</v>
      </c>
      <c r="AI472" s="747">
        <f t="shared" si="328"/>
        <v>45068.4</v>
      </c>
      <c r="AJ472" s="748">
        <f t="shared" si="329"/>
        <v>88927.200000000012</v>
      </c>
    </row>
    <row r="473" spans="1:36" s="403" customFormat="1" ht="15" hidden="1" customHeight="1" x14ac:dyDescent="0.25">
      <c r="A473" s="967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32"/>
      <c r="K473" s="803">
        <v>838.40000000000009</v>
      </c>
      <c r="L473" s="804">
        <f t="shared" si="318"/>
        <v>0</v>
      </c>
      <c r="M473" s="803">
        <v>1759</v>
      </c>
      <c r="N473" s="804">
        <f t="shared" si="319"/>
        <v>0</v>
      </c>
      <c r="O473" s="808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0">
        <f t="shared" si="297"/>
        <v>300</v>
      </c>
      <c r="AF473" s="747">
        <v>838.40000000000009</v>
      </c>
      <c r="AG473" s="747">
        <f t="shared" si="327"/>
        <v>251520.00000000003</v>
      </c>
      <c r="AH473" s="747">
        <v>1759</v>
      </c>
      <c r="AI473" s="747">
        <f t="shared" si="328"/>
        <v>527700</v>
      </c>
      <c r="AJ473" s="748">
        <f t="shared" si="329"/>
        <v>779220</v>
      </c>
    </row>
    <row r="474" spans="1:36" s="403" customFormat="1" ht="15" hidden="1" customHeight="1" x14ac:dyDescent="0.25">
      <c r="A474" s="967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32"/>
      <c r="K474" s="803">
        <v>262</v>
      </c>
      <c r="L474" s="804">
        <f t="shared" si="318"/>
        <v>0</v>
      </c>
      <c r="M474" s="803">
        <v>681.2</v>
      </c>
      <c r="N474" s="804">
        <f t="shared" si="319"/>
        <v>0</v>
      </c>
      <c r="O474" s="808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0">
        <f t="shared" si="297"/>
        <v>110</v>
      </c>
      <c r="AF474" s="747">
        <v>262</v>
      </c>
      <c r="AG474" s="747">
        <f t="shared" si="327"/>
        <v>28820</v>
      </c>
      <c r="AH474" s="747">
        <v>681.2</v>
      </c>
      <c r="AI474" s="747">
        <f t="shared" si="328"/>
        <v>74932</v>
      </c>
      <c r="AJ474" s="748">
        <f t="shared" si="329"/>
        <v>103752</v>
      </c>
    </row>
    <row r="475" spans="1:36" s="403" customFormat="1" ht="15" hidden="1" customHeight="1" x14ac:dyDescent="0.25">
      <c r="A475" s="967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32"/>
      <c r="K475" s="803">
        <v>52.400000000000006</v>
      </c>
      <c r="L475" s="804">
        <f t="shared" si="318"/>
        <v>0</v>
      </c>
      <c r="M475" s="803">
        <v>130</v>
      </c>
      <c r="N475" s="804">
        <f t="shared" si="319"/>
        <v>0</v>
      </c>
      <c r="O475" s="808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0">
        <f t="shared" si="297"/>
        <v>30</v>
      </c>
      <c r="AF475" s="747">
        <v>52.400000000000006</v>
      </c>
      <c r="AG475" s="747">
        <f t="shared" si="327"/>
        <v>1572.0000000000002</v>
      </c>
      <c r="AH475" s="747">
        <v>130</v>
      </c>
      <c r="AI475" s="747">
        <f t="shared" si="328"/>
        <v>3900</v>
      </c>
      <c r="AJ475" s="748">
        <f t="shared" si="329"/>
        <v>5472</v>
      </c>
    </row>
    <row r="476" spans="1:36" s="403" customFormat="1" ht="15" hidden="1" customHeight="1" x14ac:dyDescent="0.25">
      <c r="A476" s="967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7"/>
      <c r="K476" s="803">
        <v>45.85</v>
      </c>
      <c r="L476" s="804">
        <f t="shared" si="318"/>
        <v>0</v>
      </c>
      <c r="M476" s="803">
        <v>58.5</v>
      </c>
      <c r="N476" s="804">
        <f t="shared" si="319"/>
        <v>0</v>
      </c>
      <c r="O476" s="808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0">
        <f t="shared" si="297"/>
        <v>320</v>
      </c>
      <c r="AF476" s="747">
        <v>45.85</v>
      </c>
      <c r="AG476" s="747">
        <f t="shared" si="327"/>
        <v>14672</v>
      </c>
      <c r="AH476" s="747">
        <v>58.5</v>
      </c>
      <c r="AI476" s="747">
        <f t="shared" si="328"/>
        <v>18720</v>
      </c>
      <c r="AJ476" s="748">
        <f t="shared" si="329"/>
        <v>33392</v>
      </c>
    </row>
    <row r="477" spans="1:36" s="403" customFormat="1" ht="15" hidden="1" customHeight="1" x14ac:dyDescent="0.25">
      <c r="A477" s="967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7"/>
      <c r="K477" s="803">
        <v>65.5</v>
      </c>
      <c r="L477" s="804">
        <f t="shared" si="318"/>
        <v>0</v>
      </c>
      <c r="M477" s="803">
        <v>166.71200000000002</v>
      </c>
      <c r="N477" s="804">
        <f t="shared" si="319"/>
        <v>0</v>
      </c>
      <c r="O477" s="808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0">
        <f t="shared" si="297"/>
        <v>100</v>
      </c>
      <c r="AF477" s="747">
        <v>65.5</v>
      </c>
      <c r="AG477" s="747">
        <f t="shared" si="327"/>
        <v>6550</v>
      </c>
      <c r="AH477" s="747">
        <v>166.71200000000002</v>
      </c>
      <c r="AI477" s="747">
        <f t="shared" si="328"/>
        <v>16671.2</v>
      </c>
      <c r="AJ477" s="748">
        <f t="shared" si="329"/>
        <v>23221.200000000001</v>
      </c>
    </row>
    <row r="478" spans="1:36" s="403" customFormat="1" ht="15" hidden="1" customHeight="1" x14ac:dyDescent="0.25">
      <c r="A478" s="967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7"/>
      <c r="K478" s="803">
        <v>32.75</v>
      </c>
      <c r="L478" s="804">
        <f t="shared" si="318"/>
        <v>0</v>
      </c>
      <c r="M478" s="803">
        <v>43.42</v>
      </c>
      <c r="N478" s="804">
        <f t="shared" si="319"/>
        <v>0</v>
      </c>
      <c r="O478" s="808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0">
        <f t="shared" si="297"/>
        <v>30</v>
      </c>
      <c r="AF478" s="747">
        <v>32.75</v>
      </c>
      <c r="AG478" s="747">
        <f t="shared" si="327"/>
        <v>982.5</v>
      </c>
      <c r="AH478" s="747">
        <v>43.42</v>
      </c>
      <c r="AI478" s="747">
        <f t="shared" si="328"/>
        <v>1302.6000000000001</v>
      </c>
      <c r="AJ478" s="748">
        <f t="shared" si="329"/>
        <v>2285.1000000000004</v>
      </c>
    </row>
    <row r="479" spans="1:36" s="403" customFormat="1" ht="15" hidden="1" customHeight="1" x14ac:dyDescent="0.25">
      <c r="A479" s="967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7"/>
      <c r="K479" s="803">
        <v>32.75</v>
      </c>
      <c r="L479" s="804">
        <f t="shared" si="318"/>
        <v>0</v>
      </c>
      <c r="M479" s="803">
        <v>36.816000000000003</v>
      </c>
      <c r="N479" s="804">
        <f t="shared" si="319"/>
        <v>0</v>
      </c>
      <c r="O479" s="808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0">
        <f t="shared" si="297"/>
        <v>420</v>
      </c>
      <c r="AF479" s="747">
        <v>32.75</v>
      </c>
      <c r="AG479" s="747">
        <f t="shared" si="327"/>
        <v>13755</v>
      </c>
      <c r="AH479" s="747">
        <v>36.816000000000003</v>
      </c>
      <c r="AI479" s="747">
        <f t="shared" si="328"/>
        <v>15462.720000000001</v>
      </c>
      <c r="AJ479" s="748">
        <f t="shared" si="329"/>
        <v>29217.72</v>
      </c>
    </row>
    <row r="480" spans="1:36" s="403" customFormat="1" ht="15" hidden="1" customHeight="1" x14ac:dyDescent="0.25">
      <c r="A480" s="967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32"/>
      <c r="K480" s="803">
        <v>1965</v>
      </c>
      <c r="L480" s="804">
        <f t="shared" si="318"/>
        <v>0</v>
      </c>
      <c r="M480" s="803">
        <v>20594.600000000002</v>
      </c>
      <c r="N480" s="804">
        <f t="shared" si="319"/>
        <v>0</v>
      </c>
      <c r="O480" s="808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0">
        <f t="shared" si="297"/>
        <v>1</v>
      </c>
      <c r="AF480" s="747">
        <v>1965</v>
      </c>
      <c r="AG480" s="747">
        <f t="shared" si="327"/>
        <v>1965</v>
      </c>
      <c r="AH480" s="747">
        <v>20594.600000000002</v>
      </c>
      <c r="AI480" s="747">
        <f t="shared" si="328"/>
        <v>20594.600000000002</v>
      </c>
      <c r="AJ480" s="748">
        <f t="shared" si="329"/>
        <v>22559.600000000002</v>
      </c>
    </row>
    <row r="481" spans="1:36" s="403" customFormat="1" ht="15" hidden="1" customHeight="1" x14ac:dyDescent="0.25">
      <c r="A481" s="967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32"/>
      <c r="K481" s="803">
        <v>262</v>
      </c>
      <c r="L481" s="804">
        <f t="shared" si="318"/>
        <v>0</v>
      </c>
      <c r="M481" s="803">
        <v>109.2</v>
      </c>
      <c r="N481" s="804">
        <f t="shared" si="319"/>
        <v>0</v>
      </c>
      <c r="O481" s="808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0">
        <f t="shared" ref="AE481:AE544" si="331">D481-S481-Y481</f>
        <v>15</v>
      </c>
      <c r="AF481" s="747">
        <v>262</v>
      </c>
      <c r="AG481" s="747">
        <f t="shared" si="327"/>
        <v>3930</v>
      </c>
      <c r="AH481" s="747">
        <v>109.2</v>
      </c>
      <c r="AI481" s="747">
        <f t="shared" si="328"/>
        <v>1638</v>
      </c>
      <c r="AJ481" s="748">
        <f t="shared" si="329"/>
        <v>5568</v>
      </c>
    </row>
    <row r="482" spans="1:36" s="403" customFormat="1" ht="15" hidden="1" customHeight="1" x14ac:dyDescent="0.25">
      <c r="A482" s="967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32"/>
      <c r="K482" s="803">
        <v>1048</v>
      </c>
      <c r="L482" s="804">
        <f t="shared" si="318"/>
        <v>0</v>
      </c>
      <c r="M482" s="803">
        <v>1084.2</v>
      </c>
      <c r="N482" s="804">
        <f t="shared" si="319"/>
        <v>0</v>
      </c>
      <c r="O482" s="808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0">
        <f t="shared" si="331"/>
        <v>20</v>
      </c>
      <c r="AF482" s="747">
        <v>1048</v>
      </c>
      <c r="AG482" s="747">
        <f t="shared" si="327"/>
        <v>20960</v>
      </c>
      <c r="AH482" s="747">
        <v>1084.2</v>
      </c>
      <c r="AI482" s="747">
        <f t="shared" si="328"/>
        <v>21684</v>
      </c>
      <c r="AJ482" s="748">
        <f t="shared" si="329"/>
        <v>42644</v>
      </c>
    </row>
    <row r="483" spans="1:36" s="403" customFormat="1" ht="15" hidden="1" customHeight="1" x14ac:dyDescent="0.25">
      <c r="A483" s="967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32"/>
      <c r="K483" s="803"/>
      <c r="L483" s="804"/>
      <c r="M483" s="803">
        <v>15600</v>
      </c>
      <c r="N483" s="804">
        <f t="shared" si="319"/>
        <v>0</v>
      </c>
      <c r="O483" s="808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0">
        <f t="shared" si="331"/>
        <v>1</v>
      </c>
      <c r="AF483" s="747"/>
      <c r="AG483" s="747"/>
      <c r="AH483" s="747">
        <v>15600</v>
      </c>
      <c r="AI483" s="747">
        <f t="shared" si="328"/>
        <v>15600</v>
      </c>
      <c r="AJ483" s="748">
        <f t="shared" si="329"/>
        <v>15600</v>
      </c>
    </row>
    <row r="484" spans="1:36" s="403" customFormat="1" ht="15" hidden="1" customHeight="1" x14ac:dyDescent="0.25">
      <c r="A484" s="967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32"/>
      <c r="K484" s="803">
        <v>48000</v>
      </c>
      <c r="L484" s="804">
        <f>K484*J484</f>
        <v>0</v>
      </c>
      <c r="M484" s="803"/>
      <c r="N484" s="804"/>
      <c r="O484" s="808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0">
        <f t="shared" si="331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29"/>
        <v>48000</v>
      </c>
    </row>
    <row r="485" spans="1:36" s="404" customFormat="1" ht="15" hidden="1" customHeight="1" x14ac:dyDescent="0.25">
      <c r="A485" s="966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9"/>
      <c r="K485" s="798"/>
      <c r="L485" s="799">
        <f>SUM(L486:L489)</f>
        <v>0</v>
      </c>
      <c r="M485" s="798"/>
      <c r="N485" s="799">
        <f>SUM(N486:N489)</f>
        <v>0</v>
      </c>
      <c r="O485" s="809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1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hidden="1" customHeight="1" x14ac:dyDescent="0.25">
      <c r="A486" s="964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7"/>
      <c r="K486" s="833">
        <v>29532.639999999999</v>
      </c>
      <c r="L486" s="834">
        <f>K486*J486</f>
        <v>0</v>
      </c>
      <c r="M486" s="833">
        <v>262311.77374999999</v>
      </c>
      <c r="N486" s="834">
        <f>M486*J486</f>
        <v>0</v>
      </c>
      <c r="O486" s="808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1"/>
        <v>16</v>
      </c>
      <c r="AF486" s="763">
        <v>29532.639999999999</v>
      </c>
      <c r="AG486" s="763">
        <f>AF486*AE486</f>
        <v>472522.23999999999</v>
      </c>
      <c r="AH486" s="763">
        <v>262311.77374999999</v>
      </c>
      <c r="AI486" s="763">
        <f>AH486*AE486</f>
        <v>4196988.38</v>
      </c>
      <c r="AJ486" s="748">
        <f>AI486+AG486</f>
        <v>4669510.62</v>
      </c>
    </row>
    <row r="487" spans="1:36" s="494" customFormat="1" ht="15" hidden="1" customHeight="1" x14ac:dyDescent="0.25">
      <c r="A487" s="964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7"/>
      <c r="K487" s="833">
        <v>305</v>
      </c>
      <c r="L487" s="834">
        <f>K487*J487</f>
        <v>0</v>
      </c>
      <c r="M487" s="833">
        <v>405</v>
      </c>
      <c r="N487" s="834">
        <f>M487*J487</f>
        <v>0</v>
      </c>
      <c r="O487" s="808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1"/>
        <v>14210</v>
      </c>
      <c r="AF487" s="763">
        <v>305</v>
      </c>
      <c r="AG487" s="763">
        <f>AF487*AE487</f>
        <v>4334050</v>
      </c>
      <c r="AH487" s="763">
        <v>405</v>
      </c>
      <c r="AI487" s="763">
        <f>AH487*AE487</f>
        <v>5755050</v>
      </c>
      <c r="AJ487" s="748">
        <f>AI487+AG487</f>
        <v>10089100</v>
      </c>
    </row>
    <row r="488" spans="1:36" s="494" customFormat="1" ht="15" hidden="1" customHeight="1" x14ac:dyDescent="0.25">
      <c r="A488" s="964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7"/>
      <c r="K488" s="833">
        <v>55632.259066666666</v>
      </c>
      <c r="L488" s="834">
        <f>K488*J488</f>
        <v>0</v>
      </c>
      <c r="M488" s="833">
        <v>184880.27999999997</v>
      </c>
      <c r="N488" s="834">
        <f>M488*J488</f>
        <v>0</v>
      </c>
      <c r="O488" s="808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1"/>
        <v>6</v>
      </c>
      <c r="AF488" s="763">
        <v>55632.259066666666</v>
      </c>
      <c r="AG488" s="763">
        <f>AF488*AE488</f>
        <v>333793.55440000002</v>
      </c>
      <c r="AH488" s="763">
        <v>184880.27999999997</v>
      </c>
      <c r="AI488" s="763">
        <f>AH488*AE488</f>
        <v>1109281.6799999997</v>
      </c>
      <c r="AJ488" s="748">
        <f>AI488+AG488</f>
        <v>1443075.2343999997</v>
      </c>
    </row>
    <row r="489" spans="1:36" s="494" customFormat="1" ht="15" hidden="1" customHeight="1" x14ac:dyDescent="0.25">
      <c r="A489" s="964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7"/>
      <c r="K489" s="833">
        <v>828000</v>
      </c>
      <c r="L489" s="834">
        <f>K489*J489</f>
        <v>0</v>
      </c>
      <c r="M489" s="833"/>
      <c r="N489" s="834"/>
      <c r="O489" s="808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3">
        <v>828000</v>
      </c>
      <c r="AG489" s="763">
        <f>AF489*AE489</f>
        <v>828000</v>
      </c>
      <c r="AH489" s="763"/>
      <c r="AI489" s="763"/>
      <c r="AJ489" s="748">
        <f>AI489+AG489</f>
        <v>828000</v>
      </c>
    </row>
    <row r="490" spans="1:36" s="404" customFormat="1" ht="15" hidden="1" customHeight="1" x14ac:dyDescent="0.25">
      <c r="A490" s="966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9"/>
      <c r="K490" s="798"/>
      <c r="L490" s="799">
        <f>SUM(L491:L493)</f>
        <v>0</v>
      </c>
      <c r="M490" s="798"/>
      <c r="N490" s="799">
        <f>SUM(N491:N493)</f>
        <v>0</v>
      </c>
      <c r="O490" s="809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1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hidden="1" customHeight="1" x14ac:dyDescent="0.25">
      <c r="A491" s="964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7"/>
      <c r="K491" s="833">
        <v>44520.961333333333</v>
      </c>
      <c r="L491" s="834">
        <f>K491*J491</f>
        <v>0</v>
      </c>
      <c r="M491" s="833">
        <v>127629.13279999999</v>
      </c>
      <c r="N491" s="834">
        <f>M491*J491</f>
        <v>0</v>
      </c>
      <c r="O491" s="808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1"/>
        <v>3</v>
      </c>
      <c r="AF491" s="763">
        <v>44520.961333333333</v>
      </c>
      <c r="AG491" s="763">
        <f>AF491*AE491</f>
        <v>133562.88399999999</v>
      </c>
      <c r="AH491" s="763">
        <v>127629.13279999999</v>
      </c>
      <c r="AI491" s="763">
        <f>AH491*AE491</f>
        <v>382887.39839999995</v>
      </c>
      <c r="AJ491" s="748">
        <f>AI491+AG491</f>
        <v>516450.28239999991</v>
      </c>
    </row>
    <row r="492" spans="1:36" s="494" customFormat="1" ht="15" hidden="1" customHeight="1" x14ac:dyDescent="0.25">
      <c r="A492" s="964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7"/>
      <c r="K492" s="833">
        <v>323.69689171597634</v>
      </c>
      <c r="L492" s="834">
        <f>K492*J492</f>
        <v>0</v>
      </c>
      <c r="M492" s="833">
        <v>463.89384615384614</v>
      </c>
      <c r="N492" s="834">
        <f>M492*J492</f>
        <v>0</v>
      </c>
      <c r="O492" s="808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1"/>
        <v>8450</v>
      </c>
      <c r="AF492" s="763">
        <v>323.69689171597634</v>
      </c>
      <c r="AG492" s="763">
        <f>AF492*AE492</f>
        <v>2735238.7349999999</v>
      </c>
      <c r="AH492" s="763">
        <v>463.89384615384614</v>
      </c>
      <c r="AI492" s="763">
        <f>AH492*AE492</f>
        <v>3919903</v>
      </c>
      <c r="AJ492" s="748">
        <f>AI492+AG492</f>
        <v>6655141.7349999994</v>
      </c>
    </row>
    <row r="493" spans="1:36" s="494" customFormat="1" ht="15" hidden="1" customHeight="1" x14ac:dyDescent="0.25">
      <c r="A493" s="964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7"/>
      <c r="K493" s="833">
        <v>522690</v>
      </c>
      <c r="L493" s="834">
        <f>K493*J493</f>
        <v>0</v>
      </c>
      <c r="M493" s="833"/>
      <c r="N493" s="834"/>
      <c r="O493" s="808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1"/>
        <v>1</v>
      </c>
      <c r="AF493" s="763">
        <v>522690</v>
      </c>
      <c r="AG493" s="763">
        <f>AF493*AE493</f>
        <v>522690</v>
      </c>
      <c r="AH493" s="763"/>
      <c r="AI493" s="763"/>
      <c r="AJ493" s="748">
        <f>AI493+AG493</f>
        <v>522690</v>
      </c>
    </row>
    <row r="494" spans="1:36" s="403" customFormat="1" ht="15" hidden="1" customHeight="1" x14ac:dyDescent="0.25">
      <c r="A494" s="966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9"/>
      <c r="K494" s="798"/>
      <c r="L494" s="807"/>
      <c r="M494" s="798"/>
      <c r="N494" s="807"/>
      <c r="O494" s="800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1"/>
        <v>0</v>
      </c>
      <c r="AF494" s="745"/>
      <c r="AG494" s="745"/>
      <c r="AH494" s="745"/>
      <c r="AI494" s="745"/>
      <c r="AJ494" s="746"/>
    </row>
    <row r="495" spans="1:36" s="404" customFormat="1" ht="15" hidden="1" customHeight="1" x14ac:dyDescent="0.25">
      <c r="A495" s="966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9"/>
      <c r="K495" s="798"/>
      <c r="L495" s="799">
        <f>SUM(L496:L506)</f>
        <v>0</v>
      </c>
      <c r="M495" s="798"/>
      <c r="N495" s="799">
        <f>SUM(N496:N506)</f>
        <v>0</v>
      </c>
      <c r="O495" s="809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1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hidden="1" customHeight="1" x14ac:dyDescent="0.25">
      <c r="A496" s="972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32"/>
      <c r="K496" s="803">
        <v>5502</v>
      </c>
      <c r="L496" s="804">
        <f t="shared" ref="L496:L504" si="337">K496*J496</f>
        <v>0</v>
      </c>
      <c r="M496" s="803">
        <v>32487</v>
      </c>
      <c r="N496" s="804">
        <f t="shared" ref="N496:N505" si="338">M496*J496</f>
        <v>0</v>
      </c>
      <c r="O496" s="808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0">
        <f t="shared" si="331"/>
        <v>2</v>
      </c>
      <c r="AF496" s="747">
        <v>5502</v>
      </c>
      <c r="AG496" s="747">
        <f t="shared" ref="AG496:AG504" si="346">AF496*AE496</f>
        <v>11004</v>
      </c>
      <c r="AH496" s="747">
        <v>32487</v>
      </c>
      <c r="AI496" s="747">
        <f t="shared" ref="AI496:AI505" si="347">AH496*AE496</f>
        <v>64974</v>
      </c>
      <c r="AJ496" s="748">
        <f t="shared" ref="AJ496:AJ506" si="348">AI496+AG496</f>
        <v>75978</v>
      </c>
    </row>
    <row r="497" spans="1:37" s="403" customFormat="1" ht="17.45" hidden="1" customHeight="1" x14ac:dyDescent="0.25">
      <c r="A497" s="972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32"/>
      <c r="K497" s="803">
        <v>214.84</v>
      </c>
      <c r="L497" s="804">
        <f t="shared" si="337"/>
        <v>0</v>
      </c>
      <c r="M497" s="803">
        <v>184.6</v>
      </c>
      <c r="N497" s="804">
        <f t="shared" si="338"/>
        <v>0</v>
      </c>
      <c r="O497" s="808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0">
        <f t="shared" si="331"/>
        <v>350</v>
      </c>
      <c r="AF497" s="747">
        <v>214.84</v>
      </c>
      <c r="AG497" s="747">
        <f t="shared" si="346"/>
        <v>75194</v>
      </c>
      <c r="AH497" s="747">
        <v>184.6</v>
      </c>
      <c r="AI497" s="747">
        <f t="shared" si="347"/>
        <v>64610</v>
      </c>
      <c r="AJ497" s="748">
        <f t="shared" si="348"/>
        <v>139804</v>
      </c>
    </row>
    <row r="498" spans="1:37" s="403" customFormat="1" ht="30.75" hidden="1" customHeight="1" x14ac:dyDescent="0.25">
      <c r="A498" s="972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32"/>
      <c r="K498" s="803">
        <v>4585</v>
      </c>
      <c r="L498" s="804">
        <f t="shared" si="337"/>
        <v>0</v>
      </c>
      <c r="M498" s="803">
        <v>21362.9</v>
      </c>
      <c r="N498" s="804">
        <f t="shared" si="338"/>
        <v>0</v>
      </c>
      <c r="O498" s="808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0">
        <f t="shared" si="331"/>
        <v>23</v>
      </c>
      <c r="AF498" s="747">
        <v>4585</v>
      </c>
      <c r="AG498" s="747">
        <f t="shared" si="346"/>
        <v>105455</v>
      </c>
      <c r="AH498" s="747">
        <v>21362.9</v>
      </c>
      <c r="AI498" s="747">
        <f t="shared" si="347"/>
        <v>491346.7</v>
      </c>
      <c r="AJ498" s="748">
        <f t="shared" si="348"/>
        <v>596801.69999999995</v>
      </c>
    </row>
    <row r="499" spans="1:37" s="403" customFormat="1" ht="17.45" hidden="1" customHeight="1" x14ac:dyDescent="0.25">
      <c r="A499" s="972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32"/>
      <c r="K499" s="803">
        <v>104.80000000000001</v>
      </c>
      <c r="L499" s="804">
        <f t="shared" si="337"/>
        <v>0</v>
      </c>
      <c r="M499" s="803">
        <v>119.60000000000001</v>
      </c>
      <c r="N499" s="804">
        <f t="shared" si="338"/>
        <v>0</v>
      </c>
      <c r="O499" s="808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0">
        <f t="shared" si="331"/>
        <v>350</v>
      </c>
      <c r="AF499" s="747">
        <v>104.80000000000001</v>
      </c>
      <c r="AG499" s="747">
        <f t="shared" si="346"/>
        <v>36680.000000000007</v>
      </c>
      <c r="AH499" s="747">
        <v>119.60000000000001</v>
      </c>
      <c r="AI499" s="747">
        <f t="shared" si="347"/>
        <v>41860</v>
      </c>
      <c r="AJ499" s="748">
        <f t="shared" si="348"/>
        <v>78540</v>
      </c>
    </row>
    <row r="500" spans="1:37" s="403" customFormat="1" ht="17.45" hidden="1" customHeight="1" x14ac:dyDescent="0.25">
      <c r="A500" s="972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32"/>
      <c r="K500" s="803">
        <v>6.5500000000000007</v>
      </c>
      <c r="L500" s="804">
        <f t="shared" si="337"/>
        <v>0</v>
      </c>
      <c r="M500" s="803">
        <v>26.52</v>
      </c>
      <c r="N500" s="804">
        <f t="shared" si="338"/>
        <v>0</v>
      </c>
      <c r="O500" s="808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0">
        <f t="shared" si="331"/>
        <v>350</v>
      </c>
      <c r="AF500" s="747">
        <v>6.5500000000000007</v>
      </c>
      <c r="AG500" s="747">
        <f t="shared" si="346"/>
        <v>2292.5000000000005</v>
      </c>
      <c r="AH500" s="747">
        <v>26.52</v>
      </c>
      <c r="AI500" s="747">
        <f t="shared" si="347"/>
        <v>9282</v>
      </c>
      <c r="AJ500" s="748">
        <f t="shared" si="348"/>
        <v>11574.5</v>
      </c>
    </row>
    <row r="501" spans="1:37" s="403" customFormat="1" ht="17.45" hidden="1" customHeight="1" x14ac:dyDescent="0.25">
      <c r="A501" s="972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32"/>
      <c r="K501" s="803">
        <v>655</v>
      </c>
      <c r="L501" s="804">
        <f t="shared" si="337"/>
        <v>0</v>
      </c>
      <c r="M501" s="803">
        <v>135.20000000000002</v>
      </c>
      <c r="N501" s="804">
        <f t="shared" si="338"/>
        <v>0</v>
      </c>
      <c r="O501" s="808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0">
        <f t="shared" si="331"/>
        <v>23</v>
      </c>
      <c r="AF501" s="747">
        <v>655</v>
      </c>
      <c r="AG501" s="747">
        <f t="shared" si="346"/>
        <v>15065</v>
      </c>
      <c r="AH501" s="747">
        <v>135.20000000000002</v>
      </c>
      <c r="AI501" s="747">
        <f t="shared" si="347"/>
        <v>3109.6000000000004</v>
      </c>
      <c r="AJ501" s="748">
        <f t="shared" si="348"/>
        <v>18174.599999999999</v>
      </c>
    </row>
    <row r="502" spans="1:37" s="403" customFormat="1" ht="17.45" hidden="1" customHeight="1" x14ac:dyDescent="0.25">
      <c r="A502" s="972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32"/>
      <c r="K502" s="803">
        <v>65.5</v>
      </c>
      <c r="L502" s="804">
        <f t="shared" si="337"/>
        <v>0</v>
      </c>
      <c r="M502" s="803">
        <v>109.2</v>
      </c>
      <c r="N502" s="804">
        <f t="shared" si="338"/>
        <v>0</v>
      </c>
      <c r="O502" s="808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0">
        <f t="shared" si="331"/>
        <v>46</v>
      </c>
      <c r="AF502" s="747">
        <v>65.5</v>
      </c>
      <c r="AG502" s="747">
        <f t="shared" si="346"/>
        <v>3013</v>
      </c>
      <c r="AH502" s="747">
        <v>109.2</v>
      </c>
      <c r="AI502" s="747">
        <f t="shared" si="347"/>
        <v>5023.2</v>
      </c>
      <c r="AJ502" s="748">
        <f t="shared" si="348"/>
        <v>8036.2</v>
      </c>
    </row>
    <row r="503" spans="1:37" s="403" customFormat="1" ht="17.45" hidden="1" customHeight="1" x14ac:dyDescent="0.25">
      <c r="A503" s="972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32"/>
      <c r="K503" s="803">
        <v>65.5</v>
      </c>
      <c r="L503" s="804">
        <f t="shared" si="337"/>
        <v>0</v>
      </c>
      <c r="M503" s="803">
        <v>127.4</v>
      </c>
      <c r="N503" s="804">
        <f t="shared" si="338"/>
        <v>0</v>
      </c>
      <c r="O503" s="808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0">
        <f t="shared" si="331"/>
        <v>23</v>
      </c>
      <c r="AF503" s="747">
        <v>65.5</v>
      </c>
      <c r="AG503" s="747">
        <f t="shared" si="346"/>
        <v>1506.5</v>
      </c>
      <c r="AH503" s="747">
        <v>127.4</v>
      </c>
      <c r="AI503" s="747">
        <f t="shared" si="347"/>
        <v>2930.2000000000003</v>
      </c>
      <c r="AJ503" s="748">
        <f t="shared" si="348"/>
        <v>4436.7000000000007</v>
      </c>
    </row>
    <row r="504" spans="1:37" s="403" customFormat="1" ht="17.45" hidden="1" customHeight="1" x14ac:dyDescent="0.25">
      <c r="A504" s="972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32"/>
      <c r="K504" s="803">
        <v>32.75</v>
      </c>
      <c r="L504" s="804">
        <f t="shared" si="337"/>
        <v>0</v>
      </c>
      <c r="M504" s="803">
        <v>15.600000000000001</v>
      </c>
      <c r="N504" s="804">
        <f t="shared" si="338"/>
        <v>0</v>
      </c>
      <c r="O504" s="808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0">
        <f t="shared" si="331"/>
        <v>396</v>
      </c>
      <c r="AF504" s="747">
        <v>32.75</v>
      </c>
      <c r="AG504" s="747">
        <f t="shared" si="346"/>
        <v>12969</v>
      </c>
      <c r="AH504" s="747">
        <v>15.600000000000001</v>
      </c>
      <c r="AI504" s="747">
        <f t="shared" si="347"/>
        <v>6177.6</v>
      </c>
      <c r="AJ504" s="748">
        <f t="shared" si="348"/>
        <v>19146.599999999999</v>
      </c>
    </row>
    <row r="505" spans="1:37" s="403" customFormat="1" ht="17.45" hidden="1" customHeight="1" x14ac:dyDescent="0.25">
      <c r="A505" s="972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32"/>
      <c r="K505" s="803"/>
      <c r="L505" s="804"/>
      <c r="M505" s="803">
        <v>19500</v>
      </c>
      <c r="N505" s="804">
        <f t="shared" si="338"/>
        <v>0</v>
      </c>
      <c r="O505" s="808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0">
        <f t="shared" si="331"/>
        <v>1</v>
      </c>
      <c r="AF505" s="747"/>
      <c r="AG505" s="747"/>
      <c r="AH505" s="747">
        <v>19500</v>
      </c>
      <c r="AI505" s="747">
        <f t="shared" si="347"/>
        <v>19500</v>
      </c>
      <c r="AJ505" s="748">
        <f t="shared" si="348"/>
        <v>19500</v>
      </c>
    </row>
    <row r="506" spans="1:37" s="403" customFormat="1" ht="17.45" hidden="1" customHeight="1" x14ac:dyDescent="0.25">
      <c r="A506" s="972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32"/>
      <c r="K506" s="803">
        <v>31440</v>
      </c>
      <c r="L506" s="804">
        <f>K506*J506</f>
        <v>0</v>
      </c>
      <c r="M506" s="803"/>
      <c r="N506" s="804"/>
      <c r="O506" s="808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0">
        <f t="shared" si="331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48"/>
        <v>31440</v>
      </c>
    </row>
    <row r="507" spans="1:37" s="403" customFormat="1" ht="17.45" hidden="1" customHeight="1" x14ac:dyDescent="0.25">
      <c r="A507" s="973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9"/>
      <c r="K507" s="798"/>
      <c r="L507" s="807"/>
      <c r="M507" s="798"/>
      <c r="N507" s="807"/>
      <c r="O507" s="800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1"/>
        <v>0</v>
      </c>
      <c r="AF507" s="745"/>
      <c r="AG507" s="745"/>
      <c r="AH507" s="745"/>
      <c r="AI507" s="745"/>
      <c r="AJ507" s="746"/>
    </row>
    <row r="508" spans="1:37" s="242" customFormat="1" ht="17.45" hidden="1" customHeight="1" x14ac:dyDescent="0.25">
      <c r="A508" s="973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9"/>
      <c r="K508" s="798"/>
      <c r="L508" s="807">
        <f>L509+L523+L537+L551</f>
        <v>10159815.572400002</v>
      </c>
      <c r="M508" s="798"/>
      <c r="N508" s="807">
        <f>N509+N523+N537+N551</f>
        <v>15392630.228541</v>
      </c>
      <c r="O508" s="800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1"/>
        <v>0</v>
      </c>
      <c r="AF508" s="745"/>
      <c r="AG508" s="741">
        <f>AG509+AG523+AG537+AG551</f>
        <v>23842201.582400002</v>
      </c>
      <c r="AH508" s="741"/>
      <c r="AI508" s="741">
        <f>AI509+AI523+AI537+AI551</f>
        <v>32124635.322647002</v>
      </c>
      <c r="AJ508" s="742">
        <f>AJ509+AJ523+AJ537+AJ551</f>
        <v>55966836.905047007</v>
      </c>
      <c r="AK508" s="404"/>
    </row>
    <row r="509" spans="1:37" s="403" customFormat="1" ht="17.45" hidden="1" customHeight="1" x14ac:dyDescent="0.25">
      <c r="A509" s="969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9"/>
      <c r="K509" s="812"/>
      <c r="L509" s="830">
        <f>SUM(L511:L522)</f>
        <v>0</v>
      </c>
      <c r="M509" s="812"/>
      <c r="N509" s="830">
        <f>SUM(N511:N522)</f>
        <v>0</v>
      </c>
      <c r="O509" s="831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1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hidden="1" customHeight="1" x14ac:dyDescent="0.25">
      <c r="A510" s="967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7"/>
      <c r="K510" s="803"/>
      <c r="L510" s="804"/>
      <c r="M510" s="803"/>
      <c r="N510" s="804"/>
      <c r="O510" s="808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17.45" hidden="1" customHeight="1" x14ac:dyDescent="0.25">
      <c r="A511" s="967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7"/>
      <c r="K511" s="803">
        <v>13494</v>
      </c>
      <c r="L511" s="804">
        <f>K511*J511</f>
        <v>0</v>
      </c>
      <c r="M511" s="803"/>
      <c r="N511" s="804"/>
      <c r="O511" s="808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1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 x14ac:dyDescent="0.25">
      <c r="A512" s="1092" t="s">
        <v>1065</v>
      </c>
      <c r="B512" s="846" t="s">
        <v>564</v>
      </c>
      <c r="C512" s="1093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7"/>
      <c r="K512" s="803">
        <v>19422</v>
      </c>
      <c r="L512" s="804">
        <f>K512*J512</f>
        <v>0</v>
      </c>
      <c r="M512" s="803"/>
      <c r="N512" s="804"/>
      <c r="O512" s="808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849"/>
      <c r="T512" s="919">
        <v>19422</v>
      </c>
      <c r="U512" s="919">
        <f>T512*S512</f>
        <v>0</v>
      </c>
      <c r="V512" s="919"/>
      <c r="W512" s="919"/>
      <c r="X512" s="1107">
        <f>U512+W512</f>
        <v>0</v>
      </c>
      <c r="Y512" s="849">
        <v>57.27</v>
      </c>
      <c r="Z512" s="915">
        <v>19422</v>
      </c>
      <c r="AA512" s="915">
        <f>Z512*Y512</f>
        <v>1112297.9400000002</v>
      </c>
      <c r="AB512" s="915"/>
      <c r="AC512" s="915"/>
      <c r="AD512" s="1058">
        <f>AA512+AC512</f>
        <v>1112297.9400000002</v>
      </c>
      <c r="AE512" s="740">
        <f t="shared" si="331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1092" t="s">
        <v>1066</v>
      </c>
      <c r="B513" s="846" t="s">
        <v>565</v>
      </c>
      <c r="C513" s="1093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7"/>
      <c r="K513" s="803">
        <v>2405</v>
      </c>
      <c r="L513" s="804">
        <f>K513*J513</f>
        <v>0</v>
      </c>
      <c r="M513" s="803"/>
      <c r="N513" s="804"/>
      <c r="O513" s="808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849"/>
      <c r="T513" s="919">
        <v>2405</v>
      </c>
      <c r="U513" s="919">
        <f>T513*S513</f>
        <v>0</v>
      </c>
      <c r="V513" s="919"/>
      <c r="W513" s="919"/>
      <c r="X513" s="1107">
        <f>U513+W513</f>
        <v>0</v>
      </c>
      <c r="Y513" s="849">
        <v>70</v>
      </c>
      <c r="Z513" s="915">
        <v>2405</v>
      </c>
      <c r="AA513" s="915">
        <f>Z513*Y513</f>
        <v>168350</v>
      </c>
      <c r="AB513" s="915"/>
      <c r="AC513" s="915"/>
      <c r="AD513" s="1058">
        <f>AA513+AC513</f>
        <v>168350</v>
      </c>
      <c r="AE513" s="740">
        <f t="shared" si="331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hidden="1" customHeight="1" x14ac:dyDescent="0.25">
      <c r="A514" s="967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7"/>
      <c r="K514" s="803"/>
      <c r="L514" s="804"/>
      <c r="M514" s="803"/>
      <c r="N514" s="804"/>
      <c r="O514" s="808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36" s="403" customFormat="1" ht="24" hidden="1" customHeight="1" x14ac:dyDescent="0.25">
      <c r="A515" s="967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7"/>
      <c r="K515" s="803">
        <v>2513.1600000000003</v>
      </c>
      <c r="L515" s="804">
        <f>K515*J515</f>
        <v>0</v>
      </c>
      <c r="M515" s="803">
        <v>6681</v>
      </c>
      <c r="N515" s="804">
        <f>M515*J515</f>
        <v>0</v>
      </c>
      <c r="O515" s="808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1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hidden="1" customHeight="1" x14ac:dyDescent="0.25">
      <c r="A516" s="967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7"/>
      <c r="K516" s="803">
        <v>2333.7600000000002</v>
      </c>
      <c r="L516" s="804">
        <f>K516*J516</f>
        <v>0</v>
      </c>
      <c r="M516" s="803">
        <v>2161.5</v>
      </c>
      <c r="N516" s="804">
        <f>M516*J516</f>
        <v>0</v>
      </c>
      <c r="O516" s="808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1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hidden="1" customHeight="1" x14ac:dyDescent="0.25">
      <c r="A517" s="967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7"/>
      <c r="K517" s="803">
        <v>46.800000000000004</v>
      </c>
      <c r="L517" s="804">
        <f>K517*J517</f>
        <v>0</v>
      </c>
      <c r="M517" s="803">
        <v>264.096</v>
      </c>
      <c r="N517" s="804">
        <f>M517*J517</f>
        <v>0</v>
      </c>
      <c r="O517" s="808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1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hidden="1" customHeight="1" x14ac:dyDescent="0.25">
      <c r="A518" s="967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7"/>
      <c r="K518" s="803"/>
      <c r="L518" s="804"/>
      <c r="M518" s="803"/>
      <c r="N518" s="804"/>
      <c r="O518" s="808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1"/>
        <v>0</v>
      </c>
      <c r="AF518" s="747"/>
      <c r="AG518" s="747"/>
      <c r="AH518" s="747"/>
      <c r="AI518" s="747"/>
      <c r="AJ518" s="748"/>
    </row>
    <row r="519" spans="1:36" s="403" customFormat="1" ht="24" hidden="1" customHeight="1" x14ac:dyDescent="0.25">
      <c r="A519" s="967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7"/>
      <c r="K519" s="803">
        <v>2475.7200000000003</v>
      </c>
      <c r="L519" s="804">
        <f>K519*J519</f>
        <v>0</v>
      </c>
      <c r="M519" s="803">
        <v>60348.1368</v>
      </c>
      <c r="N519" s="804">
        <f>M519*J519</f>
        <v>0</v>
      </c>
      <c r="O519" s="808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1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hidden="1" customHeight="1" x14ac:dyDescent="0.25">
      <c r="A520" s="967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7"/>
      <c r="K520" s="803">
        <v>6552</v>
      </c>
      <c r="L520" s="804">
        <f>K520*J520</f>
        <v>0</v>
      </c>
      <c r="M520" s="803"/>
      <c r="N520" s="804"/>
      <c r="O520" s="808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1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hidden="1" customHeight="1" x14ac:dyDescent="0.25">
      <c r="A521" s="967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7"/>
      <c r="K521" s="803">
        <v>6552</v>
      </c>
      <c r="L521" s="804">
        <f>K521*J521</f>
        <v>0</v>
      </c>
      <c r="M521" s="803"/>
      <c r="N521" s="804"/>
      <c r="O521" s="808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hidden="1" customHeight="1" x14ac:dyDescent="0.25">
      <c r="A522" s="967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7"/>
      <c r="K522" s="803">
        <v>124845</v>
      </c>
      <c r="L522" s="804">
        <f>K522*J522</f>
        <v>0</v>
      </c>
      <c r="M522" s="803">
        <v>49408.353000000003</v>
      </c>
      <c r="N522" s="804">
        <f>M522*J522</f>
        <v>0</v>
      </c>
      <c r="O522" s="808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1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hidden="1" customHeight="1" x14ac:dyDescent="0.25">
      <c r="A523" s="969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9"/>
      <c r="K523" s="812"/>
      <c r="L523" s="830">
        <f>SUM(L525:L536)</f>
        <v>2134754.44</v>
      </c>
      <c r="M523" s="812"/>
      <c r="N523" s="830">
        <f>SUM(N525:N536)</f>
        <v>0</v>
      </c>
      <c r="O523" s="831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1"/>
        <v>0</v>
      </c>
      <c r="AF523" s="766"/>
      <c r="AG523" s="766">
        <f>SUM(AG525:AG536)</f>
        <v>7662606.1148000024</v>
      </c>
      <c r="AH523" s="766"/>
      <c r="AI523" s="766">
        <f>SUM(AI525:AI536)</f>
        <v>15123475.401672</v>
      </c>
      <c r="AJ523" s="756">
        <f>SUM(AJ525:AJ536)</f>
        <v>22786081.516472001</v>
      </c>
    </row>
    <row r="524" spans="1:36" s="403" customFormat="1" ht="17.45" hidden="1" customHeight="1" x14ac:dyDescent="0.25">
      <c r="A524" s="967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7"/>
      <c r="K524" s="803"/>
      <c r="L524" s="804"/>
      <c r="M524" s="803"/>
      <c r="N524" s="804"/>
      <c r="O524" s="808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36" s="403" customFormat="1" ht="24" hidden="1" customHeight="1" x14ac:dyDescent="0.25">
      <c r="A525" s="967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7"/>
      <c r="K525" s="803">
        <v>13494</v>
      </c>
      <c r="L525" s="804">
        <f>K525*J525</f>
        <v>0</v>
      </c>
      <c r="M525" s="803"/>
      <c r="N525" s="804"/>
      <c r="O525" s="808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1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1092" t="s">
        <v>1077</v>
      </c>
      <c r="B526" s="846" t="s">
        <v>564</v>
      </c>
      <c r="C526" s="1093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7">
        <v>96.62</v>
      </c>
      <c r="K526" s="803">
        <v>19422</v>
      </c>
      <c r="L526" s="804">
        <f>K526*J526</f>
        <v>1876553.6400000001</v>
      </c>
      <c r="M526" s="803"/>
      <c r="N526" s="804"/>
      <c r="O526" s="808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849">
        <v>96.62</v>
      </c>
      <c r="T526" s="915">
        <v>19422</v>
      </c>
      <c r="U526" s="915">
        <f>T526*S526</f>
        <v>1876553.6400000001</v>
      </c>
      <c r="V526" s="915"/>
      <c r="W526" s="915"/>
      <c r="X526" s="1058">
        <f>U526+W526</f>
        <v>1876553.6400000001</v>
      </c>
      <c r="Y526" s="849">
        <v>96.88</v>
      </c>
      <c r="Z526" s="915">
        <v>19422</v>
      </c>
      <c r="AA526" s="915">
        <f>Z526*Y526</f>
        <v>1881603.3599999999</v>
      </c>
      <c r="AB526" s="915"/>
      <c r="AC526" s="915"/>
      <c r="AD526" s="1058">
        <f>AA526+AC526</f>
        <v>1881603.3599999999</v>
      </c>
      <c r="AE526" s="740">
        <f t="shared" si="331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1092" t="s">
        <v>1078</v>
      </c>
      <c r="B527" s="846" t="s">
        <v>565</v>
      </c>
      <c r="C527" s="1093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7">
        <v>107.36</v>
      </c>
      <c r="K527" s="803">
        <v>2405</v>
      </c>
      <c r="L527" s="804">
        <f>K527*J527</f>
        <v>258200.8</v>
      </c>
      <c r="M527" s="803"/>
      <c r="N527" s="804"/>
      <c r="O527" s="808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849">
        <v>107.36</v>
      </c>
      <c r="T527" s="915">
        <v>2405</v>
      </c>
      <c r="U527" s="915">
        <f>T527*S527</f>
        <v>258200.8</v>
      </c>
      <c r="V527" s="915"/>
      <c r="W527" s="915"/>
      <c r="X527" s="1058">
        <f>U527+W527</f>
        <v>258200.8</v>
      </c>
      <c r="Y527" s="849">
        <v>118.41</v>
      </c>
      <c r="Z527" s="915">
        <v>2405</v>
      </c>
      <c r="AA527" s="915">
        <f>Z527*Y527</f>
        <v>284776.05</v>
      </c>
      <c r="AB527" s="915"/>
      <c r="AC527" s="915"/>
      <c r="AD527" s="1058">
        <f>AA527+AC527</f>
        <v>284776.05</v>
      </c>
      <c r="AE527" s="740">
        <f t="shared" si="331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hidden="1" customHeight="1" x14ac:dyDescent="0.25">
      <c r="A528" s="967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7"/>
      <c r="K528" s="803"/>
      <c r="L528" s="804"/>
      <c r="M528" s="803"/>
      <c r="N528" s="804"/>
      <c r="O528" s="808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36" s="403" customFormat="1" ht="24" hidden="1" customHeight="1" x14ac:dyDescent="0.25">
      <c r="A529" s="967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7"/>
      <c r="K529" s="803">
        <v>2513.1600000000003</v>
      </c>
      <c r="L529" s="804">
        <f>K529*J529</f>
        <v>0</v>
      </c>
      <c r="M529" s="803">
        <v>6681</v>
      </c>
      <c r="N529" s="804">
        <f>M529*J529</f>
        <v>0</v>
      </c>
      <c r="O529" s="808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1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hidden="1" customHeight="1" x14ac:dyDescent="0.25">
      <c r="A530" s="967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7"/>
      <c r="K530" s="803">
        <v>2333.7600000000002</v>
      </c>
      <c r="L530" s="804">
        <f>K530*J530</f>
        <v>0</v>
      </c>
      <c r="M530" s="803">
        <v>2161.5</v>
      </c>
      <c r="N530" s="804">
        <f>M530*J530</f>
        <v>0</v>
      </c>
      <c r="O530" s="808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1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hidden="1" customHeight="1" x14ac:dyDescent="0.25">
      <c r="A531" s="967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7"/>
      <c r="K531" s="803">
        <v>46.800000000000004</v>
      </c>
      <c r="L531" s="804">
        <f>K531*J531</f>
        <v>0</v>
      </c>
      <c r="M531" s="803">
        <v>264.096</v>
      </c>
      <c r="N531" s="804">
        <f>M531*J531</f>
        <v>0</v>
      </c>
      <c r="O531" s="808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hidden="1" customHeight="1" x14ac:dyDescent="0.25">
      <c r="A532" s="967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7"/>
      <c r="K532" s="803"/>
      <c r="L532" s="804"/>
      <c r="M532" s="803"/>
      <c r="N532" s="804"/>
      <c r="O532" s="808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1"/>
        <v>0</v>
      </c>
      <c r="AF532" s="747"/>
      <c r="AG532" s="747"/>
      <c r="AH532" s="747"/>
      <c r="AI532" s="747"/>
      <c r="AJ532" s="748"/>
    </row>
    <row r="533" spans="1:36" s="403" customFormat="1" ht="24" hidden="1" customHeight="1" x14ac:dyDescent="0.25">
      <c r="A533" s="967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7"/>
      <c r="K533" s="803">
        <v>2475.7200000000003</v>
      </c>
      <c r="L533" s="804">
        <f>K533*J533</f>
        <v>0</v>
      </c>
      <c r="M533" s="803">
        <v>60348.1368</v>
      </c>
      <c r="N533" s="804">
        <f>M533*J533</f>
        <v>0</v>
      </c>
      <c r="O533" s="808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1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hidden="1" customHeight="1" x14ac:dyDescent="0.25">
      <c r="A534" s="967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7"/>
      <c r="K534" s="803">
        <v>6552</v>
      </c>
      <c r="L534" s="804">
        <f>K534*J534</f>
        <v>0</v>
      </c>
      <c r="M534" s="803">
        <v>0</v>
      </c>
      <c r="N534" s="804">
        <f>M534*J534</f>
        <v>0</v>
      </c>
      <c r="O534" s="808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1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hidden="1" customHeight="1" x14ac:dyDescent="0.25">
      <c r="A535" s="967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7"/>
      <c r="K535" s="803">
        <v>6552</v>
      </c>
      <c r="L535" s="804">
        <f>K535*J535</f>
        <v>0</v>
      </c>
      <c r="M535" s="803">
        <v>0</v>
      </c>
      <c r="N535" s="804">
        <f>M535*J535</f>
        <v>0</v>
      </c>
      <c r="O535" s="808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1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hidden="1" customHeight="1" x14ac:dyDescent="0.25">
      <c r="A536" s="967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7"/>
      <c r="K536" s="803">
        <v>124800</v>
      </c>
      <c r="L536" s="804">
        <f>K536*J536</f>
        <v>0</v>
      </c>
      <c r="M536" s="803">
        <v>49408.353000000003</v>
      </c>
      <c r="N536" s="804">
        <f>M536*J536</f>
        <v>0</v>
      </c>
      <c r="O536" s="808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1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hidden="1" customHeight="1" x14ac:dyDescent="0.25">
      <c r="A537" s="969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9"/>
      <c r="K537" s="820"/>
      <c r="L537" s="821">
        <f>SUM(L539:L550)</f>
        <v>5344636.2788000004</v>
      </c>
      <c r="M537" s="820"/>
      <c r="N537" s="821">
        <f>SUM(N539:N550)</f>
        <v>9404464.354784999</v>
      </c>
      <c r="O537" s="814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1"/>
        <v>0</v>
      </c>
      <c r="AF537" s="755"/>
      <c r="AG537" s="755">
        <f>SUM(AG539:AG550)</f>
        <v>2965348.9631999996</v>
      </c>
      <c r="AH537" s="755"/>
      <c r="AI537" s="755">
        <f>SUM(AI539:AI550)</f>
        <v>1149168.0318119992</v>
      </c>
      <c r="AJ537" s="756">
        <f>SUM(AJ539:AJ550)</f>
        <v>4114516.9950119983</v>
      </c>
    </row>
    <row r="538" spans="1:36" s="403" customFormat="1" ht="24" hidden="1" customHeight="1" x14ac:dyDescent="0.25">
      <c r="A538" s="967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7"/>
      <c r="K538" s="803"/>
      <c r="L538" s="804"/>
      <c r="M538" s="803"/>
      <c r="N538" s="804"/>
      <c r="O538" s="808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7"/>
      <c r="AG538" s="747"/>
      <c r="AH538" s="747"/>
      <c r="AI538" s="747"/>
      <c r="AJ538" s="748"/>
    </row>
    <row r="539" spans="1:36" s="403" customFormat="1" ht="24" hidden="1" customHeight="1" x14ac:dyDescent="0.25">
      <c r="A539" s="967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7"/>
      <c r="K539" s="803">
        <v>13494</v>
      </c>
      <c r="L539" s="804">
        <f>K539*J539</f>
        <v>0</v>
      </c>
      <c r="M539" s="803"/>
      <c r="N539" s="804"/>
      <c r="O539" s="808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1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customHeight="1" x14ac:dyDescent="0.25">
      <c r="A540" s="1092" t="s">
        <v>1092</v>
      </c>
      <c r="B540" s="846" t="s">
        <v>564</v>
      </c>
      <c r="C540" s="1093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7">
        <v>164.5</v>
      </c>
      <c r="K540" s="803">
        <v>19422</v>
      </c>
      <c r="L540" s="804">
        <f>K540*J540</f>
        <v>3194919</v>
      </c>
      <c r="M540" s="803"/>
      <c r="N540" s="804"/>
      <c r="O540" s="808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849">
        <v>164.5</v>
      </c>
      <c r="T540" s="915">
        <v>19422</v>
      </c>
      <c r="U540" s="915">
        <f>T540*S540</f>
        <v>3194919</v>
      </c>
      <c r="V540" s="915"/>
      <c r="W540" s="915"/>
      <c r="X540" s="105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1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x14ac:dyDescent="0.25">
      <c r="A541" s="1092" t="s">
        <v>1093</v>
      </c>
      <c r="B541" s="846" t="s">
        <v>565</v>
      </c>
      <c r="C541" s="1093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7">
        <v>136</v>
      </c>
      <c r="K541" s="803">
        <v>2405</v>
      </c>
      <c r="L541" s="804">
        <f>K541*J541</f>
        <v>327080</v>
      </c>
      <c r="M541" s="803"/>
      <c r="N541" s="804"/>
      <c r="O541" s="808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849">
        <v>136</v>
      </c>
      <c r="T541" s="915">
        <v>2405</v>
      </c>
      <c r="U541" s="915">
        <f>T541*S541</f>
        <v>327080</v>
      </c>
      <c r="V541" s="915"/>
      <c r="W541" s="915"/>
      <c r="X541" s="105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1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hidden="1" customHeight="1" x14ac:dyDescent="0.25">
      <c r="A542" s="967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7"/>
      <c r="K542" s="803"/>
      <c r="L542" s="804"/>
      <c r="M542" s="803"/>
      <c r="N542" s="804"/>
      <c r="O542" s="808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1"/>
        <v>0</v>
      </c>
      <c r="AF542" s="743"/>
      <c r="AG542" s="743"/>
      <c r="AH542" s="743"/>
      <c r="AI542" s="743"/>
      <c r="AJ542" s="744"/>
    </row>
    <row r="543" spans="1:36" ht="24" customHeight="1" x14ac:dyDescent="0.25">
      <c r="A543" s="1092" t="s">
        <v>1081</v>
      </c>
      <c r="B543" s="846" t="s">
        <v>567</v>
      </c>
      <c r="C543" s="1093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7">
        <v>84</v>
      </c>
      <c r="K543" s="803">
        <v>2513.1600000000003</v>
      </c>
      <c r="L543" s="804">
        <f>K543*J543</f>
        <v>211105.44000000003</v>
      </c>
      <c r="M543" s="803">
        <v>6681</v>
      </c>
      <c r="N543" s="804">
        <f>M543*J543</f>
        <v>561204</v>
      </c>
      <c r="O543" s="808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849">
        <v>84</v>
      </c>
      <c r="T543" s="915">
        <v>2513</v>
      </c>
      <c r="U543" s="915">
        <f>T543*S543</f>
        <v>211092</v>
      </c>
      <c r="V543" s="915">
        <v>6681</v>
      </c>
      <c r="W543" s="915">
        <f>V543*S543</f>
        <v>561204</v>
      </c>
      <c r="X543" s="105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1"/>
        <v>21</v>
      </c>
      <c r="AF543" s="743">
        <v>2513.1600000000003</v>
      </c>
      <c r="AG543" s="743">
        <f>AF543*AE543</f>
        <v>52776.360000000008</v>
      </c>
      <c r="AH543" s="743">
        <v>6681</v>
      </c>
      <c r="AI543" s="743">
        <f>AH543*AE543</f>
        <v>140301</v>
      </c>
      <c r="AJ543" s="744">
        <f>AG543+AI543</f>
        <v>193077.36000000002</v>
      </c>
    </row>
    <row r="544" spans="1:36" ht="24" customHeight="1" x14ac:dyDescent="0.25">
      <c r="A544" s="1092" t="s">
        <v>1095</v>
      </c>
      <c r="B544" s="846" t="s">
        <v>568</v>
      </c>
      <c r="C544" s="1093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7">
        <v>90.08</v>
      </c>
      <c r="K544" s="803">
        <v>2333.7600000000002</v>
      </c>
      <c r="L544" s="804">
        <f>K544*J544</f>
        <v>210225.10080000001</v>
      </c>
      <c r="M544" s="803">
        <v>2161.5</v>
      </c>
      <c r="N544" s="804">
        <f>M544*J544</f>
        <v>194707.91999999998</v>
      </c>
      <c r="O544" s="808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849">
        <v>90.06</v>
      </c>
      <c r="T544" s="915">
        <v>2333.7600000000002</v>
      </c>
      <c r="U544" s="915">
        <f>ROUND((T544*S544),2)</f>
        <v>210178.43</v>
      </c>
      <c r="V544" s="915">
        <v>2161.5</v>
      </c>
      <c r="W544" s="915">
        <f>V544*S544</f>
        <v>194664.69</v>
      </c>
      <c r="X544" s="105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1"/>
        <v>22.539999999999992</v>
      </c>
      <c r="AF544" s="743">
        <v>2333.7600000000002</v>
      </c>
      <c r="AG544" s="743">
        <f>AF544*AE544</f>
        <v>52602.950399999987</v>
      </c>
      <c r="AH544" s="743">
        <v>2161.5</v>
      </c>
      <c r="AI544" s="743">
        <f>AH544*AE544</f>
        <v>48720.209999999985</v>
      </c>
      <c r="AJ544" s="744">
        <f>AG544+AI544</f>
        <v>101323.16039999996</v>
      </c>
    </row>
    <row r="545" spans="1:36" ht="24" customHeight="1" x14ac:dyDescent="0.25">
      <c r="A545" s="1092" t="s">
        <v>1096</v>
      </c>
      <c r="B545" s="846" t="s">
        <v>569</v>
      </c>
      <c r="C545" s="1093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7">
        <v>125.11</v>
      </c>
      <c r="K545" s="803">
        <v>46.800000000000004</v>
      </c>
      <c r="L545" s="804">
        <f>K545*J545</f>
        <v>5855.1480000000001</v>
      </c>
      <c r="M545" s="803">
        <v>264.096</v>
      </c>
      <c r="N545" s="804">
        <f>M545*J545</f>
        <v>33041.050560000003</v>
      </c>
      <c r="O545" s="808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849">
        <v>125</v>
      </c>
      <c r="T545" s="915">
        <v>46.8</v>
      </c>
      <c r="U545" s="915">
        <f>T545*S545</f>
        <v>5850</v>
      </c>
      <c r="V545" s="915">
        <v>264</v>
      </c>
      <c r="W545" s="915">
        <f>V545*S545</f>
        <v>33000</v>
      </c>
      <c r="X545" s="105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79" si="350">D545-S545-Y545</f>
        <v>31.389999999999986</v>
      </c>
      <c r="AF545" s="743">
        <v>46.800000000000004</v>
      </c>
      <c r="AG545" s="743">
        <f>AF545*AE545</f>
        <v>1469.0519999999995</v>
      </c>
      <c r="AH545" s="743">
        <v>264.096</v>
      </c>
      <c r="AI545" s="743">
        <f>AH545*AE545</f>
        <v>8289.9734399999961</v>
      </c>
      <c r="AJ545" s="744">
        <f>AG545+AI545</f>
        <v>9759.0254399999958</v>
      </c>
    </row>
    <row r="546" spans="1:36" ht="24" hidden="1" customHeight="1" x14ac:dyDescent="0.25">
      <c r="A546" s="967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7"/>
      <c r="K546" s="803"/>
      <c r="L546" s="804"/>
      <c r="M546" s="803"/>
      <c r="N546" s="804"/>
      <c r="O546" s="808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0"/>
        <v>0</v>
      </c>
      <c r="AF546" s="743"/>
      <c r="AG546" s="743"/>
      <c r="AH546" s="743"/>
      <c r="AI546" s="743"/>
      <c r="AJ546" s="744"/>
    </row>
    <row r="547" spans="1:36" ht="38.25" x14ac:dyDescent="0.25">
      <c r="A547" s="1092" t="s">
        <v>1097</v>
      </c>
      <c r="B547" s="846" t="s">
        <v>571</v>
      </c>
      <c r="C547" s="1093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7">
        <v>140.75</v>
      </c>
      <c r="K547" s="803">
        <v>2475.7200000000003</v>
      </c>
      <c r="L547" s="804">
        <f>K547*J547</f>
        <v>348457.59</v>
      </c>
      <c r="M547" s="803">
        <v>60860.412300000004</v>
      </c>
      <c r="N547" s="804">
        <f>M547*J547</f>
        <v>8566103.0312249996</v>
      </c>
      <c r="O547" s="808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849">
        <v>140.75</v>
      </c>
      <c r="T547" s="915">
        <v>2475.7199999999998</v>
      </c>
      <c r="U547" s="915">
        <f>T547*S547</f>
        <v>348457.58999999997</v>
      </c>
      <c r="V547" s="915">
        <v>60860</v>
      </c>
      <c r="W547" s="915">
        <f>V547*S547</f>
        <v>8566045</v>
      </c>
      <c r="X547" s="105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0"/>
        <v>15.639999999999986</v>
      </c>
      <c r="AF547" s="743">
        <v>2475.7200000000003</v>
      </c>
      <c r="AG547" s="743">
        <f>AF547*AE547</f>
        <v>38720.260799999967</v>
      </c>
      <c r="AH547" s="743">
        <v>60860.412300000004</v>
      </c>
      <c r="AI547" s="743">
        <f>AH547*AE547</f>
        <v>951856.84837199922</v>
      </c>
      <c r="AJ547" s="744">
        <f>AG547+AI547</f>
        <v>990577.10917199915</v>
      </c>
    </row>
    <row r="548" spans="1:36" ht="15.75" x14ac:dyDescent="0.25">
      <c r="A548" s="1092" t="s">
        <v>1098</v>
      </c>
      <c r="B548" s="846" t="s">
        <v>572</v>
      </c>
      <c r="C548" s="1093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7">
        <v>140.75</v>
      </c>
      <c r="K548" s="803">
        <v>6552</v>
      </c>
      <c r="L548" s="804">
        <f>K548*J548</f>
        <v>922194</v>
      </c>
      <c r="M548" s="803"/>
      <c r="N548" s="804"/>
      <c r="O548" s="808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849">
        <v>140.75</v>
      </c>
      <c r="T548" s="915">
        <v>6552</v>
      </c>
      <c r="U548" s="915">
        <f>T548*S548</f>
        <v>922194</v>
      </c>
      <c r="V548" s="915"/>
      <c r="W548" s="915"/>
      <c r="X548" s="105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0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hidden="1" customHeight="1" x14ac:dyDescent="0.25">
      <c r="A549" s="967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7"/>
      <c r="K549" s="803">
        <v>6552</v>
      </c>
      <c r="L549" s="804">
        <f>K549*J549</f>
        <v>0</v>
      </c>
      <c r="M549" s="803"/>
      <c r="N549" s="804"/>
      <c r="O549" s="808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x14ac:dyDescent="0.25">
      <c r="A550" s="1092" t="s">
        <v>1100</v>
      </c>
      <c r="B550" s="846" t="s">
        <v>577</v>
      </c>
      <c r="C550" s="1093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7">
        <v>1</v>
      </c>
      <c r="K550" s="803">
        <v>124800</v>
      </c>
      <c r="L550" s="804">
        <f>K550*J550</f>
        <v>124800</v>
      </c>
      <c r="M550" s="803">
        <v>49408.353000000003</v>
      </c>
      <c r="N550" s="804">
        <f>M550*J550</f>
        <v>49408.353000000003</v>
      </c>
      <c r="O550" s="808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849">
        <v>1</v>
      </c>
      <c r="T550" s="915">
        <v>124800</v>
      </c>
      <c r="U550" s="915">
        <f>T550*S550</f>
        <v>124800</v>
      </c>
      <c r="V550" s="915">
        <v>49408</v>
      </c>
      <c r="W550" s="915">
        <f>V550*S550</f>
        <v>49408</v>
      </c>
      <c r="X550" s="105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0"/>
        <v>0</v>
      </c>
      <c r="AF550" s="743">
        <v>124800</v>
      </c>
      <c r="AG550" s="743">
        <f>AF550*AE550</f>
        <v>0</v>
      </c>
      <c r="AH550" s="743">
        <v>49408.353000000003</v>
      </c>
      <c r="AI550" s="743">
        <f>AH550*AE550</f>
        <v>0</v>
      </c>
      <c r="AJ550" s="744">
        <f>AG550+AI550</f>
        <v>0</v>
      </c>
    </row>
    <row r="551" spans="1:36" ht="24" hidden="1" customHeight="1" x14ac:dyDescent="0.25">
      <c r="A551" s="969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9"/>
      <c r="K551" s="812"/>
      <c r="L551" s="830">
        <f>SUM(L553:L564)</f>
        <v>2680424.8536000005</v>
      </c>
      <c r="M551" s="812"/>
      <c r="N551" s="830">
        <f>SUM(N553:N564)</f>
        <v>5988165.8737560008</v>
      </c>
      <c r="O551" s="831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0"/>
        <v>0</v>
      </c>
      <c r="AF551" s="766"/>
      <c r="AG551" s="766">
        <f>SUM(AG553:AG564)</f>
        <v>2531109.4795999997</v>
      </c>
      <c r="AH551" s="766"/>
      <c r="AI551" s="766">
        <f>SUM(AI553:AI564)</f>
        <v>728516.48749100021</v>
      </c>
      <c r="AJ551" s="756">
        <f>SUM(AJ553:AJ564)</f>
        <v>3259625.9670909997</v>
      </c>
    </row>
    <row r="552" spans="1:36" ht="24" hidden="1" customHeight="1" x14ac:dyDescent="0.25">
      <c r="A552" s="967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7"/>
      <c r="K552" s="803"/>
      <c r="L552" s="804"/>
      <c r="M552" s="803"/>
      <c r="N552" s="804"/>
      <c r="O552" s="808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</row>
    <row r="553" spans="1:36" s="403" customFormat="1" ht="24" hidden="1" customHeight="1" x14ac:dyDescent="0.25">
      <c r="A553" s="967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7"/>
      <c r="K553" s="803">
        <v>13494</v>
      </c>
      <c r="L553" s="804">
        <f>K553*J553</f>
        <v>0</v>
      </c>
      <c r="M553" s="803"/>
      <c r="N553" s="804"/>
      <c r="O553" s="808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0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customHeight="1" x14ac:dyDescent="0.25">
      <c r="A554" s="1092" t="s">
        <v>1104</v>
      </c>
      <c r="B554" s="846" t="s">
        <v>564</v>
      </c>
      <c r="C554" s="1093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7">
        <v>67.930000000000007</v>
      </c>
      <c r="K554" s="803">
        <v>19422</v>
      </c>
      <c r="L554" s="804">
        <f>K554*J554</f>
        <v>1319336.4600000002</v>
      </c>
      <c r="M554" s="803"/>
      <c r="N554" s="804"/>
      <c r="O554" s="808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849">
        <v>67.930000000000007</v>
      </c>
      <c r="T554" s="915">
        <v>19422</v>
      </c>
      <c r="U554" s="915">
        <f>T554*S554</f>
        <v>1319336.4600000002</v>
      </c>
      <c r="V554" s="915"/>
      <c r="W554" s="915"/>
      <c r="X554" s="105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0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x14ac:dyDescent="0.25">
      <c r="A555" s="1092" t="s">
        <v>1105</v>
      </c>
      <c r="B555" s="846" t="s">
        <v>565</v>
      </c>
      <c r="C555" s="1093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7">
        <v>75.48</v>
      </c>
      <c r="K555" s="803">
        <v>2405</v>
      </c>
      <c r="L555" s="804">
        <f>K555*J555</f>
        <v>181529.40000000002</v>
      </c>
      <c r="M555" s="803"/>
      <c r="N555" s="804"/>
      <c r="O555" s="808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849">
        <v>75.48</v>
      </c>
      <c r="T555" s="915">
        <v>2405</v>
      </c>
      <c r="U555" s="915">
        <f>T555*S555</f>
        <v>181529.40000000002</v>
      </c>
      <c r="V555" s="915"/>
      <c r="W555" s="915"/>
      <c r="X555" s="105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0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hidden="1" customHeight="1" x14ac:dyDescent="0.25">
      <c r="A556" s="967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7"/>
      <c r="K556" s="803"/>
      <c r="L556" s="804"/>
      <c r="M556" s="803"/>
      <c r="N556" s="804"/>
      <c r="O556" s="808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</row>
    <row r="557" spans="1:36" ht="24" customHeight="1" x14ac:dyDescent="0.25">
      <c r="A557" s="1092" t="s">
        <v>1107</v>
      </c>
      <c r="B557" s="846" t="s">
        <v>567</v>
      </c>
      <c r="C557" s="1093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7">
        <v>52</v>
      </c>
      <c r="K557" s="803">
        <v>2513.1600000000003</v>
      </c>
      <c r="L557" s="804">
        <f>K557*J557</f>
        <v>130684.32000000002</v>
      </c>
      <c r="M557" s="803">
        <v>6681</v>
      </c>
      <c r="N557" s="804">
        <f>M557*J557</f>
        <v>347412</v>
      </c>
      <c r="O557" s="808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849">
        <v>52</v>
      </c>
      <c r="T557" s="915">
        <v>2513</v>
      </c>
      <c r="U557" s="915">
        <f>T557*S557</f>
        <v>130676</v>
      </c>
      <c r="V557" s="915">
        <v>6681</v>
      </c>
      <c r="W557" s="915">
        <f>V557*S557</f>
        <v>347412</v>
      </c>
      <c r="X557" s="105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0"/>
        <v>13</v>
      </c>
      <c r="AF557" s="743">
        <v>2513.1600000000003</v>
      </c>
      <c r="AG557" s="743">
        <f>AF557*AE557</f>
        <v>32671.080000000005</v>
      </c>
      <c r="AH557" s="743">
        <v>6681</v>
      </c>
      <c r="AI557" s="743">
        <f>AH557*AE557</f>
        <v>86853</v>
      </c>
      <c r="AJ557" s="744">
        <f>AG557+AI557</f>
        <v>119524.08</v>
      </c>
    </row>
    <row r="558" spans="1:36" ht="24" customHeight="1" x14ac:dyDescent="0.25">
      <c r="A558" s="1092" t="s">
        <v>1108</v>
      </c>
      <c r="B558" s="846" t="s">
        <v>568</v>
      </c>
      <c r="C558" s="1093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7">
        <v>56</v>
      </c>
      <c r="K558" s="803">
        <v>2333.7600000000002</v>
      </c>
      <c r="L558" s="804">
        <f>K558*J558</f>
        <v>130690.56000000001</v>
      </c>
      <c r="M558" s="803">
        <v>2161.5</v>
      </c>
      <c r="N558" s="804">
        <f>M558*J558</f>
        <v>121044</v>
      </c>
      <c r="O558" s="808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849">
        <v>55.95</v>
      </c>
      <c r="T558" s="915">
        <v>2333.5</v>
      </c>
      <c r="U558" s="915">
        <f>ROUND((T558*S558),2)</f>
        <v>130559.33</v>
      </c>
      <c r="V558" s="915">
        <v>2161.5</v>
      </c>
      <c r="W558" s="915">
        <f>V558*S558</f>
        <v>120935.925</v>
      </c>
      <c r="X558" s="105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0"/>
        <v>14.049999999999997</v>
      </c>
      <c r="AF558" s="743">
        <v>2333.7600000000002</v>
      </c>
      <c r="AG558" s="743">
        <f>AF558*AE558</f>
        <v>32789.327999999994</v>
      </c>
      <c r="AH558" s="743">
        <v>2161.5</v>
      </c>
      <c r="AI558" s="743">
        <f>AH558*AE558</f>
        <v>30369.074999999993</v>
      </c>
      <c r="AJ558" s="744">
        <f>AG558+AI558</f>
        <v>63158.402999999991</v>
      </c>
    </row>
    <row r="559" spans="1:36" ht="24" customHeight="1" x14ac:dyDescent="0.25">
      <c r="A559" s="1092" t="s">
        <v>1109</v>
      </c>
      <c r="B559" s="846" t="s">
        <v>569</v>
      </c>
      <c r="C559" s="1093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7">
        <v>77.760000000000005</v>
      </c>
      <c r="K559" s="803">
        <v>46.800000000000004</v>
      </c>
      <c r="L559" s="804">
        <f>K559*J559</f>
        <v>3639.1680000000006</v>
      </c>
      <c r="M559" s="803">
        <v>264.096</v>
      </c>
      <c r="N559" s="804">
        <f>M559*J559</f>
        <v>20536.104960000001</v>
      </c>
      <c r="O559" s="808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849">
        <v>77.73</v>
      </c>
      <c r="T559" s="915">
        <v>46.8</v>
      </c>
      <c r="U559" s="915">
        <f>ROUND((T559*S559),2)</f>
        <v>3637.76</v>
      </c>
      <c r="V559" s="915">
        <v>264</v>
      </c>
      <c r="W559" s="915">
        <f>V559*S559</f>
        <v>20520.72</v>
      </c>
      <c r="X559" s="105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0"/>
        <v>19.47</v>
      </c>
      <c r="AF559" s="743">
        <v>46.800000000000004</v>
      </c>
      <c r="AG559" s="743">
        <f>AF559*AE559</f>
        <v>911.19600000000003</v>
      </c>
      <c r="AH559" s="743">
        <v>264.096</v>
      </c>
      <c r="AI559" s="743">
        <f>AH559*AE559</f>
        <v>5141.9491200000002</v>
      </c>
      <c r="AJ559" s="744">
        <f>AG559+AI559</f>
        <v>6053.1451200000001</v>
      </c>
    </row>
    <row r="560" spans="1:36" ht="24" hidden="1" customHeight="1" x14ac:dyDescent="0.25">
      <c r="A560" s="967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7"/>
      <c r="K560" s="803"/>
      <c r="L560" s="804"/>
      <c r="M560" s="803"/>
      <c r="N560" s="804"/>
      <c r="O560" s="808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0"/>
        <v>0</v>
      </c>
      <c r="AF560" s="743"/>
      <c r="AG560" s="743"/>
      <c r="AH560" s="743"/>
      <c r="AI560" s="743"/>
      <c r="AJ560" s="744"/>
    </row>
    <row r="561" spans="1:36" ht="24" customHeight="1" x14ac:dyDescent="0.25">
      <c r="A561" s="1092" t="s">
        <v>1110</v>
      </c>
      <c r="B561" s="846" t="s">
        <v>582</v>
      </c>
      <c r="C561" s="1093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7">
        <v>87.48</v>
      </c>
      <c r="K561" s="803">
        <v>2475.7200000000003</v>
      </c>
      <c r="L561" s="804">
        <f>K561*J561</f>
        <v>216575.98560000004</v>
      </c>
      <c r="M561" s="803">
        <v>62297.272700000001</v>
      </c>
      <c r="N561" s="804">
        <f>M561*J561</f>
        <v>5449765.4157960005</v>
      </c>
      <c r="O561" s="808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849">
        <v>87.47</v>
      </c>
      <c r="T561" s="915">
        <v>2475.7199999999998</v>
      </c>
      <c r="U561" s="915">
        <f>ROUND((T561*S561),2)</f>
        <v>216551.23</v>
      </c>
      <c r="V561" s="915">
        <v>62297</v>
      </c>
      <c r="W561" s="915">
        <f>V561*S561</f>
        <v>5449118.5899999999</v>
      </c>
      <c r="X561" s="105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0"/>
        <v>9.730000000000004</v>
      </c>
      <c r="AF561" s="743">
        <v>2475.7200000000003</v>
      </c>
      <c r="AG561" s="743">
        <f>AF561*AE561</f>
        <v>24088.755600000011</v>
      </c>
      <c r="AH561" s="743">
        <v>62297.272700000001</v>
      </c>
      <c r="AI561" s="743">
        <f>AH561*AE561</f>
        <v>606152.46337100025</v>
      </c>
      <c r="AJ561" s="744">
        <f>AG561+AI561</f>
        <v>630241.21897100029</v>
      </c>
    </row>
    <row r="562" spans="1:36" ht="24" customHeight="1" x14ac:dyDescent="0.25">
      <c r="A562" s="1092" t="s">
        <v>1112</v>
      </c>
      <c r="B562" s="846" t="s">
        <v>572</v>
      </c>
      <c r="C562" s="1093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7">
        <v>87.48</v>
      </c>
      <c r="K562" s="803">
        <v>6552</v>
      </c>
      <c r="L562" s="804">
        <f>K562*J562</f>
        <v>573168.96000000008</v>
      </c>
      <c r="M562" s="803"/>
      <c r="N562" s="804"/>
      <c r="O562" s="808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849">
        <v>87.48</v>
      </c>
      <c r="T562" s="915">
        <v>6552</v>
      </c>
      <c r="U562" s="915">
        <f>T562*S562</f>
        <v>573168.96000000008</v>
      </c>
      <c r="V562" s="915"/>
      <c r="W562" s="915"/>
      <c r="X562" s="105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0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hidden="1" customHeight="1" x14ac:dyDescent="0.25">
      <c r="A563" s="967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7"/>
      <c r="K563" s="803">
        <v>6552</v>
      </c>
      <c r="L563" s="804">
        <f>K563*J563</f>
        <v>0</v>
      </c>
      <c r="M563" s="803"/>
      <c r="N563" s="804"/>
      <c r="O563" s="808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0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thickBot="1" x14ac:dyDescent="0.3">
      <c r="A564" s="1094" t="s">
        <v>1114</v>
      </c>
      <c r="B564" s="1095" t="s">
        <v>577</v>
      </c>
      <c r="C564" s="1096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8">
        <v>1</v>
      </c>
      <c r="K564" s="839">
        <v>124800</v>
      </c>
      <c r="L564" s="840">
        <f>K564*J564</f>
        <v>124800</v>
      </c>
      <c r="M564" s="839">
        <v>49408.353000000003</v>
      </c>
      <c r="N564" s="840">
        <f>M564*J564</f>
        <v>49408.353000000003</v>
      </c>
      <c r="O564" s="841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2">
        <f t="shared" si="349"/>
        <v>0</v>
      </c>
      <c r="S564" s="1097">
        <v>1</v>
      </c>
      <c r="T564" s="1098">
        <v>124800</v>
      </c>
      <c r="U564" s="1098">
        <f>T564*S564</f>
        <v>124800</v>
      </c>
      <c r="V564" s="1098">
        <v>49408</v>
      </c>
      <c r="W564" s="1098">
        <f>V564*S564</f>
        <v>49408</v>
      </c>
      <c r="X564" s="1099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7">
        <f t="shared" si="350"/>
        <v>0</v>
      </c>
      <c r="AF564" s="768">
        <v>124800</v>
      </c>
      <c r="AG564" s="768">
        <f>AF564*AE564</f>
        <v>0</v>
      </c>
      <c r="AH564" s="768">
        <v>49408.353000000003</v>
      </c>
      <c r="AI564" s="768">
        <f>AH564*AE564</f>
        <v>0</v>
      </c>
      <c r="AJ564" s="769">
        <f>AG564+AI564</f>
        <v>0</v>
      </c>
    </row>
    <row r="565" spans="1:36" ht="24" hidden="1" customHeight="1" thickTop="1" x14ac:dyDescent="0.25">
      <c r="A565" s="975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86">
        <f t="shared" si="350"/>
        <v>0</v>
      </c>
      <c r="AF565" s="771"/>
      <c r="AG565" s="771"/>
      <c r="AH565" s="771"/>
      <c r="AI565" s="771"/>
      <c r="AJ565" s="772"/>
    </row>
    <row r="566" spans="1:36" ht="24" hidden="1" customHeight="1" thickBot="1" x14ac:dyDescent="0.3">
      <c r="A566" s="976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42"/>
      <c r="AA566" s="942">
        <f>SUM(AA567:AA580)</f>
        <v>0</v>
      </c>
      <c r="AB566" s="942"/>
      <c r="AC566" s="942">
        <f>SUM(AC567:AC580)</f>
        <v>0</v>
      </c>
      <c r="AD566" s="943">
        <f>SUM(AD567:AD580)</f>
        <v>0</v>
      </c>
      <c r="AE566" s="767">
        <f t="shared" si="350"/>
        <v>0</v>
      </c>
      <c r="AF566" s="773"/>
      <c r="AG566" s="773">
        <f>SUM(AG567:AG580)</f>
        <v>935809.37800320017</v>
      </c>
      <c r="AH566" s="773"/>
      <c r="AI566" s="773">
        <f>SUM(AI567:AI580)</f>
        <v>556205.56000000017</v>
      </c>
      <c r="AJ566" s="774">
        <f>SUM(AJ567:AJ580)</f>
        <v>1492014.9380032001</v>
      </c>
    </row>
    <row r="567" spans="1:36" ht="24" hidden="1" customHeight="1" thickTop="1" x14ac:dyDescent="0.25">
      <c r="A567" s="977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86">
        <f t="shared" si="350"/>
        <v>72</v>
      </c>
      <c r="AF567" s="776">
        <v>1918.4687999999999</v>
      </c>
      <c r="AG567" s="776">
        <f t="shared" ref="AG567:AG580" si="364">AF567*AE567</f>
        <v>138129.7536</v>
      </c>
      <c r="AH567" s="776">
        <v>923.06500000000028</v>
      </c>
      <c r="AI567" s="776">
        <f>AH567*AE567</f>
        <v>66460.680000000022</v>
      </c>
      <c r="AJ567" s="777">
        <f t="shared" ref="AJ567:AJ580" si="365">AI567+AG567</f>
        <v>204590.43360000002</v>
      </c>
    </row>
    <row r="568" spans="1:36" ht="24" hidden="1" customHeight="1" x14ac:dyDescent="0.25">
      <c r="A568" s="978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0">
        <f t="shared" si="350"/>
        <v>36</v>
      </c>
      <c r="AF568" s="778">
        <v>2793.7584000000002</v>
      </c>
      <c r="AG568" s="778">
        <f t="shared" si="364"/>
        <v>100575.3024</v>
      </c>
      <c r="AH568" s="778">
        <v>8448.9600000000009</v>
      </c>
      <c r="AI568" s="778">
        <f>AH568*AE568</f>
        <v>304162.56000000006</v>
      </c>
      <c r="AJ568" s="779">
        <f t="shared" si="365"/>
        <v>404737.86240000004</v>
      </c>
    </row>
    <row r="569" spans="1:36" ht="24" hidden="1" customHeight="1" x14ac:dyDescent="0.25">
      <c r="A569" s="978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0">
        <f t="shared" si="350"/>
        <v>3</v>
      </c>
      <c r="AF569" s="778">
        <v>78955</v>
      </c>
      <c r="AG569" s="778">
        <f t="shared" si="364"/>
        <v>236865</v>
      </c>
      <c r="AH569" s="778">
        <v>48788.666666666664</v>
      </c>
      <c r="AI569" s="778">
        <v>146366</v>
      </c>
      <c r="AJ569" s="779">
        <f t="shared" si="365"/>
        <v>383231</v>
      </c>
    </row>
    <row r="570" spans="1:36" s="403" customFormat="1" ht="24" hidden="1" customHeight="1" x14ac:dyDescent="0.25">
      <c r="A570" s="978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0">
        <f t="shared" si="350"/>
        <v>1</v>
      </c>
      <c r="AF570" s="780">
        <v>4059.5328000000004</v>
      </c>
      <c r="AG570" s="780">
        <f t="shared" si="364"/>
        <v>4059.5328000000004</v>
      </c>
      <c r="AH570" s="780">
        <v>3397.68</v>
      </c>
      <c r="AI570" s="780">
        <f>AH570*AE570</f>
        <v>3397.68</v>
      </c>
      <c r="AJ570" s="781">
        <f t="shared" si="365"/>
        <v>7457.2128000000002</v>
      </c>
    </row>
    <row r="571" spans="1:36" s="403" customFormat="1" ht="24" hidden="1" customHeight="1" x14ac:dyDescent="0.25">
      <c r="A571" s="978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0">
        <f t="shared" si="350"/>
        <v>1</v>
      </c>
      <c r="AF571" s="780">
        <v>2754.1440000000002</v>
      </c>
      <c r="AG571" s="780">
        <f t="shared" si="364"/>
        <v>2754.1440000000002</v>
      </c>
      <c r="AH571" s="780">
        <v>1121.1200000000001</v>
      </c>
      <c r="AI571" s="780">
        <f>AH571*AE571</f>
        <v>1121.1200000000001</v>
      </c>
      <c r="AJ571" s="781">
        <f t="shared" si="365"/>
        <v>3875.2640000000001</v>
      </c>
    </row>
    <row r="572" spans="1:36" s="403" customFormat="1" ht="24" hidden="1" customHeight="1" x14ac:dyDescent="0.25">
      <c r="A572" s="978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0">
        <f t="shared" si="350"/>
        <v>5</v>
      </c>
      <c r="AF572" s="780">
        <v>6442.0559999999996</v>
      </c>
      <c r="AG572" s="780">
        <f t="shared" si="364"/>
        <v>32210.28</v>
      </c>
      <c r="AH572" s="780">
        <v>2333.7600000000002</v>
      </c>
      <c r="AI572" s="780">
        <f>AH572*AE572</f>
        <v>11668.800000000001</v>
      </c>
      <c r="AJ572" s="781">
        <f t="shared" si="365"/>
        <v>43879.08</v>
      </c>
    </row>
    <row r="573" spans="1:36" s="403" customFormat="1" ht="24" hidden="1" customHeight="1" x14ac:dyDescent="0.25">
      <c r="A573" s="978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2.4</v>
      </c>
      <c r="AF573" s="780">
        <v>671.55840000000001</v>
      </c>
      <c r="AG573" s="780">
        <f t="shared" si="364"/>
        <v>1611.7401600000001</v>
      </c>
      <c r="AH573" s="780"/>
      <c r="AI573" s="780"/>
      <c r="AJ573" s="781">
        <f t="shared" si="365"/>
        <v>1611.7401600000001</v>
      </c>
    </row>
    <row r="574" spans="1:36" ht="24" hidden="1" customHeight="1" x14ac:dyDescent="0.25">
      <c r="A574" s="978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0">
        <f t="shared" si="350"/>
        <v>2.2999999999999998</v>
      </c>
      <c r="AF574" s="778">
        <v>17405.925984000001</v>
      </c>
      <c r="AG574" s="778">
        <f t="shared" si="364"/>
        <v>40033.629763199999</v>
      </c>
      <c r="AH574" s="778">
        <v>6006</v>
      </c>
      <c r="AI574" s="778">
        <f>AH574*AE574</f>
        <v>13813.8</v>
      </c>
      <c r="AJ574" s="779">
        <f t="shared" si="365"/>
        <v>53847.429763199994</v>
      </c>
    </row>
    <row r="575" spans="1:36" ht="24" hidden="1" customHeight="1" x14ac:dyDescent="0.25">
      <c r="A575" s="978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0">
        <f t="shared" si="350"/>
        <v>0.8</v>
      </c>
      <c r="AF575" s="778">
        <v>2601.3455999999996</v>
      </c>
      <c r="AG575" s="778">
        <f t="shared" si="364"/>
        <v>2081.0764799999997</v>
      </c>
      <c r="AH575" s="778">
        <v>2059.2000000000003</v>
      </c>
      <c r="AI575" s="778">
        <f>AH575*AE575</f>
        <v>1647.3600000000004</v>
      </c>
      <c r="AJ575" s="779">
        <f t="shared" si="365"/>
        <v>3728.4364800000003</v>
      </c>
    </row>
    <row r="576" spans="1:36" ht="24" hidden="1" customHeight="1" x14ac:dyDescent="0.25">
      <c r="A576" s="978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0">
        <f t="shared" si="350"/>
        <v>3.5</v>
      </c>
      <c r="AF576" s="778">
        <v>2682.4607999999998</v>
      </c>
      <c r="AG576" s="778">
        <f t="shared" si="364"/>
        <v>9388.612799999999</v>
      </c>
      <c r="AH576" s="778">
        <v>2162.1600000000003</v>
      </c>
      <c r="AI576" s="778">
        <f>AH576*AE576</f>
        <v>7567.5600000000013</v>
      </c>
      <c r="AJ576" s="779">
        <f t="shared" si="365"/>
        <v>16956.1728</v>
      </c>
    </row>
    <row r="577" spans="1:61" s="403" customFormat="1" ht="24" hidden="1" customHeight="1" x14ac:dyDescent="0.25">
      <c r="A577" s="978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0">
        <f t="shared" si="350"/>
        <v>25.3</v>
      </c>
      <c r="AF577" s="780">
        <v>297.108</v>
      </c>
      <c r="AG577" s="780">
        <f t="shared" si="364"/>
        <v>7516.8324000000002</v>
      </c>
      <c r="AH577" s="780"/>
      <c r="AI577" s="780"/>
      <c r="AJ577" s="781">
        <f t="shared" si="365"/>
        <v>7516.8324000000002</v>
      </c>
    </row>
    <row r="578" spans="1:61" s="403" customFormat="1" ht="24" hidden="1" customHeight="1" x14ac:dyDescent="0.25">
      <c r="A578" s="978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0">
        <f t="shared" si="350"/>
        <v>50.6</v>
      </c>
      <c r="AF578" s="780">
        <v>594.21600000000001</v>
      </c>
      <c r="AG578" s="780">
        <f t="shared" si="364"/>
        <v>30067.329600000001</v>
      </c>
      <c r="AH578" s="780"/>
      <c r="AI578" s="780"/>
      <c r="AJ578" s="781">
        <f t="shared" si="365"/>
        <v>30067.329600000001</v>
      </c>
    </row>
    <row r="579" spans="1:61" s="403" customFormat="1" ht="24" hidden="1" customHeight="1" x14ac:dyDescent="0.25">
      <c r="A579" s="977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0">
        <f t="shared" si="350"/>
        <v>120</v>
      </c>
      <c r="AF579" s="780">
        <v>2716.4160000000002</v>
      </c>
      <c r="AG579" s="780">
        <f t="shared" si="364"/>
        <v>325969.92000000004</v>
      </c>
      <c r="AH579" s="780"/>
      <c r="AI579" s="780"/>
      <c r="AJ579" s="781">
        <f t="shared" si="365"/>
        <v>325969.92000000004</v>
      </c>
    </row>
    <row r="580" spans="1:61" s="403" customFormat="1" ht="24" hidden="1" customHeight="1" thickBot="1" x14ac:dyDescent="0.3">
      <c r="A580" s="979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44">
        <v>2273.1120000000001</v>
      </c>
      <c r="AA580" s="945">
        <f t="shared" si="361"/>
        <v>0</v>
      </c>
      <c r="AB580" s="945"/>
      <c r="AC580" s="945"/>
      <c r="AD580" s="946">
        <f t="shared" si="363"/>
        <v>0</v>
      </c>
      <c r="AE580" s="767">
        <f>D580-S580-Y580</f>
        <v>2</v>
      </c>
      <c r="AF580" s="783">
        <v>2273.1120000000001</v>
      </c>
      <c r="AG580" s="784">
        <f t="shared" si="364"/>
        <v>4546.2240000000002</v>
      </c>
      <c r="AH580" s="784"/>
      <c r="AI580" s="784"/>
      <c r="AJ580" s="785">
        <f t="shared" si="365"/>
        <v>4546.2240000000002</v>
      </c>
    </row>
    <row r="581" spans="1:61" ht="17.45" customHeight="1" thickTop="1" x14ac:dyDescent="0.25">
      <c r="A581" s="1110"/>
      <c r="B581" s="1111"/>
      <c r="C581" s="111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1116" t="s">
        <v>35</v>
      </c>
      <c r="T581" s="1117"/>
      <c r="U581" s="1117">
        <f>ROUND((U566+U508+U495+U490+U485+U466+U427+U414+U379+U362+U293+U280+U273+U265+U262+U247+U188+U166+U150+U98+U93+U73+U32),2)</f>
        <v>70799137.620000005</v>
      </c>
      <c r="V581" s="1117"/>
      <c r="W581" s="1117">
        <f>ROUND((W566+W508+W495+W490+W485+W466+W427+W414+W379+W362+W293+W280+W273+W265+W262+W247+W188+W166+W150+W98+W93+W73+W32),2)</f>
        <v>91232709.709999993</v>
      </c>
      <c r="X581" s="1118">
        <f>ROUND((X566+X508+X495+X490+X485+X466+X427+X414+X379+X362+X293+X280+X273+X265+X262+X247+X188+X166+X150+X98+X93+X73+X32),2)</f>
        <v>162031847.33000001</v>
      </c>
      <c r="Y581" s="1116" t="s">
        <v>35</v>
      </c>
      <c r="Z581" s="1117">
        <f>Z32+Z73+Z93+Z98+Z150+Z166+Z188+Z247+Z262+Z265+Z273+Z280+Z293+Z362+Z379+Z414+Z427+Z466+Z485+Z490+Z495+Z508+Z566</f>
        <v>0</v>
      </c>
      <c r="AA581" s="1117">
        <f>(AA32+AA73+AA93+AA98+AA150+AA166+AA188+AA247+AA262+AA265+AA273+AA280+AA293+AA362+AA379+AA414+AA427+AA466+AA485+AA490+AA495+AA508+AA566)</f>
        <v>16338243.599999998</v>
      </c>
      <c r="AB581" s="1117">
        <f>AB32+AB73+AB93+AB98+AB150+AB166+AB188+AB247+AB262+AB265+AB273+AB280+AB293+AB362+AB379+AB414+AB427+AB466+AB485+AB490+AB495+AB508+AB566</f>
        <v>0</v>
      </c>
      <c r="AC581" s="1117">
        <f>(AC32+AC73+AC93+AC98+AC150+AC166+AC188+AC247+AC262+AC265+AC273+AC280+AC293+AC362+AC379+AC414+AC427+AC466+AC485+AC490+AC495+AC508+AC566)</f>
        <v>22387411.900000002</v>
      </c>
      <c r="AD581" s="1118">
        <f>(AD32+AD73+AD93+AD98+AD150+AD166+AD188+AD247+AD262+AD265+AD273+AD280+AD293+AD362+AD379+AD414+AD427+AD466+AD485+AD490+AD495+AD508+AD566)</f>
        <v>38725655.5</v>
      </c>
      <c r="AE581" s="786" t="s">
        <v>35</v>
      </c>
      <c r="AF581" s="771"/>
      <c r="AG581" s="771">
        <f>AG32+AG73+AG93+AG98+AG150+AG166+AG188+AG247+AG262+AG265+AG273+AG280+AG293+AG362+AG379+AG414+AG427+AG466+AG485+AG490+AG495+AG508+AG566</f>
        <v>130948462.2594661</v>
      </c>
      <c r="AH581" s="771"/>
      <c r="AI581" s="771">
        <f>AI32+AI73+AI93+AI98+AI150+AI166+AI188+AI247+AI262+AI265+AI273+AI280+AI293+AI362+AI379+AI414+AI427+AI466+AI485+AI490+AI495+AI508+AI566</f>
        <v>181453746.38202861</v>
      </c>
      <c r="AJ581" s="772">
        <f>(AJ32+AJ73+AJ93+AJ98+AJ150+AJ166+AJ188+AJ247+AJ262+AJ265+AJ273+AJ280+AJ293+AJ362+AJ379+AJ414+AJ427+AJ466+AJ485+AJ490+AJ495+AJ508+AJ566)-0.01</f>
        <v>313141383.99149472</v>
      </c>
      <c r="AL581" s="842"/>
    </row>
    <row r="582" spans="1:61" ht="17.25" customHeight="1" thickBot="1" x14ac:dyDescent="0.3">
      <c r="A582" s="1113"/>
      <c r="B582" s="1114"/>
      <c r="C582" s="1115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1119" t="s">
        <v>601</v>
      </c>
      <c r="T582" s="1120"/>
      <c r="U582" s="1120">
        <f>ROUND((U581/1.2*0.2),2)</f>
        <v>11799856.27</v>
      </c>
      <c r="V582" s="1120"/>
      <c r="W582" s="1120">
        <f>ROUND((W581/1.2*0.2),2)</f>
        <v>15205451.619999999</v>
      </c>
      <c r="X582" s="1121">
        <f>ROUND((X581/1.2*0.2),2)</f>
        <v>27005307.890000001</v>
      </c>
      <c r="Y582" s="1119" t="s">
        <v>601</v>
      </c>
      <c r="Z582" s="1120">
        <f>ROUND((Z581/1.2*0.2),0)</f>
        <v>0</v>
      </c>
      <c r="AA582" s="1120">
        <f>ROUND((AA581/1.2*0.2),2)</f>
        <v>2723040.6</v>
      </c>
      <c r="AB582" s="1120">
        <f>ROUND((AB581/1.2*0.2),0)</f>
        <v>0</v>
      </c>
      <c r="AC582" s="1120">
        <f>ROUND((AC581/1.2*0.2),2)</f>
        <v>3731235.32</v>
      </c>
      <c r="AD582" s="1121">
        <f>ROUND((AD581/1.2*0.2),2)</f>
        <v>6454275.9199999999</v>
      </c>
      <c r="AE582" s="787" t="s">
        <v>601</v>
      </c>
      <c r="AF582" s="788"/>
      <c r="AG582" s="788">
        <f>ROUND((AG581/1.2*0.2),2)</f>
        <v>21824743.710000001</v>
      </c>
      <c r="AH582" s="788"/>
      <c r="AI582" s="788">
        <f>ROUND((AI581/1.2*0.2),2)</f>
        <v>30242291.059999999</v>
      </c>
      <c r="AJ582" s="789">
        <f>ROUND((AJ581/1.2*0.2),2)</f>
        <v>52190230.670000002</v>
      </c>
      <c r="AL582" s="842"/>
      <c r="AM582" s="842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162"/>
      <c r="D585" s="1162"/>
      <c r="E585" s="1162"/>
      <c r="F585" s="1162"/>
      <c r="G585" s="1162"/>
      <c r="H585" s="1162"/>
      <c r="O585" s="459"/>
      <c r="P585" s="557"/>
      <c r="Q585" s="557"/>
      <c r="R585" s="558"/>
      <c r="S585" s="1163" t="s">
        <v>45</v>
      </c>
      <c r="T585" s="1163"/>
      <c r="U585" s="1163"/>
      <c r="V585" s="1163"/>
      <c r="W585" s="1163"/>
      <c r="X585" s="1163"/>
      <c r="Y585" s="1164" t="s">
        <v>45</v>
      </c>
      <c r="Z585" s="1164"/>
      <c r="AA585" s="1164"/>
      <c r="AB585" s="1164"/>
      <c r="AC585" s="1164"/>
      <c r="AD585" s="1164"/>
      <c r="AE585" s="1165" t="s">
        <v>45</v>
      </c>
      <c r="AF585" s="1165"/>
      <c r="AG585" s="1165"/>
      <c r="AH585" s="1165"/>
      <c r="AI585" s="1165"/>
      <c r="AJ585" s="1165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153" t="s">
        <v>40</v>
      </c>
      <c r="C586" s="1153"/>
      <c r="D586" s="1153"/>
      <c r="E586" s="1153"/>
      <c r="F586" s="1153"/>
      <c r="G586" s="1153"/>
      <c r="H586" s="1153"/>
      <c r="I586" s="1153"/>
      <c r="J586" s="1153"/>
      <c r="K586" s="1153"/>
      <c r="L586" s="1153"/>
      <c r="M586" s="1153"/>
      <c r="N586" s="1153"/>
      <c r="P586" s="559"/>
      <c r="Q586" s="559"/>
      <c r="R586" s="560"/>
      <c r="S586" s="516"/>
      <c r="T586" s="516"/>
      <c r="U586" s="516"/>
      <c r="V586" s="516"/>
      <c r="W586" s="516"/>
      <c r="X586" s="516"/>
      <c r="Y586" s="936"/>
      <c r="Z586" s="936"/>
      <c r="AA586" s="936"/>
      <c r="AB586" s="936"/>
      <c r="AC586" s="936">
        <f>I581-X581-AD581</f>
        <v>313142497.16943324</v>
      </c>
      <c r="AD586" s="936"/>
      <c r="AE586" s="790"/>
      <c r="AF586" s="790"/>
      <c r="AG586" s="790"/>
      <c r="AH586" s="790"/>
      <c r="AI586" s="790"/>
      <c r="AJ586" s="790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162"/>
      <c r="D587" s="1162"/>
      <c r="E587" s="1162"/>
      <c r="F587" s="1162"/>
      <c r="G587" s="1162"/>
      <c r="H587" s="1162"/>
      <c r="O587" s="459"/>
      <c r="P587" s="557"/>
      <c r="Q587" s="557"/>
      <c r="R587" s="558"/>
      <c r="S587" s="1163" t="s">
        <v>47</v>
      </c>
      <c r="T587" s="1163"/>
      <c r="U587" s="1163"/>
      <c r="V587" s="1163"/>
      <c r="W587" s="1163"/>
      <c r="X587" s="1163"/>
      <c r="Y587" s="1164" t="s">
        <v>47</v>
      </c>
      <c r="Z587" s="1164"/>
      <c r="AA587" s="1164"/>
      <c r="AB587" s="1164"/>
      <c r="AC587" s="1164"/>
      <c r="AD587" s="1164"/>
      <c r="AE587" s="1165" t="s">
        <v>47</v>
      </c>
      <c r="AF587" s="1165"/>
      <c r="AG587" s="1165"/>
      <c r="AH587" s="1165"/>
      <c r="AI587" s="1165"/>
      <c r="AJ587" s="1165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153" t="s">
        <v>40</v>
      </c>
      <c r="C588" s="1153"/>
      <c r="D588" s="1153"/>
      <c r="E588" s="1153"/>
      <c r="F588" s="1153"/>
      <c r="G588" s="1153"/>
      <c r="H588" s="1153"/>
      <c r="I588" s="1153"/>
      <c r="J588" s="1153"/>
      <c r="K588" s="1153"/>
      <c r="L588" s="1153"/>
      <c r="M588" s="1153"/>
      <c r="N588" s="1153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6"/>
      <c r="Z588" s="936"/>
      <c r="AA588" s="936"/>
      <c r="AB588" s="936"/>
      <c r="AC588" s="936"/>
      <c r="AD588" s="936"/>
      <c r="AE588" s="790"/>
      <c r="AF588" s="790"/>
      <c r="AG588" s="790"/>
      <c r="AH588" s="790"/>
      <c r="AI588" s="790"/>
      <c r="AJ588" s="790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8"/>
      <c r="Z589" s="948"/>
      <c r="AA589" s="948"/>
      <c r="AB589" s="948"/>
      <c r="AC589" s="948"/>
      <c r="AD589" s="948"/>
      <c r="AE589" s="791"/>
      <c r="AF589" s="791"/>
      <c r="AG589" s="791"/>
      <c r="AH589" s="791"/>
      <c r="AI589" s="791"/>
      <c r="AJ589" s="791"/>
      <c r="AK589" s="561"/>
    </row>
    <row r="590" spans="1:61" x14ac:dyDescent="0.25">
      <c r="B590" s="452"/>
    </row>
  </sheetData>
  <autoFilter ref="A27:AJ582" xr:uid="{3225036F-141D-4BFE-8620-DC1DCBC6F280}">
    <filterColumn colId="18">
      <colorFilter dxfId="24"/>
    </filterColumn>
    <filterColumn colId="30" showButton="0"/>
    <filterColumn colId="31" showButton="0"/>
    <filterColumn colId="32" showButton="0"/>
    <filterColumn colId="33" showButton="0"/>
    <filterColumn colId="34" showButton="0"/>
  </autoFilter>
  <mergeCells count="79">
    <mergeCell ref="C587:H587"/>
    <mergeCell ref="S587:X587"/>
    <mergeCell ref="Y587:AD587"/>
    <mergeCell ref="AE587:AJ587"/>
    <mergeCell ref="B588:N588"/>
    <mergeCell ref="C585:H585"/>
    <mergeCell ref="S585:X585"/>
    <mergeCell ref="Y585:AD585"/>
    <mergeCell ref="AE585:AJ585"/>
    <mergeCell ref="AF29:AG29"/>
    <mergeCell ref="AH29:AI29"/>
    <mergeCell ref="O29:O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U21:U22"/>
    <mergeCell ref="V21:V22"/>
    <mergeCell ref="W21:X21"/>
    <mergeCell ref="AA21:AA22"/>
    <mergeCell ref="AB21:AB22"/>
    <mergeCell ref="AC21:AD21"/>
    <mergeCell ref="V17:X17"/>
    <mergeCell ref="AB17:AD17"/>
    <mergeCell ref="V18:X18"/>
    <mergeCell ref="AB18:AD18"/>
    <mergeCell ref="V19:X19"/>
    <mergeCell ref="AB19:AD19"/>
    <mergeCell ref="V14:X14"/>
    <mergeCell ref="AB14:AD14"/>
    <mergeCell ref="V15:X15"/>
    <mergeCell ref="AB15:AD15"/>
    <mergeCell ref="V16:X16"/>
    <mergeCell ref="AB16:AD16"/>
    <mergeCell ref="V11:X11"/>
    <mergeCell ref="AB11:AD11"/>
    <mergeCell ref="V12:X12"/>
    <mergeCell ref="AB12:AD12"/>
    <mergeCell ref="V13:X13"/>
    <mergeCell ref="AB13:AD13"/>
    <mergeCell ref="V8:X8"/>
    <mergeCell ref="AB8:AD8"/>
    <mergeCell ref="V9:X9"/>
    <mergeCell ref="AB9:AD9"/>
    <mergeCell ref="V10:X10"/>
    <mergeCell ref="AB10:AD10"/>
    <mergeCell ref="V5:X5"/>
    <mergeCell ref="AB5:AD5"/>
    <mergeCell ref="V6:X6"/>
    <mergeCell ref="AB6:AD6"/>
    <mergeCell ref="V7:X7"/>
    <mergeCell ref="AB7:AD7"/>
    <mergeCell ref="V2:X2"/>
    <mergeCell ref="AB2:AD2"/>
    <mergeCell ref="V3:X3"/>
    <mergeCell ref="AB3:AD3"/>
    <mergeCell ref="V4:X4"/>
    <mergeCell ref="AB4:AD4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32:Q72 P74:Q149 P151:Q272 P274:Q292 P294:Q378 P380:Q426 P428:Q506 P509:Q1048576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4" fitToHeight="100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302" t="s">
        <v>0</v>
      </c>
      <c r="N2" s="1303"/>
      <c r="O2" s="1304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302" t="s">
        <v>2</v>
      </c>
      <c r="N3" s="1303"/>
      <c r="O3" s="1304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305"/>
      <c r="N4" s="1306"/>
      <c r="O4" s="1307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311"/>
      <c r="N5" s="1309"/>
      <c r="O5" s="1310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305"/>
      <c r="N6" s="1306"/>
      <c r="O6" s="1307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308" t="s">
        <v>42</v>
      </c>
      <c r="N7" s="1309"/>
      <c r="O7" s="1310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305"/>
      <c r="N8" s="1306"/>
      <c r="O8" s="1307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308" t="s">
        <v>43</v>
      </c>
      <c r="N9" s="1309"/>
      <c r="O9" s="1310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305"/>
      <c r="N10" s="1306"/>
      <c r="O10" s="1307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311"/>
      <c r="N11" s="1309"/>
      <c r="O11" s="1310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305"/>
      <c r="N12" s="1306"/>
      <c r="O12" s="1307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311"/>
      <c r="N13" s="1309"/>
      <c r="O13" s="1310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302"/>
      <c r="N14" s="1303"/>
      <c r="O14" s="1304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313" t="s">
        <v>136</v>
      </c>
      <c r="N15" s="1314"/>
      <c r="O15" s="1315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316" t="s">
        <v>603</v>
      </c>
      <c r="N16" s="1317"/>
      <c r="O16" s="1318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302"/>
      <c r="N17" s="1303"/>
      <c r="O17" s="1304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319" t="s">
        <v>18</v>
      </c>
      <c r="M19" s="1319" t="s">
        <v>19</v>
      </c>
      <c r="N19" s="1320" t="s">
        <v>20</v>
      </c>
      <c r="O19" s="1320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319"/>
      <c r="M20" s="1319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1255" t="s">
        <v>23</v>
      </c>
      <c r="C22" s="1255"/>
      <c r="D22" s="1255"/>
      <c r="E22" s="1255"/>
      <c r="F22" s="1255"/>
      <c r="G22" s="1255"/>
      <c r="H22" s="1255"/>
      <c r="I22" s="1255"/>
      <c r="J22" s="1255"/>
      <c r="K22" s="1255"/>
      <c r="L22" s="1255"/>
      <c r="M22" s="171"/>
      <c r="N22" s="171"/>
      <c r="O22" s="1"/>
    </row>
    <row r="23" spans="1:21" s="2" customFormat="1" x14ac:dyDescent="0.25">
      <c r="A23" s="389"/>
      <c r="B23" s="1255" t="s">
        <v>25</v>
      </c>
      <c r="C23" s="1255"/>
      <c r="D23" s="1255"/>
      <c r="E23" s="1255"/>
      <c r="F23" s="1255"/>
      <c r="G23" s="1255"/>
      <c r="H23" s="1255"/>
      <c r="I23" s="1255"/>
      <c r="J23" s="1255"/>
      <c r="K23" s="1255"/>
      <c r="L23" s="1255"/>
      <c r="M23" s="171"/>
      <c r="N23" s="171"/>
      <c r="O23" s="1"/>
    </row>
    <row r="24" spans="1:21" ht="21" customHeight="1" x14ac:dyDescent="0.25">
      <c r="B24" s="1312" t="s">
        <v>602</v>
      </c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1289" t="s">
        <v>48</v>
      </c>
      <c r="B26" s="1291" t="s">
        <v>139</v>
      </c>
      <c r="C26" s="1293" t="s">
        <v>140</v>
      </c>
      <c r="D26" s="1293" t="s">
        <v>141</v>
      </c>
      <c r="E26" s="1295" t="s">
        <v>142</v>
      </c>
      <c r="F26" s="1295"/>
      <c r="G26" s="1295" t="s">
        <v>143</v>
      </c>
      <c r="H26" s="1295"/>
      <c r="I26" s="1295" t="s">
        <v>144</v>
      </c>
      <c r="J26" s="1285" t="s">
        <v>141</v>
      </c>
      <c r="K26" s="1287" t="s">
        <v>142</v>
      </c>
      <c r="L26" s="1288"/>
      <c r="M26" s="1287" t="s">
        <v>143</v>
      </c>
      <c r="N26" s="1288"/>
      <c r="O26" s="1287" t="s">
        <v>144</v>
      </c>
      <c r="P26" s="1300" t="s">
        <v>141</v>
      </c>
      <c r="Q26" s="1296" t="s">
        <v>142</v>
      </c>
      <c r="R26" s="1297"/>
      <c r="S26" s="1296" t="s">
        <v>143</v>
      </c>
      <c r="T26" s="1297"/>
      <c r="U26" s="1298" t="s">
        <v>144</v>
      </c>
    </row>
    <row r="27" spans="1:21" s="197" customFormat="1" ht="27.75" hidden="1" customHeight="1" x14ac:dyDescent="0.25">
      <c r="A27" s="1290"/>
      <c r="B27" s="1292"/>
      <c r="C27" s="1294"/>
      <c r="D27" s="1293"/>
      <c r="E27" s="276" t="s">
        <v>145</v>
      </c>
      <c r="F27" s="276" t="s">
        <v>146</v>
      </c>
      <c r="G27" s="276" t="s">
        <v>147</v>
      </c>
      <c r="H27" s="276" t="s">
        <v>146</v>
      </c>
      <c r="I27" s="1295"/>
      <c r="J27" s="1286"/>
      <c r="K27" s="277" t="s">
        <v>145</v>
      </c>
      <c r="L27" s="277" t="s">
        <v>146</v>
      </c>
      <c r="M27" s="277" t="s">
        <v>147</v>
      </c>
      <c r="N27" s="277" t="s">
        <v>146</v>
      </c>
      <c r="O27" s="1288"/>
      <c r="P27" s="1301"/>
      <c r="Q27" s="198" t="s">
        <v>145</v>
      </c>
      <c r="R27" s="198" t="s">
        <v>146</v>
      </c>
      <c r="S27" s="198" t="s">
        <v>147</v>
      </c>
      <c r="T27" s="198" t="s">
        <v>146</v>
      </c>
      <c r="U27" s="1299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1162"/>
      <c r="D591" s="1162"/>
      <c r="E591" s="1162"/>
      <c r="F591" s="1162"/>
      <c r="G591" s="1162"/>
      <c r="H591" s="1162"/>
      <c r="I591" s="1163" t="s">
        <v>45</v>
      </c>
      <c r="J591" s="1163"/>
      <c r="K591" s="1163"/>
      <c r="L591" s="1163"/>
      <c r="M591" s="1163"/>
      <c r="N591" s="1163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1153" t="s">
        <v>40</v>
      </c>
      <c r="C592" s="1153"/>
      <c r="D592" s="1153"/>
      <c r="E592" s="1153"/>
      <c r="F592" s="1153"/>
      <c r="G592" s="1153"/>
      <c r="H592" s="1153"/>
      <c r="I592" s="1153"/>
      <c r="J592" s="1153"/>
      <c r="K592" s="1153"/>
      <c r="L592" s="1153"/>
      <c r="M592" s="1153"/>
      <c r="N592" s="1153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1162"/>
      <c r="D593" s="1162"/>
      <c r="E593" s="1162"/>
      <c r="F593" s="1162"/>
      <c r="G593" s="1162"/>
      <c r="H593" s="1162"/>
      <c r="I593" s="1163" t="s">
        <v>47</v>
      </c>
      <c r="J593" s="1163"/>
      <c r="K593" s="1163"/>
      <c r="L593" s="1163"/>
      <c r="M593" s="1163"/>
      <c r="N593" s="1163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1153" t="s">
        <v>40</v>
      </c>
      <c r="C594" s="1153"/>
      <c r="D594" s="1153"/>
      <c r="E594" s="1153"/>
      <c r="F594" s="1153"/>
      <c r="G594" s="1153"/>
      <c r="H594" s="1153"/>
      <c r="I594" s="1153"/>
      <c r="J594" s="1153"/>
      <c r="K594" s="1153"/>
      <c r="L594" s="1153"/>
      <c r="M594" s="1153"/>
      <c r="N594" s="1153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ВДЦ</vt:lpstr>
      <vt:lpstr>КС3 №1</vt:lpstr>
      <vt:lpstr>кс-2 №1корр</vt:lpstr>
      <vt:lpstr>КС3 №2 МАЙ</vt:lpstr>
      <vt:lpstr>кс-2 №2 МАЙ корр ЛВ 06.05.24</vt:lpstr>
      <vt:lpstr>корректир. КС3 №2 МАЙ</vt:lpstr>
      <vt:lpstr>корректир. кс-2 №2 МАЙ </vt:lpstr>
      <vt:lpstr>кс-6 на 06.05</vt:lpstr>
      <vt:lpstr>кс-2 №1</vt:lpstr>
      <vt:lpstr>ВДЦ!Область_печати</vt:lpstr>
      <vt:lpstr>'корректир. кс-2 №2 МАЙ '!Область_печати</vt:lpstr>
      <vt:lpstr>'корректир. КС3 №2 МАЙ'!Область_печати</vt:lpstr>
      <vt:lpstr>'кс-2 №1'!Область_печати</vt:lpstr>
      <vt:lpstr>'кс-2 №1корр'!Область_печати</vt:lpstr>
      <vt:lpstr>'кс-2 №2 МАЙ корр ЛВ 06.05.24'!Область_печати</vt:lpstr>
      <vt:lpstr>'КС3 №1'!Область_печати</vt:lpstr>
      <vt:lpstr>'КС3 №2 МАЙ'!Область_печати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2024-09-25T06:33:43Z</dcterms:modified>
</cp:coreProperties>
</file>