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E4F63723-4B38-407C-87BA-1144C91C8BE5}" xr6:coauthVersionLast="47" xr6:coauthVersionMax="47" xr10:uidLastSave="{00000000-0000-0000-0000-000000000000}"/>
  <bookViews>
    <workbookView xWindow="29790" yWindow="3720" windowWidth="21600" windowHeight="11295" firstSheet="2" activeTab="2" xr2:uid="{00000000-000D-0000-FFFF-FFFF00000000}"/>
  </bookViews>
  <sheets>
    <sheet name="КС3" sheetId="16" state="hidden" r:id="rId1"/>
    <sheet name="кс-2 №1корр" sheetId="40" state="hidden" r:id="rId2"/>
    <sheet name="кс-6" sheetId="42" r:id="rId3"/>
    <sheet name="кс-2 №1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'кс-2 №1'!$A$26:$U$588</definedName>
    <definedName name="_xlnm._FilterDatabase" localSheetId="1" hidden="1">'кс-2 №1корр'!$A$28:$R$581</definedName>
    <definedName name="_xlnm._FilterDatabase" localSheetId="2" hidden="1">'кс-6'!$A$25:$AJ$582</definedName>
    <definedName name="Excel_BuiltIn__FilterDatabase_4" localSheetId="3">#REF!</definedName>
    <definedName name="Excel_BuiltIn__FilterDatabase_4" localSheetId="1">#REF!</definedName>
    <definedName name="Excel_BuiltIn__FilterDatabase_4" localSheetId="2">#REF!</definedName>
    <definedName name="Excel_BuiltIn__FilterDatabase_4">#REF!</definedName>
    <definedName name="Excel_BuiltIn_Print_Area" localSheetId="3">#REF!</definedName>
    <definedName name="Excel_BuiltIn_Print_Area" localSheetId="1">#REF!</definedName>
    <definedName name="Excel_BuiltIn_Print_Area" localSheetId="2">#REF!</definedName>
    <definedName name="Excel_BuiltIn_Print_Area">#REF!</definedName>
    <definedName name="Excel_BuiltIn_Print_Area_1" localSheetId="3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3" localSheetId="3">#REF!</definedName>
    <definedName name="Excel_BuiltIn_Print_Area_13" localSheetId="1">#REF!</definedName>
    <definedName name="Excel_BuiltIn_Print_Area_13" localSheetId="2">#REF!</definedName>
    <definedName name="Excel_BuiltIn_Print_Area_13">#REF!</definedName>
    <definedName name="Excel_BuiltIn_Print_Area_2" localSheetId="3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Area_3" localSheetId="3">#REF!</definedName>
    <definedName name="Excel_BuiltIn_Print_Area_3" localSheetId="1">#REF!</definedName>
    <definedName name="Excel_BuiltIn_Print_Area_3" localSheetId="2">#REF!</definedName>
    <definedName name="Excel_BuiltIn_Print_Area_3">#REF!</definedName>
    <definedName name="Excel_BuiltIn_Print_Area_4" localSheetId="3">#REF!</definedName>
    <definedName name="Excel_BuiltIn_Print_Area_4" localSheetId="1">#REF!</definedName>
    <definedName name="Excel_BuiltIn_Print_Area_4" localSheetId="2">#REF!</definedName>
    <definedName name="Excel_BuiltIn_Print_Area_4">#REF!</definedName>
    <definedName name="Excel_BuiltIn_Print_Area_5" localSheetId="3">#REF!</definedName>
    <definedName name="Excel_BuiltIn_Print_Area_5" localSheetId="1">#REF!</definedName>
    <definedName name="Excel_BuiltIn_Print_Area_5" localSheetId="2">#REF!</definedName>
    <definedName name="Excel_BuiltIn_Print_Area_5">#REF!</definedName>
    <definedName name="Excel_BuiltIn_Print_Area_6" localSheetId="3">#REF!</definedName>
    <definedName name="Excel_BuiltIn_Print_Area_6" localSheetId="1">#REF!</definedName>
    <definedName name="Excel_BuiltIn_Print_Area_6" localSheetId="2">#REF!</definedName>
    <definedName name="Excel_BuiltIn_Print_Area_6">#REF!</definedName>
    <definedName name="Excel_BuiltIn_Print_Area_7" localSheetId="3">#REF!</definedName>
    <definedName name="Excel_BuiltIn_Print_Area_7" localSheetId="1">#REF!</definedName>
    <definedName name="Excel_BuiltIn_Print_Area_7" localSheetId="2">#REF!</definedName>
    <definedName name="Excel_BuiltIn_Print_Area_7">#REF!</definedName>
    <definedName name="Excel_BuiltIn_Print_Area_8" localSheetId="3">#REF!</definedName>
    <definedName name="Excel_BuiltIn_Print_Area_8" localSheetId="1">#REF!</definedName>
    <definedName name="Excel_BuiltIn_Print_Area_8" localSheetId="2">#REF!</definedName>
    <definedName name="Excel_BuiltIn_Print_Area_8">#REF!</definedName>
    <definedName name="Excel_BuiltIn_Print_Titles" localSheetId="3">#REF!</definedName>
    <definedName name="Excel_BuiltIn_Print_Titles" localSheetId="1">#REF!</definedName>
    <definedName name="Excel_BuiltIn_Print_Titles" localSheetId="2">#REF!</definedName>
    <definedName name="Excel_BuiltIn_Print_Titles">#REF!</definedName>
    <definedName name="Fuck" localSheetId="3">#REF!</definedName>
    <definedName name="Fuck" localSheetId="1">#REF!</definedName>
    <definedName name="Fuck" localSheetId="2">#REF!</definedName>
    <definedName name="Fuck">#REF!</definedName>
    <definedName name="k">'[1]Текущие показатели'!$A$2</definedName>
    <definedName name="VES" localSheetId="3">#REF!</definedName>
    <definedName name="VES" localSheetId="1">#REF!</definedName>
    <definedName name="VES" localSheetId="2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3">#REF!</definedName>
    <definedName name="_xlnm.Database" localSheetId="1">#REF!</definedName>
    <definedName name="_xlnm.Database" localSheetId="2">#REF!</definedName>
    <definedName name="_xlnm.Database">#REF!</definedName>
    <definedName name="БИРЖА">'[2]исх дан'!$B$4</definedName>
    <definedName name="БИРЖА2" localSheetId="3">'[2]исх дан'!#REF!</definedName>
    <definedName name="БИРЖА2" localSheetId="1">'[2]исх дан'!#REF!</definedName>
    <definedName name="БИРЖА2" localSheetId="2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 localSheetId="1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 localSheetId="1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 localSheetId="1">#REF!</definedName>
    <definedName name="Доставка_Алюр" localSheetId="2">#REF!</definedName>
    <definedName name="Доставка_Алюр">#REF!</definedName>
    <definedName name="доставка_андромеда" localSheetId="3">#REF!</definedName>
    <definedName name="доставка_андромеда" localSheetId="1">#REF!</definedName>
    <definedName name="доставка_андромеда" localSheetId="2">#REF!</definedName>
    <definedName name="доставка_андромеда">#REF!</definedName>
    <definedName name="доставка_ВИМкабель" localSheetId="3">#REF!</definedName>
    <definedName name="доставка_ВИМкабель" localSheetId="1">#REF!</definedName>
    <definedName name="доставка_ВИМкабель" localSheetId="2">#REF!</definedName>
    <definedName name="доставка_ВИМкабель">#REF!</definedName>
    <definedName name="Доставка_Дилявер" localSheetId="3">#REF!</definedName>
    <definedName name="Доставка_Дилявер" localSheetId="1">#REF!</definedName>
    <definedName name="Доставка_Дилявер" localSheetId="2">#REF!</definedName>
    <definedName name="Доставка_Дилявер">#REF!</definedName>
    <definedName name="доставка_кавказ" localSheetId="3">#REF!</definedName>
    <definedName name="доставка_кавказ" localSheetId="1">#REF!</definedName>
    <definedName name="доставка_кавказ" localSheetId="2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 localSheetId="1">#REF!</definedName>
    <definedName name="к1" localSheetId="2">#REF!</definedName>
    <definedName name="к1">#REF!</definedName>
    <definedName name="к2" localSheetId="3">#REF!</definedName>
    <definedName name="к2" localSheetId="1">#REF!</definedName>
    <definedName name="к2" localSheetId="2">#REF!</definedName>
    <definedName name="к2">#REF!</definedName>
    <definedName name="к3" localSheetId="3">#REF!</definedName>
    <definedName name="к3" localSheetId="1">#REF!</definedName>
    <definedName name="к3" localSheetId="2">#REF!</definedName>
    <definedName name="к3">#REF!</definedName>
    <definedName name="Код_1" localSheetId="3">[4]Смета!#REF!</definedName>
    <definedName name="Код_1" localSheetId="1">[4]Смета!#REF!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 localSheetId="3">'[2]исх дан'!#REF!</definedName>
    <definedName name="КОЛЬЧ_АВББШВ" localSheetId="1">'[2]исх дан'!#REF!</definedName>
    <definedName name="КОЛЬЧ_АВББШВ" localSheetId="2">'[2]исх дан'!#REF!</definedName>
    <definedName name="КОЛЬЧ_АВББШВ">'[2]исх дан'!#REF!</definedName>
    <definedName name="Конец" localSheetId="3">#REF!</definedName>
    <definedName name="Конец" localSheetId="1">#REF!</definedName>
    <definedName name="Конец" localSheetId="2">#REF!</definedName>
    <definedName name="Конец">#REF!</definedName>
    <definedName name="конкр150" localSheetId="3">'[2]исх дан'!#REF!</definedName>
    <definedName name="конкр150" localSheetId="1">'[2]исх дан'!#REF!</definedName>
    <definedName name="конкр150" localSheetId="2">'[2]исх дан'!#REF!</definedName>
    <definedName name="конкр150">'[2]исх дан'!#REF!</definedName>
    <definedName name="конкр230" localSheetId="3">'[2]исх дан'!#REF!</definedName>
    <definedName name="конкр230" localSheetId="1">'[2]исх дан'!#REF!</definedName>
    <definedName name="конкр230" localSheetId="2">'[2]исх дан'!#REF!</definedName>
    <definedName name="конкр230">'[2]исх дан'!#REF!</definedName>
    <definedName name="конкр240" localSheetId="3">'[2]исх дан'!#REF!</definedName>
    <definedName name="конкр240" localSheetId="1">'[2]исх дан'!#REF!</definedName>
    <definedName name="конкр240" localSheetId="2">'[2]исх дан'!#REF!</definedName>
    <definedName name="конкр240">'[2]исх дан'!#REF!</definedName>
    <definedName name="КОНТРОЛЬНИК" localSheetId="3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 localSheetId="1">[4]Материалы!#REF!</definedName>
    <definedName name="Копилка_сумма" localSheetId="2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 localSheetId="1">'[2]исх дан'!#REF!</definedName>
    <definedName name="КОРОБ_ДОБ_РОЗН" localSheetId="2">'[2]исх дан'!#REF!</definedName>
    <definedName name="КОРОБ_ДОБ_РОЗН">'[2]исх дан'!#REF!</definedName>
    <definedName name="КОРОБ_РФ" localSheetId="3">'[2]исх дан'!#REF!</definedName>
    <definedName name="КОРОБ_РФ" localSheetId="1">'[2]исх дан'!#REF!</definedName>
    <definedName name="КОРОБ_РФ" localSheetId="2">'[2]исх дан'!#REF!</definedName>
    <definedName name="КОРОБ_РФ">'[2]исх дан'!#REF!</definedName>
    <definedName name="_xlnm.Criteria" localSheetId="3">#REF!</definedName>
    <definedName name="_xlnm.Criteria" localSheetId="1">#REF!</definedName>
    <definedName name="_xlnm.Criteria" localSheetId="2">#REF!</definedName>
    <definedName name="_xlnm.Criteria">#REF!</definedName>
    <definedName name="КУРС" localSheetId="3">'[2]исх дан'!#REF!</definedName>
    <definedName name="КУРС" localSheetId="1">'[2]исх дан'!#REF!</definedName>
    <definedName name="КУРС" localSheetId="2">'[2]исх дан'!#REF!</definedName>
    <definedName name="КУРС">'[2]исх дан'!#REF!</definedName>
    <definedName name="КУРС_2Й_ЛИСТ" localSheetId="3">'[2]исх дан'!#REF!</definedName>
    <definedName name="КУРС_2Й_ЛИСТ" localSheetId="1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 localSheetId="3">'[2]исх дан'!#REF!</definedName>
    <definedName name="КУРС_ЗАПАЗД" localSheetId="1">'[2]исх дан'!#REF!</definedName>
    <definedName name="КУРС_ЗАПАЗД" localSheetId="2">'[2]исх дан'!#REF!</definedName>
    <definedName name="КУРС_ЗАПАЗД">'[2]исх дан'!#REF!</definedName>
    <definedName name="Курс_ИЭК">'[7]Эл-доп'!$Z$4</definedName>
    <definedName name="КУРС_КОЛЬЧ" localSheetId="3">'[2]исх дан'!#REF!</definedName>
    <definedName name="КУРС_КОЛЬЧ" localSheetId="1">'[2]исх дан'!#REF!</definedName>
    <definedName name="КУРС_КОЛЬЧ" localSheetId="2">'[2]исх дан'!#REF!</definedName>
    <definedName name="КУРС_КОЛЬЧ">'[2]исх дан'!#REF!</definedName>
    <definedName name="КУРС_ЛУК" localSheetId="3">'[2]исх дан'!#REF!</definedName>
    <definedName name="КУРС_ЛУК" localSheetId="1">'[2]исх дан'!#REF!</definedName>
    <definedName name="КУРС_ЛУК" localSheetId="2">'[2]исх дан'!#REF!</definedName>
    <definedName name="КУРС_ЛУК">'[2]исх дан'!#REF!</definedName>
    <definedName name="КУРС_ЛУКИ" localSheetId="3">'[2]исх дан'!#REF!</definedName>
    <definedName name="КУРС_ЛУКИ" localSheetId="1">'[2]исх дан'!#REF!</definedName>
    <definedName name="КУРС_ЛУКИ" localSheetId="2">'[2]исх дан'!#REF!</definedName>
    <definedName name="КУРС_ЛУКИ">'[2]исх дан'!#REF!</definedName>
    <definedName name="КУРС_РК" localSheetId="3">'[2]исх дан'!#REF!</definedName>
    <definedName name="КУРС_РК" localSheetId="1">'[2]исх дан'!#REF!</definedName>
    <definedName name="КУРС_РК" localSheetId="2">'[2]исх дан'!#REF!</definedName>
    <definedName name="КУРС_РК">'[2]исх дан'!#REF!</definedName>
    <definedName name="левон_опт" localSheetId="3">#REF!</definedName>
    <definedName name="левон_опт" localSheetId="1">#REF!</definedName>
    <definedName name="левон_опт" localSheetId="2">#REF!</definedName>
    <definedName name="левон_опт">#REF!</definedName>
    <definedName name="левон_розн" localSheetId="3">#REF!</definedName>
    <definedName name="левон_розн" localSheetId="1">#REF!</definedName>
    <definedName name="левон_розн" localSheetId="2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 localSheetId="1">#REF!,#REF!</definedName>
    <definedName name="лист10" localSheetId="2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 localSheetId="1">#REF!,#REF!,#REF!,#REF!,#REF!,#REF!</definedName>
    <definedName name="лист3" localSheetId="2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1">#REF!,#REF!,#REF!,#REF!</definedName>
    <definedName name="лист3_txt" localSheetId="2">#REF!,#REF!,#REF!,#REF!</definedName>
    <definedName name="лист3_txt">#REF!,#REF!,#REF!,#REF!</definedName>
    <definedName name="лист4" localSheetId="3">#REF!,#REF!,#REF!,#REF!,#REF!,#REF!</definedName>
    <definedName name="лист4" localSheetId="1">#REF!,#REF!,#REF!,#REF!,#REF!,#REF!</definedName>
    <definedName name="лист4" localSheetId="2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1">#REF!,#REF!,#REF!,#REF!</definedName>
    <definedName name="лист4_txt" localSheetId="2">#REF!,#REF!,#REF!,#REF!</definedName>
    <definedName name="лист4_txt">#REF!,#REF!,#REF!,#REF!</definedName>
    <definedName name="лист8" localSheetId="3">#REF!,#REF!</definedName>
    <definedName name="лист8" localSheetId="1">#REF!,#REF!</definedName>
    <definedName name="лист8" localSheetId="2">#REF!,#REF!</definedName>
    <definedName name="лист8">#REF!,#REF!</definedName>
    <definedName name="ЛУКИ" localSheetId="3">#REF!</definedName>
    <definedName name="ЛУКИ" localSheetId="1">#REF!</definedName>
    <definedName name="ЛУКИ" localSheetId="2">#REF!</definedName>
    <definedName name="ЛУКИ">#REF!</definedName>
    <definedName name="ЛУКИ_МЕДЬ" localSheetId="3">'[2]исх дан'!#REF!</definedName>
    <definedName name="ЛУКИ_МЕДЬ" localSheetId="1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 localSheetId="1">[5]Кабель!#REF!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 localSheetId="3">'[2]исх дан'!#REF!</definedName>
    <definedName name="ммм" localSheetId="1">'[2]исх дан'!#REF!</definedName>
    <definedName name="ммм" localSheetId="2">'[2]исх дан'!#REF!</definedName>
    <definedName name="ммм">'[2]исх дан'!#REF!</definedName>
    <definedName name="НаименованиеПород">[6]Списки!$B$2:$B$80</definedName>
    <definedName name="НАЦ_ГОФР" localSheetId="3">'[2]исх дан'!#REF!</definedName>
    <definedName name="НАЦ_ГОФР" localSheetId="1">'[2]исх дан'!#REF!</definedName>
    <definedName name="НАЦ_ГОФР" localSheetId="2">'[2]исх дан'!#REF!</definedName>
    <definedName name="НАЦ_ГОФР">'[2]исх дан'!#REF!</definedName>
    <definedName name="НАЦ_ГОФР_СПЕЦ" localSheetId="3">'[2]исх дан'!#REF!</definedName>
    <definedName name="НАЦ_ГОФР_СПЕЦ" localSheetId="1">'[2]исх дан'!#REF!</definedName>
    <definedName name="НАЦ_ГОФР_СПЕЦ" localSheetId="2">'[2]исх дан'!#REF!</definedName>
    <definedName name="НАЦ_ГОФР_СПЕЦ">'[2]исх дан'!#REF!</definedName>
    <definedName name="НАЦ_КОЛЬЧ" localSheetId="3">'[2]исх дан'!#REF!</definedName>
    <definedName name="НАЦ_КОЛЬЧ" localSheetId="1">'[2]исх дан'!#REF!</definedName>
    <definedName name="НАЦ_КОЛЬЧ" localSheetId="2">'[2]исх дан'!#REF!</definedName>
    <definedName name="НАЦ_КОЛЬЧ">'[2]исх дан'!#REF!</definedName>
    <definedName name="НАЦ_КОРОБ" localSheetId="3">'[2]исх дан'!#REF!</definedName>
    <definedName name="НАЦ_КОРОБ" localSheetId="1">'[2]исх дан'!#REF!</definedName>
    <definedName name="НАЦ_КОРОБ" localSheetId="2">'[2]исх дан'!#REF!</definedName>
    <definedName name="НАЦ_КОРОБ">'[2]исх дан'!#REF!</definedName>
    <definedName name="нац_метрук" localSheetId="3">'[2]исх дан'!#REF!</definedName>
    <definedName name="нац_метрук" localSheetId="1">'[2]исх дан'!#REF!</definedName>
    <definedName name="нац_метрук" localSheetId="2">'[2]исх дан'!#REF!</definedName>
    <definedName name="нац_метрук">'[2]исх дан'!#REF!</definedName>
    <definedName name="нац_након" localSheetId="3">#REF!</definedName>
    <definedName name="нац_након" localSheetId="1">#REF!</definedName>
    <definedName name="нац_након" localSheetId="2">#REF!</definedName>
    <definedName name="нац_након">#REF!</definedName>
    <definedName name="НАЦ_НЕГОРЮЧ" localSheetId="3">#REF!</definedName>
    <definedName name="НАЦ_НЕГОРЮЧ" localSheetId="1">#REF!</definedName>
    <definedName name="НАЦ_НЕГОРЮЧ" localSheetId="2">#REF!</definedName>
    <definedName name="НАЦ_НЕГОРЮЧ">#REF!</definedName>
    <definedName name="НАЦ_ОПТ" localSheetId="3">'[2]исх дан'!#REF!</definedName>
    <definedName name="НАЦ_ОПТ" localSheetId="1">'[2]исх дан'!#REF!</definedName>
    <definedName name="НАЦ_ОПТ" localSheetId="2">'[2]исх дан'!#REF!</definedName>
    <definedName name="НАЦ_ОПТ">'[2]исх дан'!#REF!</definedName>
    <definedName name="НАЦ_ОПТ_КОЛЬЧ" localSheetId="3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 localSheetId="1">'[2]исх дан'!#REF!</definedName>
    <definedName name="НАЦ_ОПТ_КОЛЬЧ_тпп" localSheetId="2">'[2]исх дан'!#REF!</definedName>
    <definedName name="НАЦ_ОПТ_КОЛЬЧ_тпп">'[2]исх дан'!#REF!</definedName>
    <definedName name="НАЦ_РЫБ" localSheetId="3">'[2]исх дан'!#REF!</definedName>
    <definedName name="НАЦ_РЫБ" localSheetId="1">'[2]исх дан'!#REF!</definedName>
    <definedName name="НАЦ_РЫБ" localSheetId="2">'[2]исх дан'!#REF!</definedName>
    <definedName name="НАЦ_РЫБ">'[2]исх дан'!#REF!</definedName>
    <definedName name="НАЦ_РЫБ_КРУПН" localSheetId="3">'[2]исх дан'!#REF!</definedName>
    <definedName name="НАЦ_РЫБ_КРУПН" localSheetId="1">'[2]исх дан'!#REF!</definedName>
    <definedName name="НАЦ_РЫБ_КРУПН" localSheetId="2">'[2]исх дан'!#REF!</definedName>
    <definedName name="НАЦ_РЫБ_КРУПН">'[2]исх дан'!#REF!</definedName>
    <definedName name="НАЦ_РЫБ_МЕЛК" localSheetId="3">'[2]исх дан'!#REF!</definedName>
    <definedName name="НАЦ_РЫБ_МЕЛК" localSheetId="1">'[2]исх дан'!#REF!</definedName>
    <definedName name="НАЦ_РЫБ_МЕЛК" localSheetId="2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 localSheetId="1">'[2]исх дан'!#REF!</definedName>
    <definedName name="НАЦ_СМОЛ_АВВГ" localSheetId="2">'[2]исх дан'!#REF!</definedName>
    <definedName name="НАЦ_СМОЛ_АВВГ">'[2]исх дан'!#REF!</definedName>
    <definedName name="НАЦ_СМОЛ_АПВ" localSheetId="3">'[2]исх дан'!#REF!</definedName>
    <definedName name="НАЦ_СМОЛ_АПВ" localSheetId="1">'[2]исх дан'!#REF!</definedName>
    <definedName name="НАЦ_СМОЛ_АПВ" localSheetId="2">'[2]исх дан'!#REF!</definedName>
    <definedName name="НАЦ_СМОЛ_АПВ">'[2]исх дан'!#REF!</definedName>
    <definedName name="НАЦ_СМОЛ_М" localSheetId="3">'[2]исх дан'!#REF!</definedName>
    <definedName name="НАЦ_СМОЛ_М" localSheetId="1">'[2]исх дан'!#REF!</definedName>
    <definedName name="НАЦ_СМОЛ_М" localSheetId="2">'[2]исх дан'!#REF!</definedName>
    <definedName name="НАЦ_СМОЛ_М">'[2]исх дан'!#REF!</definedName>
    <definedName name="НАЦ_ТУРЦ_ОПТ" localSheetId="3">#REF!</definedName>
    <definedName name="НАЦ_ТУРЦ_ОПТ" localSheetId="1">#REF!</definedName>
    <definedName name="НАЦ_ТУРЦ_ОПТ" localSheetId="2">#REF!</definedName>
    <definedName name="НАЦ_ТУРЦ_ОПТ">#REF!</definedName>
    <definedName name="НАЦ_ТУРЦ_РОЗН" localSheetId="3">#REF!</definedName>
    <definedName name="НАЦ_ТУРЦ_РОЗН" localSheetId="1">#REF!</definedName>
    <definedName name="НАЦ_ТУРЦ_РОЗН" localSheetId="2">#REF!</definedName>
    <definedName name="НАЦ_ТУРЦ_РОЗН">#REF!</definedName>
    <definedName name="НАЦЕНКА" localSheetId="3">'[2]исх дан'!#REF!</definedName>
    <definedName name="НАЦЕНКА" localSheetId="1">'[2]исх дан'!#REF!</definedName>
    <definedName name="НАЦЕНКА" localSheetId="2">'[2]исх дан'!#REF!</definedName>
    <definedName name="НАЦЕНКА">'[2]исх дан'!#REF!</definedName>
    <definedName name="НАЦЕНКА_150" localSheetId="3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>'[2]исх дан'!#REF!</definedName>
    <definedName name="НАЦЕНКА_СЧЕТЧ" localSheetId="3">'[2]исх дан'!#REF!</definedName>
    <definedName name="НАЦЕНКА_СЧЕТЧ" localSheetId="1">'[2]исх дан'!#REF!</definedName>
    <definedName name="НАЦЕНКА_СЧЕТЧ" localSheetId="2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 localSheetId="1">'[2]исх дан'!#REF!</definedName>
    <definedName name="НАЦЕНКА_СЧЕТЧИКИ" localSheetId="2">'[2]исх дан'!#REF!</definedName>
    <definedName name="НАЦЕНКА_СЧЕТЧИКИ">'[2]исх дан'!#REF!</definedName>
    <definedName name="НДС" localSheetId="3">'[2]исх дан'!#REF!</definedName>
    <definedName name="НДС" localSheetId="1">'[2]исх дан'!#REF!</definedName>
    <definedName name="НДС" localSheetId="2">'[2]исх дан'!#REF!</definedName>
    <definedName name="НДС">'[2]исх дан'!#REF!</definedName>
    <definedName name="Номер_сметы">[9]Справочник!$A:$A</definedName>
    <definedName name="_xlnm.Print_Area" localSheetId="3">'кс-2 №1'!$A$1:$U$596</definedName>
    <definedName name="_xlnm.Print_Area" localSheetId="1">'кс-2 №1корр'!$A$1:$X$589</definedName>
    <definedName name="_xlnm.Print_Area" localSheetId="0">КС3!$A$1:$H$99</definedName>
    <definedName name="_xlnm.Print_Area" localSheetId="2">'кс-6'!$A$1:$AS$590</definedName>
    <definedName name="ООС" localSheetId="3">#REF!,#REF!</definedName>
    <definedName name="ООС" localSheetId="1">#REF!,#REF!</definedName>
    <definedName name="ООС" localSheetId="2">#REF!,#REF!</definedName>
    <definedName name="ООС">#REF!,#REF!</definedName>
    <definedName name="от_БИРЖЕВОГО" localSheetId="3">'[2]исх дан'!#REF!</definedName>
    <definedName name="от_БИРЖЕВОГО" localSheetId="1">'[2]исх дан'!#REF!</definedName>
    <definedName name="от_БИРЖЕВОГО" localSheetId="2">'[2]исх дан'!#REF!</definedName>
    <definedName name="от_БИРЖЕВОГО">'[2]исх дан'!#REF!</definedName>
    <definedName name="ПВ" localSheetId="3">'[2]исх дан'!#REF!</definedName>
    <definedName name="ПВ" localSheetId="1">'[2]исх дан'!#REF!</definedName>
    <definedName name="ПВ" localSheetId="2">'[2]исх дан'!#REF!</definedName>
    <definedName name="ПВ">'[2]исх дан'!#REF!</definedName>
    <definedName name="ПВС_ОПТ" localSheetId="3">'[2]исх дан'!#REF!</definedName>
    <definedName name="ПВС_ОПТ" localSheetId="1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 localSheetId="1">#REF!,#REF!,#REF!,#REF!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 localSheetId="3">'[2]исх дан'!#REF!</definedName>
    <definedName name="ПУНП" localSheetId="1">'[2]исх дан'!#REF!</definedName>
    <definedName name="ПУНП" localSheetId="2">'[2]исх дан'!#REF!</definedName>
    <definedName name="ПУНП">'[2]исх дан'!#REF!</definedName>
    <definedName name="Расход_меди_кг_км_с_отходами" localSheetId="3">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 localSheetId="1">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 localSheetId="3">[4]Смета!#REF!</definedName>
    <definedName name="Смета" localSheetId="1">[4]Смета!#REF!</definedName>
    <definedName name="Смета" localSheetId="2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3">'[2]исх дан'!#REF!</definedName>
    <definedName name="тек_курс" localSheetId="1">'[2]исх дан'!#REF!</definedName>
    <definedName name="тек_курс" localSheetId="2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 localSheetId="1">#REF!,#REF!</definedName>
    <definedName name="текст10" localSheetId="2">#REF!,#REF!</definedName>
    <definedName name="текст10">#REF!,#REF!</definedName>
    <definedName name="текст11" localSheetId="3">#REF!,#REF!</definedName>
    <definedName name="текст11" localSheetId="1">#REF!,#REF!</definedName>
    <definedName name="текст11" localSheetId="2">#REF!,#REF!</definedName>
    <definedName name="текст11">#REF!,#REF!</definedName>
    <definedName name="текст12" localSheetId="3">#REF!,#REF!</definedName>
    <definedName name="текст12" localSheetId="1">#REF!,#REF!</definedName>
    <definedName name="текст12" localSheetId="2">#REF!,#REF!</definedName>
    <definedName name="текст12">#REF!,#REF!</definedName>
    <definedName name="текст2" localSheetId="3">[5]Кабель!$A$137:$A$419,#REF!</definedName>
    <definedName name="текст2" localSheetId="1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3">#REF!,#REF!</definedName>
    <definedName name="текст3" localSheetId="1">#REF!,#REF!</definedName>
    <definedName name="текст3" localSheetId="2">#REF!,#REF!</definedName>
    <definedName name="текст3">#REF!,#REF!</definedName>
    <definedName name="текст4" localSheetId="3">[7]Электрика!#REF!,[7]Электрика!#REF!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 localSheetId="1">#REF!,#REF!</definedName>
    <definedName name="текст7" localSheetId="2">#REF!,#REF!</definedName>
    <definedName name="текст7">#REF!,#REF!</definedName>
    <definedName name="текст8" localSheetId="3">#REF!,#REF!</definedName>
    <definedName name="текст8" localSheetId="1">#REF!,#REF!</definedName>
    <definedName name="текст8" localSheetId="2">#REF!,#REF!</definedName>
    <definedName name="текст8">#REF!,#REF!</definedName>
    <definedName name="текст9" localSheetId="3">#REF!,#REF!</definedName>
    <definedName name="текст9" localSheetId="1">#REF!,#REF!</definedName>
    <definedName name="текст9" localSheetId="2">#REF!,#REF!</definedName>
    <definedName name="текст9">#REF!,#REF!</definedName>
    <definedName name="Титул00" localSheetId="3">#REF!</definedName>
    <definedName name="Титул00" localSheetId="1">#REF!</definedName>
    <definedName name="Титул00" localSheetId="2">#REF!</definedName>
    <definedName name="Титул00">#REF!</definedName>
    <definedName name="Титул01" localSheetId="3">#REF!,#REF!</definedName>
    <definedName name="Титул01" localSheetId="1">#REF!,#REF!</definedName>
    <definedName name="Титул01" localSheetId="2">#REF!,#REF!</definedName>
    <definedName name="Титул01">#REF!,#REF!</definedName>
    <definedName name="Титул02" localSheetId="3">#REF!,#REF!</definedName>
    <definedName name="Титул02" localSheetId="1">#REF!,#REF!</definedName>
    <definedName name="Титул02" localSheetId="2">#REF!,#REF!</definedName>
    <definedName name="Титул02">#REF!,#REF!</definedName>
    <definedName name="Титул03" localSheetId="3">#REF!,#REF!</definedName>
    <definedName name="Титул03" localSheetId="1">#REF!,#REF!</definedName>
    <definedName name="Титул03" localSheetId="2">#REF!,#REF!</definedName>
    <definedName name="Титул03">#REF!,#REF!</definedName>
    <definedName name="Титул04" localSheetId="3">#REF!,#REF!</definedName>
    <definedName name="Титул04" localSheetId="1">#REF!,#REF!</definedName>
    <definedName name="Титул04" localSheetId="2">#REF!,#REF!</definedName>
    <definedName name="Титул04">#REF!,#REF!</definedName>
    <definedName name="Титул05" localSheetId="3">#REF!,#REF!</definedName>
    <definedName name="Титул05" localSheetId="1">#REF!,#REF!</definedName>
    <definedName name="Титул05" localSheetId="2">#REF!,#REF!</definedName>
    <definedName name="Титул05">#REF!,#REF!</definedName>
    <definedName name="Титул06" localSheetId="3">#REF!</definedName>
    <definedName name="Титул06" localSheetId="1">#REF!</definedName>
    <definedName name="Титул06" localSheetId="2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81" i="42" l="1"/>
  <c r="AB582" i="42" s="1"/>
  <c r="Z581" i="42"/>
  <c r="Z582" i="42" s="1"/>
  <c r="AE33" i="42" l="1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I45" i="42" s="1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I83" i="42" s="1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G143" i="42" s="1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G192" i="42" s="1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G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I267" i="42" s="1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G325" i="42" s="1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G408" i="42" s="1"/>
  <c r="AJ408" i="42" s="1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I420" i="42" s="1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I561" i="42"/>
  <c r="AG549" i="42"/>
  <c r="AJ549" i="42" s="1"/>
  <c r="AI529" i="42"/>
  <c r="AI482" i="42"/>
  <c r="AG458" i="42"/>
  <c r="AG422" i="42"/>
  <c r="AJ422" i="42" s="1"/>
  <c r="AG399" i="42"/>
  <c r="AG385" i="42"/>
  <c r="AI374" i="42"/>
  <c r="AG374" i="42"/>
  <c r="AJ374" i="42" s="1"/>
  <c r="AG361" i="42"/>
  <c r="AI337" i="42"/>
  <c r="AI325" i="42"/>
  <c r="AG289" i="42"/>
  <c r="AI275" i="42"/>
  <c r="AJ275" i="42" s="1"/>
  <c r="AI241" i="42"/>
  <c r="AG205" i="42"/>
  <c r="AJ205" i="42" s="1"/>
  <c r="AI193" i="42"/>
  <c r="AI192" i="42"/>
  <c r="AI167" i="42"/>
  <c r="AI158" i="42"/>
  <c r="AG158" i="42"/>
  <c r="AI157" i="42"/>
  <c r="AG133" i="42"/>
  <c r="AI121" i="42"/>
  <c r="AG109" i="42"/>
  <c r="AG85" i="42"/>
  <c r="AG83" i="42"/>
  <c r="AG59" i="42"/>
  <c r="AG47" i="42"/>
  <c r="AJ47" i="42" s="1"/>
  <c r="AI46" i="42"/>
  <c r="AJ46" i="42" s="1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D338" i="42" s="1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D322" i="42" s="1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D306" i="42" s="1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D299" i="42" s="1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C287" i="42"/>
  <c r="AA287" i="42"/>
  <c r="AC286" i="42"/>
  <c r="AA286" i="42"/>
  <c r="AD286" i="42" s="1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D256" i="42" s="1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D243" i="42" s="1"/>
  <c r="AC242" i="42"/>
  <c r="AA242" i="42"/>
  <c r="AC241" i="42"/>
  <c r="AA241" i="42"/>
  <c r="AC240" i="42"/>
  <c r="AA240" i="42"/>
  <c r="AC239" i="42"/>
  <c r="AA239" i="42"/>
  <c r="AC238" i="42"/>
  <c r="AA238" i="42"/>
  <c r="AC237" i="42"/>
  <c r="AA237" i="42"/>
  <c r="AD237" i="42" s="1"/>
  <c r="AC236" i="42"/>
  <c r="AA236" i="42"/>
  <c r="AC235" i="42"/>
  <c r="AA235" i="42"/>
  <c r="AC234" i="42"/>
  <c r="AA234" i="42"/>
  <c r="AC233" i="42"/>
  <c r="AA233" i="42"/>
  <c r="AC232" i="42"/>
  <c r="AA232" i="42"/>
  <c r="AC231" i="42"/>
  <c r="AA231" i="42"/>
  <c r="AC230" i="42"/>
  <c r="AA230" i="42"/>
  <c r="AC229" i="42"/>
  <c r="AA229" i="42"/>
  <c r="AC228" i="42"/>
  <c r="AA228" i="42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C221" i="42"/>
  <c r="AA221" i="42"/>
  <c r="AC220" i="42"/>
  <c r="AA220" i="42"/>
  <c r="AC219" i="42"/>
  <c r="AA219" i="42"/>
  <c r="AD219" i="42" s="1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D139" i="42" s="1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D127" i="42" s="1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R532" i="42"/>
  <c r="Q532" i="42"/>
  <c r="P532" i="42"/>
  <c r="W531" i="42"/>
  <c r="U531" i="42"/>
  <c r="X531" i="42" s="1"/>
  <c r="R531" i="42"/>
  <c r="Q531" i="42"/>
  <c r="P531" i="42"/>
  <c r="N531" i="42"/>
  <c r="L531" i="42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X503" i="42" s="1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I457" i="42" s="1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I433" i="42" s="1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O417" i="42" s="1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X302" i="42" s="1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I255" i="42" s="1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I251" i="42" s="1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I229" i="42" s="1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I225" i="42" s="1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I221" i="42" s="1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I210" i="42" s="1"/>
  <c r="W209" i="42"/>
  <c r="U209" i="42"/>
  <c r="R209" i="42"/>
  <c r="Q209" i="42"/>
  <c r="P209" i="42"/>
  <c r="N209" i="42"/>
  <c r="L209" i="42"/>
  <c r="H209" i="42"/>
  <c r="F209" i="42"/>
  <c r="W208" i="42"/>
  <c r="U208" i="42"/>
  <c r="X208" i="42" s="1"/>
  <c r="R208" i="42"/>
  <c r="Q208" i="42"/>
  <c r="P208" i="42"/>
  <c r="N208" i="42"/>
  <c r="L208" i="42"/>
  <c r="H208" i="42"/>
  <c r="F208" i="42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I204" i="42" s="1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I182" i="42" s="1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I176" i="42" s="1"/>
  <c r="W175" i="42"/>
  <c r="U175" i="42"/>
  <c r="R175" i="42"/>
  <c r="Q175" i="42"/>
  <c r="P175" i="42"/>
  <c r="N175" i="42"/>
  <c r="L175" i="42"/>
  <c r="H175" i="42"/>
  <c r="F175" i="42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W145" i="42"/>
  <c r="U145" i="42"/>
  <c r="X145" i="42" s="1"/>
  <c r="R145" i="42"/>
  <c r="Q145" i="42"/>
  <c r="P145" i="42"/>
  <c r="N145" i="42"/>
  <c r="L145" i="42"/>
  <c r="H145" i="42"/>
  <c r="F145" i="42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W141" i="42"/>
  <c r="U141" i="42"/>
  <c r="X141" i="42" s="1"/>
  <c r="R141" i="42"/>
  <c r="Q141" i="42"/>
  <c r="P141" i="42"/>
  <c r="N141" i="42"/>
  <c r="L141" i="42"/>
  <c r="H141" i="42"/>
  <c r="F141" i="42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I139" i="42" s="1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W136" i="42"/>
  <c r="U136" i="42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I132" i="42" s="1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R128" i="42"/>
  <c r="Q128" i="42"/>
  <c r="P128" i="42"/>
  <c r="N128" i="42"/>
  <c r="L128" i="42"/>
  <c r="O128" i="42" s="1"/>
  <c r="H128" i="42"/>
  <c r="F128" i="42"/>
  <c r="I128" i="42" s="1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W124" i="42"/>
  <c r="U124" i="42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I120" i="42" s="1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W116" i="42"/>
  <c r="U116" i="42"/>
  <c r="R116" i="42"/>
  <c r="Q116" i="42"/>
  <c r="P116" i="42"/>
  <c r="N116" i="42"/>
  <c r="L116" i="42"/>
  <c r="O116" i="42" s="1"/>
  <c r="H116" i="42"/>
  <c r="F116" i="42"/>
  <c r="I116" i="42" s="1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O112" i="42" s="1"/>
  <c r="H112" i="42"/>
  <c r="F112" i="42"/>
  <c r="I112" i="42" s="1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W109" i="42"/>
  <c r="U109" i="42"/>
  <c r="X109" i="42" s="1"/>
  <c r="R109" i="42"/>
  <c r="Q109" i="42"/>
  <c r="P109" i="42"/>
  <c r="N109" i="42"/>
  <c r="L109" i="42"/>
  <c r="H109" i="42"/>
  <c r="F109" i="42"/>
  <c r="W108" i="42"/>
  <c r="U108" i="42"/>
  <c r="R108" i="42"/>
  <c r="Q108" i="42"/>
  <c r="P108" i="42"/>
  <c r="N108" i="42"/>
  <c r="L108" i="42"/>
  <c r="O108" i="42" s="1"/>
  <c r="H108" i="42"/>
  <c r="F108" i="42"/>
  <c r="I108" i="42" s="1"/>
  <c r="W107" i="42"/>
  <c r="U107" i="42"/>
  <c r="R107" i="42"/>
  <c r="Q107" i="42"/>
  <c r="P107" i="42"/>
  <c r="N107" i="42"/>
  <c r="L107" i="42"/>
  <c r="H107" i="42"/>
  <c r="F107" i="42"/>
  <c r="I107" i="42" s="1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W104" i="42"/>
  <c r="U104" i="42"/>
  <c r="R104" i="42"/>
  <c r="Q104" i="42"/>
  <c r="P104" i="42"/>
  <c r="N104" i="42"/>
  <c r="L104" i="42"/>
  <c r="H104" i="42"/>
  <c r="F104" i="42"/>
  <c r="I104" i="42" s="1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I100" i="42" s="1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O97" i="42" s="1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I94" i="42" s="1"/>
  <c r="R93" i="42"/>
  <c r="Q93" i="42"/>
  <c r="P93" i="42"/>
  <c r="W92" i="42"/>
  <c r="U92" i="42"/>
  <c r="R92" i="42"/>
  <c r="Q92" i="42"/>
  <c r="P92" i="42"/>
  <c r="N92" i="42"/>
  <c r="L92" i="42"/>
  <c r="H92" i="42"/>
  <c r="F92" i="42"/>
  <c r="I92" i="42" s="1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I83" i="42" s="1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I72" i="42" s="1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W62" i="42"/>
  <c r="U62" i="42"/>
  <c r="R62" i="42"/>
  <c r="Q62" i="42"/>
  <c r="P62" i="42"/>
  <c r="N62" i="42"/>
  <c r="L62" i="42"/>
  <c r="H62" i="42"/>
  <c r="F62" i="42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H37" i="42"/>
  <c r="F37" i="42"/>
  <c r="I37" i="42" s="1"/>
  <c r="W36" i="42"/>
  <c r="U36" i="42"/>
  <c r="R36" i="42"/>
  <c r="Q36" i="42"/>
  <c r="P36" i="42"/>
  <c r="N36" i="42"/>
  <c r="L36" i="42"/>
  <c r="H36" i="42"/>
  <c r="F36" i="42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P35" i="40"/>
  <c r="Q35" i="40"/>
  <c r="R35" i="40"/>
  <c r="P36" i="40"/>
  <c r="Q36" i="40"/>
  <c r="R36" i="40"/>
  <c r="P37" i="40"/>
  <c r="Q37" i="40"/>
  <c r="R37" i="40"/>
  <c r="AI119" i="42" l="1"/>
  <c r="AG239" i="42"/>
  <c r="AI251" i="42"/>
  <c r="AI39" i="42"/>
  <c r="AJ39" i="42" s="1"/>
  <c r="AI143" i="42"/>
  <c r="AJ143" i="42" s="1"/>
  <c r="AG267" i="42"/>
  <c r="AJ267" i="42" s="1"/>
  <c r="AG420" i="42"/>
  <c r="AJ420" i="42" s="1"/>
  <c r="AG45" i="42"/>
  <c r="AI145" i="42"/>
  <c r="AJ145" i="42" s="1"/>
  <c r="AJ192" i="42"/>
  <c r="O36" i="42"/>
  <c r="I54" i="42"/>
  <c r="I58" i="42"/>
  <c r="I62" i="42"/>
  <c r="I66" i="42"/>
  <c r="I81" i="42"/>
  <c r="I96" i="42"/>
  <c r="I105" i="42"/>
  <c r="I109" i="42"/>
  <c r="I117" i="42"/>
  <c r="I125" i="42"/>
  <c r="I137" i="42"/>
  <c r="I141" i="42"/>
  <c r="I145" i="42"/>
  <c r="I208" i="42"/>
  <c r="I212" i="42"/>
  <c r="I219" i="42"/>
  <c r="I231" i="42"/>
  <c r="I235" i="42"/>
  <c r="I257" i="42"/>
  <c r="O531" i="42"/>
  <c r="AD222" i="42"/>
  <c r="AD228" i="42"/>
  <c r="AD234" i="42"/>
  <c r="AD240" i="42"/>
  <c r="AD536" i="42"/>
  <c r="AG72" i="42"/>
  <c r="AG291" i="42"/>
  <c r="AI433" i="42"/>
  <c r="AG321" i="42"/>
  <c r="AJ321" i="42" s="1"/>
  <c r="AJ239" i="42"/>
  <c r="O37" i="42"/>
  <c r="I63" i="42"/>
  <c r="I110" i="42"/>
  <c r="I122" i="42"/>
  <c r="I134" i="42"/>
  <c r="I142" i="42"/>
  <c r="I146" i="42"/>
  <c r="I175" i="42"/>
  <c r="I185" i="42"/>
  <c r="I209" i="42"/>
  <c r="X270" i="42"/>
  <c r="X334" i="42"/>
  <c r="X374" i="42"/>
  <c r="AG327" i="42"/>
  <c r="AJ327" i="42" s="1"/>
  <c r="AG435" i="42"/>
  <c r="AJ435" i="42" s="1"/>
  <c r="I36" i="42"/>
  <c r="X100" i="42"/>
  <c r="X108" i="42"/>
  <c r="X112" i="42"/>
  <c r="X116" i="42"/>
  <c r="X120" i="42"/>
  <c r="X124" i="42"/>
  <c r="X128" i="42"/>
  <c r="X136" i="42"/>
  <c r="X163" i="42"/>
  <c r="X197" i="42"/>
  <c r="O314" i="42"/>
  <c r="O336" i="42"/>
  <c r="O346" i="42"/>
  <c r="O354" i="42"/>
  <c r="O364" i="42"/>
  <c r="O404" i="42"/>
  <c r="O442" i="42"/>
  <c r="O458" i="42"/>
  <c r="O475" i="42"/>
  <c r="O492" i="42"/>
  <c r="I533" i="42"/>
  <c r="O559" i="42"/>
  <c r="O561" i="42"/>
  <c r="AD233" i="42"/>
  <c r="AD288" i="42"/>
  <c r="AD496" i="42"/>
  <c r="AD558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129" i="42" s="1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I214" i="42"/>
  <c r="AI178" i="42"/>
  <c r="AG178" i="42"/>
  <c r="AJ178" i="42" s="1"/>
  <c r="AI154" i="42"/>
  <c r="AG154" i="42"/>
  <c r="AI142" i="42"/>
  <c r="AG142" i="42"/>
  <c r="AI118" i="42"/>
  <c r="AG118" i="42"/>
  <c r="AI94" i="42"/>
  <c r="AG94" i="42"/>
  <c r="AG516" i="42"/>
  <c r="AI516" i="42"/>
  <c r="AG454" i="42"/>
  <c r="AI454" i="42"/>
  <c r="AJ454" i="42" s="1"/>
  <c r="AI418" i="42"/>
  <c r="AG418" i="42"/>
  <c r="AI370" i="42"/>
  <c r="AG370" i="42"/>
  <c r="AI213" i="42"/>
  <c r="AG213" i="42"/>
  <c r="AI189" i="42"/>
  <c r="AG189" i="42"/>
  <c r="AI177" i="42"/>
  <c r="AG177" i="42"/>
  <c r="AI165" i="42"/>
  <c r="AG165" i="42"/>
  <c r="AI81" i="42"/>
  <c r="AG81" i="42"/>
  <c r="AI57" i="42"/>
  <c r="AG57" i="42"/>
  <c r="AG141" i="42"/>
  <c r="AJ141" i="42" s="1"/>
  <c r="AG322" i="42"/>
  <c r="AJ322" i="42" s="1"/>
  <c r="AJ529" i="42"/>
  <c r="AI501" i="42"/>
  <c r="AJ501" i="42" s="1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G393" i="42"/>
  <c r="AI369" i="42"/>
  <c r="AJ369" i="42" s="1"/>
  <c r="AG369" i="42"/>
  <c r="AI333" i="42"/>
  <c r="AG333" i="42"/>
  <c r="AG105" i="42"/>
  <c r="AJ105" i="42" s="1"/>
  <c r="AG405" i="42"/>
  <c r="AJ405" i="42" s="1"/>
  <c r="AG467" i="42"/>
  <c r="AJ467" i="42" s="1"/>
  <c r="AG117" i="42"/>
  <c r="AJ117" i="42" s="1"/>
  <c r="AI226" i="42"/>
  <c r="AJ226" i="42" s="1"/>
  <c r="AI285" i="42"/>
  <c r="AJ285" i="42" s="1"/>
  <c r="AG237" i="42"/>
  <c r="AJ237" i="42" s="1"/>
  <c r="AG345" i="42"/>
  <c r="AJ345" i="42" s="1"/>
  <c r="AG477" i="42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459" i="42" s="1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J161" i="42" s="1"/>
  <c r="AI137" i="42"/>
  <c r="AG137" i="42"/>
  <c r="AJ137" i="42" s="1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I86" i="42"/>
  <c r="AI76" i="42"/>
  <c r="AG76" i="42"/>
  <c r="AJ76" i="42" s="1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G351" i="42"/>
  <c r="AJ351" i="42" s="1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J51" i="42" s="1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G469" i="42"/>
  <c r="AI469" i="42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I308" i="42"/>
  <c r="AG308" i="42"/>
  <c r="AI296" i="42"/>
  <c r="AG296" i="42"/>
  <c r="AI260" i="42"/>
  <c r="AG260" i="42"/>
  <c r="AI248" i="42"/>
  <c r="AG248" i="42"/>
  <c r="AI236" i="42"/>
  <c r="AG236" i="42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I257" i="42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G473" i="42"/>
  <c r="AJ473" i="42" s="1"/>
  <c r="AG480" i="42"/>
  <c r="AJ480" i="42" s="1"/>
  <c r="AI71" i="42"/>
  <c r="AJ71" i="42" s="1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140" i="42"/>
  <c r="AJ325" i="42"/>
  <c r="AJ241" i="42"/>
  <c r="AJ449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AJ477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490" i="42" s="1"/>
  <c r="O535" i="42"/>
  <c r="I550" i="42"/>
  <c r="AD96" i="42"/>
  <c r="AD107" i="42"/>
  <c r="AD122" i="42"/>
  <c r="AC280" i="42"/>
  <c r="AD323" i="42"/>
  <c r="AD499" i="42"/>
  <c r="AD543" i="42"/>
  <c r="AD575" i="42"/>
  <c r="AJ561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214" i="42" l="1"/>
  <c r="AJ235" i="42"/>
  <c r="AJ189" i="42"/>
  <c r="AJ147" i="42"/>
  <c r="AJ393" i="42"/>
  <c r="AG490" i="42"/>
  <c r="AJ57" i="42"/>
  <c r="AJ142" i="42"/>
  <c r="AG86" i="42"/>
  <c r="AJ431" i="42"/>
  <c r="AJ120" i="42"/>
  <c r="AJ348" i="42"/>
  <c r="AJ270" i="42"/>
  <c r="AJ265" i="42" s="1"/>
  <c r="AJ81" i="42"/>
  <c r="AJ79" i="42" s="1"/>
  <c r="AJ418" i="42"/>
  <c r="AJ213" i="42"/>
  <c r="AJ298" i="42"/>
  <c r="AJ260" i="42"/>
  <c r="AJ257" i="42"/>
  <c r="AJ281" i="42"/>
  <c r="AJ151" i="42"/>
  <c r="AJ332" i="42"/>
  <c r="AJ469" i="42"/>
  <c r="AJ177" i="42"/>
  <c r="AJ516" i="42"/>
  <c r="AJ370" i="42"/>
  <c r="AJ479" i="42"/>
  <c r="AJ438" i="42"/>
  <c r="AJ486" i="42"/>
  <c r="AJ296" i="42"/>
  <c r="AG89" i="42"/>
  <c r="H73" i="42"/>
  <c r="AJ114" i="42"/>
  <c r="AJ236" i="42"/>
  <c r="X86" i="42"/>
  <c r="AJ481" i="42"/>
  <c r="AJ242" i="42"/>
  <c r="AJ530" i="42"/>
  <c r="AJ112" i="42"/>
  <c r="AJ94" i="42"/>
  <c r="X93" i="42"/>
  <c r="AJ75" i="42"/>
  <c r="AJ74" i="42" s="1"/>
  <c r="O86" i="42"/>
  <c r="AJ350" i="42"/>
  <c r="AJ349" i="42" s="1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356" i="42" s="1"/>
  <c r="AJ498" i="42"/>
  <c r="AG319" i="42"/>
  <c r="O74" i="42"/>
  <c r="AI297" i="42"/>
  <c r="AJ256" i="42"/>
  <c r="AJ306" i="42"/>
  <c r="AJ443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273" i="42" s="1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I523" i="42"/>
  <c r="AJ376" i="42"/>
  <c r="AG32" i="42"/>
  <c r="AJ68" i="42"/>
  <c r="AI312" i="42"/>
  <c r="AJ347" i="42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297" i="42"/>
  <c r="AJ331" i="42"/>
  <c r="O303" i="42"/>
  <c r="I326" i="42"/>
  <c r="AD523" i="42"/>
  <c r="X265" i="42"/>
  <c r="U293" i="42"/>
  <c r="AD280" i="42"/>
  <c r="AD427" i="42"/>
  <c r="I312" i="42"/>
  <c r="I466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D247" i="42"/>
  <c r="AA293" i="42"/>
  <c r="AC293" i="42"/>
  <c r="AD98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342" i="42" l="1"/>
  <c r="AJ293" i="42" s="1"/>
  <c r="AJ294" i="42"/>
  <c r="AJ523" i="42"/>
  <c r="AJ466" i="42"/>
  <c r="AJ509" i="42"/>
  <c r="AI508" i="42"/>
  <c r="AJ303" i="42"/>
  <c r="AJ319" i="42"/>
  <c r="H581" i="42"/>
  <c r="H582" i="42" s="1"/>
  <c r="O73" i="42"/>
  <c r="AC581" i="42"/>
  <c r="AC582" i="42" s="1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X293" i="42"/>
  <c r="O293" i="42"/>
  <c r="I32" i="42"/>
  <c r="N581" i="42"/>
  <c r="N582" i="42" s="1"/>
  <c r="O508" i="42"/>
  <c r="O581" i="42" s="1"/>
  <c r="L581" i="42"/>
  <c r="L582" i="42" s="1"/>
  <c r="AJ508" i="42" l="1"/>
  <c r="AJ581" i="42" s="1"/>
  <c r="AJ582" i="42" s="1"/>
  <c r="I581" i="42"/>
  <c r="AG581" i="42"/>
  <c r="AG582" i="42" s="1"/>
  <c r="X581" i="42"/>
  <c r="X582" i="42" s="1"/>
  <c r="I582" i="42"/>
  <c r="AI581" i="42"/>
  <c r="AI582" i="42" s="1"/>
  <c r="AD581" i="42"/>
  <c r="AD582" i="42" s="1"/>
  <c r="O582" i="42"/>
  <c r="U560" i="40" l="1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570" i="40" l="1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61" i="40" l="1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W580" i="40" l="1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1" i="40" l="1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sharedStrings.xml><?xml version="1.0" encoding="utf-8"?>
<sst xmlns="http://schemas.openxmlformats.org/spreadsheetml/2006/main" count="4618" uniqueCount="1145">
  <si>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</si>
  <si>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</si>
  <si>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</si>
  <si>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</si>
  <si>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</si>
  <si>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</si>
  <si>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</si>
  <si>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</si>
  <si>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</si>
  <si>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</si>
  <si>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</si>
  <si>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</si>
  <si>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</si>
  <si>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</si>
  <si>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</si>
  <si>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</si>
  <si>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</si>
  <si>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</si>
  <si>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</si>
  <si>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</si>
  <si>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</si>
  <si>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</si>
  <si>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</si>
  <si>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</si>
  <si>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</si>
  <si>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</si>
  <si>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</si>
  <si>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</si>
  <si>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</si>
  <si>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</si>
  <si>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</si>
  <si>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</si>
  <si>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</si>
  <si>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</si>
  <si>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</si>
  <si>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</si>
  <si>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</si>
  <si>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</si>
  <si>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</si>
  <si>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</si>
  <si>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</si>
  <si>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</si>
  <si>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</si>
  <si>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</si>
  <si>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</si>
  <si>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</si>
  <si>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</si>
  <si>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</si>
  <si>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</si>
  <si>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</si>
  <si>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</si>
  <si>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</si>
  <si>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</si>
  <si>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</si>
  <si>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</si>
  <si>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</si>
  <si>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</si>
  <si>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</si>
  <si>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</si>
  <si>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</si>
  <si>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</si>
  <si>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</si>
  <si>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</si>
  <si>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</si>
  <si>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</si>
  <si>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</si>
  <si>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</si>
  <si>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</si>
  <si>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</si>
  <si>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</si>
  <si>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</si>
  <si>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</si>
  <si>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</si>
  <si>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</si>
  <si>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</si>
  <si>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</si>
  <si>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</si>
  <si>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</si>
  <si>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</si>
  <si>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</si>
  <si>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</si>
  <si>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</si>
  <si>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</si>
  <si>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</si>
  <si>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</si>
  <si>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</si>
  <si>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</si>
  <si>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</si>
  <si>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</si>
  <si>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</si>
  <si>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</si>
  <si>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</si>
  <si>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</si>
  <si>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</si>
  <si>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</si>
  <si>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</si>
  <si>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</si>
  <si>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</si>
  <si>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</si>
  <si>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</si>
  <si>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</si>
  <si>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</si>
  <si>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</si>
  <si>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</si>
  <si>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</si>
  <si>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</si>
  <si>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</si>
  <si>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</si>
  <si>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</si>
  <si>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</si>
  <si>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</si>
  <si>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</si>
  <si>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</si>
  <si>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</si>
  <si>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</si>
  <si>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</si>
  <si>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</si>
  <si>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</si>
  <si>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</si>
  <si>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</si>
  <si>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</si>
  <si>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</si>
  <si>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</si>
  <si>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</si>
  <si>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</si>
  <si>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</si>
  <si>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</si>
  <si>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</si>
  <si>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</si>
  <si>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</si>
  <si>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</si>
  <si>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</si>
  <si>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</si>
  <si>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</si>
  <si>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</si>
  <si>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</si>
  <si>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</si>
  <si>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</si>
  <si>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</si>
  <si>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</si>
  <si>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</si>
  <si>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</si>
  <si>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</si>
  <si>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</si>
  <si>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</si>
  <si>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</si>
  <si>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</si>
  <si>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</si>
  <si>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</si>
  <si>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</si>
  <si>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</si>
  <si>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</si>
  <si>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</si>
  <si>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</si>
  <si>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</si>
  <si>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</si>
  <si>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</si>
  <si>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</si>
  <si>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</si>
  <si>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</si>
  <si>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</si>
  <si>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</si>
  <si>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</si>
  <si>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</si>
  <si>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</si>
  <si>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</si>
  <si>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</si>
  <si>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</si>
  <si>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</si>
  <si>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</si>
  <si>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</si>
  <si>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</si>
  <si>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</si>
  <si>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</si>
  <si>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</si>
  <si>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</si>
  <si>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</si>
  <si>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</si>
  <si>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</si>
  <si>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</si>
  <si>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</si>
  <si>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</si>
  <si>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</si>
  <si>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</si>
  <si>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</si>
  <si>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</si>
  <si>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</si>
  <si>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</si>
  <si>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</si>
  <si>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</si>
  <si>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</si>
  <si>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</si>
  <si>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</si>
  <si>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</si>
  <si>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</si>
  <si>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</si>
  <si>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</si>
  <si>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</si>
  <si>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</si>
  <si>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</si>
  <si>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</si>
  <si>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</si>
  <si>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</si>
  <si>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</si>
  <si>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</si>
  <si>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</si>
  <si>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</si>
  <si>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</si>
  <si>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</si>
  <si>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</si>
  <si>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</si>
  <si>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</si>
  <si>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</si>
  <si>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</si>
  <si>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</si>
  <si>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</si>
  <si>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</si>
  <si>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</si>
  <si>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</si>
  <si>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</si>
  <si>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</si>
  <si>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</si>
  <si>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</si>
  <si>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</si>
  <si>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</si>
  <si>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</si>
  <si>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</si>
  <si>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</si>
  <si>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</si>
  <si>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</si>
  <si>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</si>
  <si>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</si>
  <si>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</si>
  <si>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</si>
  <si>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</si>
  <si>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</si>
  <si>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</si>
  <si>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</si>
  <si>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</si>
  <si>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</si>
  <si>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</si>
  <si>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</si>
  <si>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</si>
  <si>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</si>
  <si>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</si>
  <si>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</si>
  <si>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</si>
  <si>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</si>
  <si>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</si>
  <si>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</si>
  <si>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</si>
  <si>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</si>
  <si>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</si>
  <si>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</si>
  <si>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</si>
  <si>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</si>
  <si>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</si>
  <si>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</si>
  <si>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</si>
  <si>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</si>
  <si>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</si>
  <si>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</si>
  <si>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</si>
  <si>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</si>
  <si>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</si>
  <si>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</si>
  <si>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</si>
  <si>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</si>
  <si>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</si>
  <si>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</si>
  <si>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</si>
  <si>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</si>
  <si>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</si>
  <si>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</si>
  <si>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</si>
  <si>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</si>
  <si>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</si>
  <si>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</si>
  <si>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</si>
  <si>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</si>
  <si>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</si>
  <si>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</si>
  <si>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</si>
  <si>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</si>
  <si>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</si>
  <si>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</si>
  <si>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</si>
  <si>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</si>
  <si>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</si>
  <si>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</si>
  <si>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</si>
  <si>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</si>
  <si>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</si>
  <si>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</si>
  <si>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</si>
  <si>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</si>
  <si>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</si>
  <si>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</si>
  <si>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</si>
  <si>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</si>
  <si>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</si>
  <si>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</si>
  <si>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</si>
  <si>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</si>
  <si>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</si>
  <si>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</si>
  <si>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</si>
  <si>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</si>
  <si>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</si>
  <si>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</si>
  <si>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</si>
  <si>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</si>
  <si>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</si>
  <si>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</si>
  <si>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</si>
  <si>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</si>
  <si>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</si>
  <si>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</si>
  <si>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</si>
  <si>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</si>
  <si>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</si>
  <si>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</si>
  <si>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</si>
  <si>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</si>
  <si>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</si>
  <si>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</si>
  <si>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</si>
  <si>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</si>
  <si>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</si>
  <si>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</si>
  <si>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</si>
  <si>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</si>
  <si>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</si>
  <si>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</si>
  <si>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</si>
  <si>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</si>
  <si>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</si>
  <si>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</si>
  <si>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</si>
  <si>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</si>
  <si>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</si>
  <si>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</si>
  <si>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</si>
  <si>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</si>
  <si>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</si>
  <si>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</si>
  <si>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</si>
  <si>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</si>
  <si>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</si>
  <si>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</si>
  <si>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</si>
  <si>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</si>
  <si>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</si>
  <si>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</si>
  <si>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</si>
  <si>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</si>
  <si>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</si>
  <si>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</si>
  <si>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</si>
  <si>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</si>
  <si>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</si>
  <si>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</si>
  <si>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</si>
  <si>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</si>
  <si>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</si>
  <si>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</si>
  <si>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</si>
  <si>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</si>
  <si>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</si>
  <si>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</si>
  <si>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</si>
  <si>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</si>
  <si>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</si>
  <si>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</si>
  <si>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</si>
  <si>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</si>
  <si>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</si>
  <si>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</si>
  <si>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</si>
  <si>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</si>
  <si>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</si>
  <si>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</si>
  <si>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</si>
  <si>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</si>
  <si>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</si>
  <si>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</si>
  <si>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</si>
  <si>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</si>
  <si>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</si>
  <si>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</si>
  <si>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</si>
  <si>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</si>
  <si>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</si>
  <si>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</si>
  <si>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</si>
  <si>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</si>
  <si>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</si>
  <si>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</si>
  <si>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</si>
  <si>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</si>
  <si>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</si>
  <si>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</si>
  <si>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</si>
  <si>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</si>
  <si>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</si>
  <si>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</si>
  <si>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</si>
  <si>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</si>
  <si>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</si>
  <si>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</si>
  <si>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</si>
  <si>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</si>
  <si>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</si>
  <si>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</si>
  <si>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</si>
  <si>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</si>
  <si>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</si>
  <si>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</si>
  <si>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</si>
  <si>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</si>
  <si>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</si>
  <si>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</si>
  <si>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</si>
  <si>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</si>
  <si>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</si>
  <si>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</si>
  <si>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</si>
  <si>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</si>
  <si>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</si>
  <si>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</si>
  <si>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</si>
  <si>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</si>
  <si>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</si>
  <si>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</si>
  <si>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</si>
  <si>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</si>
  <si>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</si>
  <si>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</si>
  <si>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</si>
  <si>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</si>
  <si>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</si>
  <si>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</si>
  <si>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</si>
  <si>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</si>
  <si>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</si>
  <si>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</si>
  <si>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</si>
  <si>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</si>
  <si>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</si>
  <si>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</si>
  <si>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</si>
  <si>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</si>
  <si>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</si>
  <si>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</si>
  <si>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</si>
  <si>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</si>
  <si>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</si>
  <si>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</si>
  <si>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</si>
  <si>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</si>
  <si>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</si>
  <si>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</si>
  <si>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</si>
  <si>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</si>
  <si>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</si>
  <si>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</si>
  <si>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</si>
  <si>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</si>
  <si>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</si>
  <si>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</si>
  <si>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</si>
  <si>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</si>
  <si>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</si>
  <si>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</si>
  <si>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</si>
  <si>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</si>
  <si>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</si>
  <si>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</si>
  <si>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</si>
  <si>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</si>
  <si>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</si>
  <si>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</si>
  <si>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</si>
  <si>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</si>
  <si>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</si>
  <si>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</si>
  <si>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</si>
  <si>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</si>
  <si>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</si>
  <si>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</si>
  <si>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</si>
  <si>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</si>
  <si>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</si>
  <si>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</si>
  <si>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</si>
  <si>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</si>
  <si>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</si>
  <si>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</si>
  <si>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</si>
  <si>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</si>
  <si>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</si>
  <si>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</si>
  <si>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</si>
  <si>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</si>
  <si>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</si>
  <si>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</si>
  <si>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</si>
  <si>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</si>
  <si>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</si>
  <si>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</si>
  <si>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</si>
  <si>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</si>
  <si>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</si>
  <si>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</si>
  <si>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</si>
  <si>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</si>
  <si>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</si>
  <si>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</si>
  <si>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</si>
  <si>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</si>
  <si>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</si>
  <si>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</si>
  <si>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</si>
  <si>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</si>
  <si>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</si>
  <si>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</si>
  <si>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</si>
  <si>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</si>
  <si>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</si>
  <si>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</si>
  <si>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</si>
  <si>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</si>
  <si>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</si>
  <si>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</si>
  <si>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</si>
  <si>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</si>
  <si>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</si>
  <si>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</si>
  <si>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</si>
  <si>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</si>
  <si>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</si>
  <si>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</si>
  <si>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</si>
  <si>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</si>
  <si>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</si>
  <si>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</si>
  <si>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</si>
  <si>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</si>
  <si>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</si>
  <si>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</si>
  <si>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</si>
  <si>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</si>
  <si>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</si>
  <si>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</si>
  <si>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</si>
  <si>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</si>
  <si>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</si>
  <si>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</si>
  <si>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</si>
  <si>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</si>
  <si>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</si>
  <si>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</si>
  <si>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</si>
  <si>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</si>
  <si>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</si>
  <si>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</si>
  <si>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</si>
  <si>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</si>
  <si>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</si>
  <si>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</si>
  <si>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</si>
  <si>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</si>
  <si>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</si>
  <si>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</si>
  <si>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</si>
  <si>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</si>
  <si>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</si>
  <si>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</si>
  <si>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</si>
  <si>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</si>
  <si>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</si>
  <si>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</si>
  <si>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</si>
  <si>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</si>
  <si>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</si>
  <si>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</si>
  <si>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</si>
  <si>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</si>
  <si>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</si>
  <si>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</si>
  <si>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</si>
  <si>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</si>
  <si>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</si>
  <si>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</si>
  <si>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</si>
  <si>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</si>
  <si>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</si>
  <si>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</si>
  <si>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</si>
  <si>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</si>
  <si>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</si>
  <si>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</si>
  <si>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</si>
  <si>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</si>
  <si>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</si>
  <si>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</si>
  <si>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</si>
  <si>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</si>
  <si>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</si>
  <si>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</si>
  <si>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</si>
  <si>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</si>
  <si>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</si>
  <si>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</si>
  <si>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</si>
  <si>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</si>
  <si>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</si>
  <si>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</si>
  <si>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</si>
  <si>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</si>
  <si>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</si>
  <si>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</si>
  <si>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</si>
  <si>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</si>
  <si>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</si>
  <si>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</si>
  <si>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</si>
  <si>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</si>
  <si>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</si>
  <si>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</si>
  <si>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</si>
  <si>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</si>
  <si>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</si>
  <si>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</si>
  <si>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</si>
  <si>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</si>
  <si>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</si>
  <si>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</si>
  <si>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</si>
  <si>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</si>
  <si>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</si>
  <si>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</si>
  <si>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</si>
  <si>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</si>
  <si>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</si>
  <si>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</si>
  <si>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</si>
  <si>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</si>
  <si>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</si>
  <si>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</si>
  <si>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</si>
  <si>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</si>
  <si>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</si>
  <si>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</si>
  <si>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</si>
  <si>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</si>
  <si>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</si>
  <si>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</si>
  <si>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</si>
  <si>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</si>
  <si>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</si>
  <si>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</si>
  <si>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</si>
  <si>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</si>
  <si>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</si>
  <si>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</si>
  <si>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</si>
  <si>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</si>
  <si>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</si>
  <si>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</si>
  <si>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</si>
  <si>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</si>
  <si>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</si>
  <si>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</si>
  <si>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</si>
  <si>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</si>
  <si>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</si>
  <si>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</si>
  <si>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</si>
  <si>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</si>
  <si>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</si>
  <si>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</si>
  <si>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</si>
  <si>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</si>
  <si>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</si>
  <si>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</si>
  <si>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</si>
  <si>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</si>
  <si>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</si>
  <si>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</si>
  <si>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</si>
  <si>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</si>
  <si>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</si>
  <si>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</si>
  <si>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</si>
  <si>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</si>
  <si>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</si>
  <si>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</si>
  <si>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</si>
  <si>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</si>
  <si>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</si>
  <si>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</si>
  <si>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</si>
  <si>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</si>
  <si>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</si>
  <si>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</si>
  <si>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</si>
  <si>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</si>
  <si>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</si>
  <si>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</si>
  <si>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</si>
  <si>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</si>
  <si>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</si>
  <si>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</si>
  <si>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</si>
  <si>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</si>
  <si>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</si>
  <si>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</si>
  <si>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</si>
  <si>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</si>
  <si>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</si>
  <si>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</si>
  <si>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</si>
  <si>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</si>
  <si>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</si>
  <si>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</si>
  <si>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</si>
  <si>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</si>
  <si>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</si>
  <si>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</si>
  <si>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</si>
  <si>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</si>
  <si>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</si>
  <si>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</si>
  <si>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</si>
  <si>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</si>
  <si>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</si>
  <si>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</si>
  <si>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</si>
  <si>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</si>
  <si>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</si>
  <si>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</si>
  <si>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</si>
  <si>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</si>
  <si>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</si>
  <si>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</si>
  <si>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</si>
  <si>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</si>
  <si>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</si>
  <si>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</si>
  <si>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</si>
  <si>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</si>
  <si>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</si>
  <si>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</si>
  <si>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</si>
  <si>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</si>
  <si>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</si>
  <si>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</si>
  <si>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</si>
  <si>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</si>
  <si>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</si>
  <si>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</si>
  <si>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</si>
  <si>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</si>
  <si>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</si>
  <si>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</si>
  <si>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</si>
  <si>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</si>
  <si>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</si>
  <si>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</si>
  <si>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</si>
  <si>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</si>
  <si>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</si>
  <si>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</si>
  <si>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</si>
  <si>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</si>
  <si>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</si>
  <si>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</si>
  <si>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</si>
  <si>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</si>
  <si>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</si>
  <si>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</si>
  <si>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</si>
  <si>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</si>
  <si>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</si>
  <si>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</si>
  <si>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</si>
  <si>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</si>
  <si>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</si>
  <si>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</si>
  <si>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</si>
  <si>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</si>
  <si>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</si>
  <si>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</si>
  <si>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</si>
  <si>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</si>
  <si>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</si>
  <si>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</si>
  <si>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</si>
  <si>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</si>
  <si>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</si>
  <si>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</si>
  <si>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</si>
  <si>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</si>
  <si>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</si>
  <si>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</si>
  <si>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</si>
  <si>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</si>
  <si>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</si>
  <si>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</si>
  <si>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</si>
  <si>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</si>
  <si>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</si>
  <si>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</si>
  <si>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</si>
  <si>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</si>
  <si>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</si>
  <si>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</si>
  <si>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</si>
  <si>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</si>
  <si>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</si>
  <si>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</si>
  <si>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</si>
  <si>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</si>
  <si>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</si>
  <si>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</si>
  <si>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</si>
  <si>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</si>
  <si>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</si>
  <si>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</si>
  <si>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</si>
  <si>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</si>
  <si>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</si>
  <si>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</si>
  <si>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</si>
  <si>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</si>
  <si>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</si>
  <si>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</si>
  <si>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</si>
  <si>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</si>
  <si>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</si>
  <si>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</si>
  <si>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</si>
  <si>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</si>
  <si>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</si>
  <si>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</si>
  <si>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</si>
  <si>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</si>
  <si>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</si>
  <si>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</si>
  <si>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</si>
  <si>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</si>
  <si>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</si>
  <si>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</si>
  <si>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</si>
  <si>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</si>
  <si>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</si>
  <si>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</si>
  <si>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</si>
  <si>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</si>
  <si>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</si>
  <si>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</si>
  <si>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</si>
  <si>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</si>
  <si>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</si>
  <si>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</si>
  <si>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</si>
  <si>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</si>
  <si>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</si>
  <si>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</si>
  <si>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</si>
  <si>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</si>
  <si>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</si>
  <si>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</si>
  <si>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</si>
  <si>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</si>
  <si>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</si>
  <si>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</si>
  <si>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</si>
  <si>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</si>
  <si>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</si>
  <si>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</si>
  <si>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</si>
  <si>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</si>
  <si>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</si>
  <si>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</si>
  <si>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</si>
  <si>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</si>
  <si>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</si>
  <si>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</si>
  <si>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</si>
  <si>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</si>
  <si>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</si>
  <si>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</si>
  <si>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</si>
  <si>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</si>
  <si>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</si>
  <si>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</si>
  <si>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</si>
  <si>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</si>
  <si>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</si>
  <si>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</si>
  <si>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</si>
  <si>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</si>
  <si>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</si>
  <si>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</si>
  <si>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</si>
  <si>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</si>
  <si>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</si>
  <si>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</si>
  <si>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</si>
  <si>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</si>
  <si>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</si>
  <si>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</si>
  <si>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</si>
  <si>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</si>
  <si>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</si>
  <si>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</si>
  <si>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</si>
  <si>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</si>
  <si>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</si>
  <si>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</si>
  <si>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</si>
  <si>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</si>
  <si>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</si>
  <si>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</si>
  <si>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</si>
  <si>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</si>
  <si>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</si>
  <si>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</si>
  <si>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</si>
  <si>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</si>
  <si>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</si>
  <si>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</si>
  <si>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</si>
  <si>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</si>
  <si>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</si>
  <si>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</si>
  <si>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</si>
  <si>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</si>
  <si>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</si>
  <si>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</si>
  <si>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</si>
  <si>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</si>
  <si>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</si>
  <si>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</si>
  <si>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</si>
  <si>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</si>
  <si>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</si>
  <si>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</si>
  <si>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</si>
  <si>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</si>
  <si>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</si>
  <si>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</si>
  <si>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</si>
  <si>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</si>
  <si>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</si>
  <si>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</si>
  <si>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</si>
  <si>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</si>
  <si>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</si>
  <si>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</si>
  <si>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</si>
  <si>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</si>
  <si>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</si>
  <si>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</si>
  <si>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</si>
  <si>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</si>
  <si>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</si>
  <si>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</si>
  <si>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</si>
  <si>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</si>
  <si>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</si>
  <si>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</si>
  <si>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</si>
  <si>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</si>
  <si>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</si>
  <si>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</si>
  <si>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</si>
  <si>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</si>
  <si>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</si>
  <si>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</si>
  <si>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</si>
  <si>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</si>
  <si>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</si>
  <si>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</si>
  <si>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</si>
  <si>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</si>
  <si>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</si>
  <si>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</si>
  <si>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</si>
  <si>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</si>
  <si>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</si>
  <si>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</si>
  <si>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</si>
  <si>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</si>
  <si>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</si>
  <si>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</si>
  <si>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</si>
  <si>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</si>
  <si>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</si>
  <si>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</si>
  <si>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</si>
  <si>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</si>
  <si>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</si>
  <si>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</si>
  <si>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</si>
  <si>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</si>
  <si>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</si>
  <si>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</si>
  <si>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</si>
  <si>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</si>
  <si>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</si>
  <si>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</si>
  <si>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</si>
  <si>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</si>
  <si>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</si>
  <si>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</si>
  <si>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</si>
  <si>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</si>
  <si>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</si>
  <si>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</si>
  <si>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</si>
  <si>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</si>
  <si>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</si>
  <si>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</si>
  <si>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</si>
  <si>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</si>
  <si>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</si>
  <si>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</si>
  <si>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</si>
  <si>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</si>
  <si>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</si>
  <si>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</si>
  <si>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</si>
  <si>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</si>
  <si>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</si>
  <si>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</si>
  <si>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</si>
  <si>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</si>
  <si>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</si>
  <si>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</si>
  <si>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</si>
  <si>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</si>
  <si>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</si>
  <si>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</si>
  <si>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</si>
  <si>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</si>
  <si>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</si>
  <si>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</si>
  <si>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</si>
  <si>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</si>
  <si>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</si>
  <si>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</si>
  <si>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</si>
  <si>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</si>
  <si>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</si>
  <si>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</si>
  <si>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</si>
  <si>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</si>
  <si>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</si>
  <si>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</si>
  <si>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</si>
  <si>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</si>
  <si>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</si>
  <si>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</si>
  <si>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</si>
  <si>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</si>
  <si>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</si>
  <si>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</si>
  <si>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</si>
  <si>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</si>
  <si>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</si>
  <si>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</si>
  <si>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</si>
  <si>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</si>
  <si>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</si>
  <si>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</si>
  <si>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</si>
  <si>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</si>
  <si>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</si>
  <si>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</si>
  <si>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</si>
  <si>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</si>
  <si>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</si>
  <si>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</si>
  <si>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</si>
  <si>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</si>
  <si>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</si>
  <si>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</si>
  <si>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</si>
  <si>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</si>
  <si>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</si>
  <si>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</si>
  <si>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</si>
  <si>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</si>
  <si>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</si>
  <si>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</si>
  <si>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</si>
  <si>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</si>
  <si>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</si>
  <si>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</si>
  <si>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</si>
  <si>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</si>
  <si>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</si>
  <si>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</si>
  <si>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</si>
  <si>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</si>
  <si>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</si>
  <si>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</si>
  <si>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</si>
  <si>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</si>
  <si>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</si>
  <si>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</si>
  <si>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</si>
  <si>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</si>
  <si>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</si>
  <si>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</si>
  <si>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</si>
  <si>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</si>
  <si>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</si>
  <si>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</si>
  <si>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</si>
  <si>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</si>
  <si>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</si>
  <si>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</si>
  <si>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</si>
  <si>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</si>
  <si>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</si>
  <si>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</si>
  <si>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</si>
  <si>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</si>
  <si>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</si>
  <si>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</si>
  <si>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</si>
  <si>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</si>
  <si>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</si>
  <si>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</si>
  <si>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</si>
  <si>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</si>
  <si>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</t>
  </si>
  <si>
    <t>Центрис</t>
  </si>
  <si>
    <t>Инжсолюшн</t>
  </si>
  <si>
    <t>Термостат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</si>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</sst>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9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2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005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4" fontId="78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0" fontId="7" fillId="0" borderId="0" xfId="19" applyFont="1" applyBorder="1" applyAlignment="1">
      <alignment horizontal="center" vertical="center" wrapText="1"/>
    </xf>
    <xf numFmtId="43" fontId="82" fillId="11" borderId="0" xfId="24" applyFont="1" applyFill="1" applyBorder="1" applyAlignment="1">
      <alignment horizontal="center"/>
    </xf>
    <xf numFmtId="43" fontId="62" fillId="14" borderId="53" xfId="24" applyFont="1" applyFill="1" applyBorder="1" applyAlignment="1">
      <alignment horizontal="center" vertical="center"/>
    </xf>
    <xf numFmtId="43" fontId="78" fillId="14" borderId="53" xfId="24" applyFont="1" applyFill="1" applyBorder="1" applyAlignment="1">
      <alignment horizontal="center" vertical="center"/>
    </xf>
    <xf numFmtId="43" fontId="6" fillId="14" borderId="0" xfId="24" applyFont="1" applyFill="1" applyAlignment="1">
      <alignment horizontal="right"/>
    </xf>
    <xf numFmtId="43" fontId="6" fillId="15" borderId="0" xfId="24" applyFont="1" applyFill="1" applyAlignment="1">
      <alignment horizontal="right"/>
    </xf>
    <xf numFmtId="43" fontId="62" fillId="15" borderId="53" xfId="24" applyFont="1" applyFill="1" applyBorder="1" applyAlignment="1">
      <alignment horizontal="center" vertical="center"/>
    </xf>
    <xf numFmtId="43" fontId="62" fillId="16" borderId="53" xfId="24" applyFont="1" applyFill="1" applyBorder="1" applyAlignment="1">
      <alignment horizontal="center" vertical="center"/>
    </xf>
    <xf numFmtId="43" fontId="6" fillId="16" borderId="0" xfId="24" applyFont="1" applyFill="1" applyAlignment="1">
      <alignment horizontal="right"/>
    </xf>
    <xf numFmtId="43" fontId="94" fillId="3" borderId="0" xfId="24" applyFont="1" applyFill="1" applyAlignment="1">
      <alignment horizontal="right"/>
    </xf>
    <xf numFmtId="43" fontId="94" fillId="0" borderId="0" xfId="24" applyFont="1" applyAlignment="1">
      <alignment horizontal="righ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0" fontId="7" fillId="0" borderId="0" xfId="19" applyFont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43" fontId="54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43" fontId="62" fillId="3" borderId="57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893"/>
      <c r="D7" s="893"/>
      <c r="E7" s="893"/>
      <c r="F7" s="893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894" t="s">
        <v>36</v>
      </c>
      <c r="D9" s="894"/>
      <c r="E9" s="894"/>
      <c r="F9" s="894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895" t="s">
        <v>37</v>
      </c>
      <c r="D11" s="895"/>
      <c r="E11" s="895"/>
      <c r="F11" s="895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893" t="s">
        <v>57</v>
      </c>
      <c r="D13" s="893"/>
      <c r="E13" s="893"/>
      <c r="F13" s="893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893" t="s">
        <v>138</v>
      </c>
      <c r="D14" s="893"/>
      <c r="E14" s="893"/>
      <c r="F14" s="893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882" t="s">
        <v>20</v>
      </c>
      <c r="H24" s="883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5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884" t="s">
        <v>68</v>
      </c>
      <c r="C30" s="885"/>
      <c r="D30" s="886"/>
      <c r="E30" s="53" t="s">
        <v>69</v>
      </c>
      <c r="F30" s="54" t="s">
        <v>70</v>
      </c>
      <c r="G30" s="55"/>
      <c r="H30" s="56"/>
      <c r="J30" s="861" t="s">
        <v>606</v>
      </c>
      <c r="K30" s="861"/>
      <c r="L30" s="861"/>
      <c r="M30" s="861"/>
      <c r="N30" s="861"/>
      <c r="O30" s="142"/>
      <c r="P30" s="142"/>
    </row>
    <row r="31" spans="1:16" ht="22.5" customHeight="1" x14ac:dyDescent="0.2">
      <c r="A31" s="155" t="s">
        <v>71</v>
      </c>
      <c r="B31" s="887" t="s">
        <v>72</v>
      </c>
      <c r="C31" s="888"/>
      <c r="D31" s="889"/>
      <c r="E31" s="58"/>
      <c r="F31" s="59" t="s">
        <v>73</v>
      </c>
      <c r="G31" s="60"/>
      <c r="H31" s="59" t="s">
        <v>74</v>
      </c>
      <c r="J31" s="862" t="s">
        <v>126</v>
      </c>
      <c r="K31" s="862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887"/>
      <c r="C32" s="888"/>
      <c r="D32" s="889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890"/>
      <c r="C33" s="891"/>
      <c r="D33" s="892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871">
        <v>2</v>
      </c>
      <c r="C34" s="872"/>
      <c r="D34" s="873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874" t="s">
        <v>81</v>
      </c>
      <c r="C35" s="875"/>
      <c r="D35" s="876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866" t="s">
        <v>83</v>
      </c>
      <c r="C36" s="867"/>
      <c r="D36" s="868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866" t="s">
        <v>83</v>
      </c>
      <c r="C37" s="867"/>
      <c r="D37" s="868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866" t="s">
        <v>84</v>
      </c>
      <c r="C38" s="867"/>
      <c r="D38" s="868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860"/>
      <c r="P38" s="860"/>
    </row>
    <row r="39" spans="1:17" hidden="1" x14ac:dyDescent="0.2">
      <c r="A39" s="69" t="s">
        <v>29</v>
      </c>
      <c r="B39" s="866" t="s">
        <v>85</v>
      </c>
      <c r="C39" s="867"/>
      <c r="D39" s="868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866" t="s">
        <v>86</v>
      </c>
      <c r="C40" s="867"/>
      <c r="D40" s="868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866" t="s">
        <v>87</v>
      </c>
      <c r="C41" s="867"/>
      <c r="D41" s="868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869" t="s">
        <v>88</v>
      </c>
      <c r="F42" s="869"/>
      <c r="G42" s="869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869" t="s">
        <v>89</v>
      </c>
      <c r="F43" s="869"/>
      <c r="G43" s="869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869" t="s">
        <v>90</v>
      </c>
      <c r="F44" s="869"/>
      <c r="G44" s="869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870" t="s">
        <v>113</v>
      </c>
      <c r="G79" s="870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7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879" t="s">
        <v>117</v>
      </c>
      <c r="D86" s="879"/>
      <c r="E86" s="879"/>
      <c r="F86" s="880"/>
      <c r="G86" s="880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881" t="s">
        <v>119</v>
      </c>
      <c r="D87" s="881"/>
      <c r="E87" s="881"/>
      <c r="F87" s="877" t="s">
        <v>120</v>
      </c>
      <c r="G87" s="877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878"/>
      <c r="E88" s="878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863"/>
      <c r="D95" s="864"/>
      <c r="E95" s="864"/>
      <c r="F95" s="864"/>
      <c r="G95" s="864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863" t="s">
        <v>123</v>
      </c>
      <c r="D96" s="864"/>
      <c r="E96" s="864"/>
      <c r="F96" s="865"/>
      <c r="G96" s="865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877" t="s">
        <v>120</v>
      </c>
      <c r="G97" s="877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878" t="s">
        <v>125</v>
      </c>
      <c r="E98" s="878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tabColor rgb="FFFFFF00"/>
    <pageSetUpPr fitToPage="1"/>
  </sheetPr>
  <dimension ref="A1:AW589"/>
  <sheetViews>
    <sheetView view="pageBreakPreview" topLeftCell="A536" zoomScale="70" zoomScaleNormal="70" zoomScaleSheetLayoutView="70" workbookViewId="0">
      <selection activeCell="I583" sqref="I583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9" customWidth="1"/>
    <col min="11" max="11" width="21.85546875" style="545" customWidth="1"/>
    <col min="12" max="12" width="16.7109375" style="454" customWidth="1"/>
    <col min="13" max="13" width="14.7109375" style="545" customWidth="1"/>
    <col min="14" max="14" width="16.85546875" style="454" customWidth="1"/>
    <col min="15" max="15" width="18" style="454" customWidth="1"/>
    <col min="16" max="16" width="10.28515625" style="554" customWidth="1"/>
    <col min="17" max="17" width="10.140625" style="554" customWidth="1"/>
    <col min="18" max="18" width="11.85546875" style="403" customWidth="1"/>
    <col min="19" max="19" width="13.5703125" style="513" customWidth="1"/>
    <col min="20" max="20" width="17" style="513" bestFit="1" customWidth="1"/>
    <col min="21" max="21" width="18.85546875" style="513" bestFit="1" customWidth="1"/>
    <col min="22" max="22" width="17" style="513" bestFit="1" customWidth="1"/>
    <col min="23" max="23" width="17.5703125" style="513" bestFit="1" customWidth="1"/>
    <col min="24" max="24" width="18.7109375" style="513" bestFit="1" customWidth="1"/>
    <col min="25" max="16384" width="9.140625" style="196"/>
  </cols>
  <sheetData>
    <row r="1" spans="1:26" s="2" customFormat="1" x14ac:dyDescent="0.25">
      <c r="A1" s="424"/>
      <c r="B1" s="536"/>
      <c r="C1" s="425"/>
      <c r="D1" s="411"/>
      <c r="E1" s="411"/>
      <c r="F1" s="411"/>
      <c r="G1" s="411"/>
      <c r="H1" s="411"/>
      <c r="I1" s="411"/>
      <c r="J1" s="425"/>
      <c r="P1" s="547"/>
      <c r="Q1" s="547"/>
      <c r="R1" s="548"/>
      <c r="S1" s="511"/>
      <c r="T1" s="662"/>
      <c r="U1" s="663"/>
      <c r="V1" s="662"/>
      <c r="W1" s="663"/>
      <c r="X1" s="663"/>
    </row>
    <row r="2" spans="1:26" s="2" customFormat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49"/>
      <c r="Q2" s="549"/>
      <c r="R2" s="548"/>
      <c r="S2" s="511"/>
      <c r="T2" s="662"/>
      <c r="U2" s="663"/>
      <c r="V2" s="928" t="s">
        <v>0</v>
      </c>
      <c r="W2" s="929"/>
      <c r="X2" s="930"/>
    </row>
    <row r="3" spans="1:26" s="2" customFormat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49"/>
      <c r="Q3" s="549"/>
      <c r="R3" s="548"/>
      <c r="S3" s="511"/>
      <c r="T3" s="662"/>
      <c r="U3" s="664" t="s">
        <v>1</v>
      </c>
      <c r="V3" s="928" t="s">
        <v>2</v>
      </c>
      <c r="W3" s="929"/>
      <c r="X3" s="930"/>
    </row>
    <row r="4" spans="1:26" s="2" customFormat="1" x14ac:dyDescent="0.25">
      <c r="A4" s="424"/>
      <c r="B4" s="537"/>
      <c r="C4" s="425"/>
      <c r="D4" s="411"/>
      <c r="E4" s="411"/>
      <c r="F4" s="411"/>
      <c r="G4" s="411"/>
      <c r="H4" s="411"/>
      <c r="I4" s="411"/>
      <c r="J4" s="425"/>
      <c r="P4" s="549"/>
      <c r="Q4" s="549"/>
      <c r="R4" s="548"/>
      <c r="S4" s="511"/>
      <c r="T4" s="662"/>
      <c r="U4" s="664"/>
      <c r="V4" s="946"/>
      <c r="W4" s="947"/>
      <c r="X4" s="948"/>
    </row>
    <row r="5" spans="1:26" s="2" customFormat="1" ht="12.6" customHeight="1" x14ac:dyDescent="0.25">
      <c r="A5" s="426" t="s">
        <v>3</v>
      </c>
      <c r="B5" s="538"/>
      <c r="C5" s="427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511"/>
      <c r="T5" s="662"/>
      <c r="U5" s="664" t="s">
        <v>4</v>
      </c>
      <c r="V5" s="943"/>
      <c r="W5" s="944"/>
      <c r="X5" s="945"/>
    </row>
    <row r="6" spans="1:26" s="2" customFormat="1" x14ac:dyDescent="0.25">
      <c r="A6" s="424"/>
      <c r="B6" s="537" t="s">
        <v>6</v>
      </c>
      <c r="C6" s="425"/>
      <c r="D6" s="411"/>
      <c r="E6" s="411"/>
      <c r="F6" s="411"/>
      <c r="G6" s="411"/>
      <c r="H6" s="411"/>
      <c r="I6" s="411"/>
      <c r="J6" s="425"/>
      <c r="P6" s="549"/>
      <c r="Q6" s="549"/>
      <c r="R6" s="548"/>
      <c r="S6" s="511"/>
      <c r="T6" s="662"/>
      <c r="U6" s="664"/>
      <c r="V6" s="946"/>
      <c r="W6" s="947"/>
      <c r="X6" s="948"/>
    </row>
    <row r="7" spans="1:26" s="2" customFormat="1" ht="14.45" customHeight="1" x14ac:dyDescent="0.25">
      <c r="A7" s="426" t="s">
        <v>7</v>
      </c>
      <c r="B7" s="539" t="s">
        <v>1129</v>
      </c>
      <c r="C7" s="427"/>
      <c r="D7" s="411"/>
      <c r="E7" s="411"/>
      <c r="F7" s="411"/>
      <c r="G7" s="411"/>
      <c r="H7" s="411"/>
      <c r="I7" s="411"/>
      <c r="J7" s="425"/>
      <c r="P7" s="549"/>
      <c r="Q7" s="549"/>
      <c r="R7" s="550"/>
      <c r="S7" s="512"/>
      <c r="T7" s="662"/>
      <c r="U7" s="664" t="s">
        <v>4</v>
      </c>
      <c r="V7" s="943" t="s">
        <v>42</v>
      </c>
      <c r="W7" s="944"/>
      <c r="X7" s="945"/>
    </row>
    <row r="8" spans="1:26" s="2" customFormat="1" x14ac:dyDescent="0.25">
      <c r="A8" s="424"/>
      <c r="B8" s="537" t="s">
        <v>6</v>
      </c>
      <c r="C8" s="425"/>
      <c r="D8" s="411"/>
      <c r="E8" s="411"/>
      <c r="F8" s="411"/>
      <c r="G8" s="411"/>
      <c r="H8" s="411"/>
      <c r="I8" s="411"/>
      <c r="J8" s="425"/>
      <c r="P8" s="549"/>
      <c r="Q8" s="549"/>
      <c r="R8" s="548"/>
      <c r="S8" s="511"/>
      <c r="T8" s="662"/>
      <c r="U8" s="664"/>
      <c r="V8" s="946"/>
      <c r="W8" s="947"/>
      <c r="X8" s="948"/>
    </row>
    <row r="9" spans="1:26" s="2" customFormat="1" ht="23.25" x14ac:dyDescent="0.25">
      <c r="A9" s="426" t="s">
        <v>8</v>
      </c>
      <c r="B9" s="539" t="s">
        <v>1130</v>
      </c>
      <c r="C9" s="427"/>
      <c r="D9" s="411"/>
      <c r="E9" s="411"/>
      <c r="F9" s="411"/>
      <c r="G9" s="411"/>
      <c r="H9" s="411"/>
      <c r="I9" s="411"/>
      <c r="J9" s="425"/>
      <c r="P9" s="549"/>
      <c r="Q9" s="549"/>
      <c r="R9" s="548"/>
      <c r="S9" s="511"/>
      <c r="T9" s="662"/>
      <c r="U9" s="664" t="s">
        <v>4</v>
      </c>
      <c r="V9" s="943" t="s">
        <v>43</v>
      </c>
      <c r="W9" s="944"/>
      <c r="X9" s="945"/>
    </row>
    <row r="10" spans="1:26" s="2" customFormat="1" ht="16.5" customHeight="1" x14ac:dyDescent="0.25">
      <c r="A10" s="424"/>
      <c r="B10" s="537" t="s">
        <v>6</v>
      </c>
      <c r="C10" s="425"/>
      <c r="D10" s="411"/>
      <c r="E10" s="411"/>
      <c r="F10" s="411"/>
      <c r="G10" s="411"/>
      <c r="H10" s="411"/>
      <c r="I10" s="411"/>
      <c r="J10" s="425"/>
      <c r="P10" s="549"/>
      <c r="Q10" s="549"/>
      <c r="R10" s="548"/>
      <c r="S10" s="511"/>
      <c r="T10" s="662"/>
      <c r="U10" s="663"/>
      <c r="V10" s="946"/>
      <c r="W10" s="947"/>
      <c r="X10" s="948"/>
    </row>
    <row r="11" spans="1:26" s="2" customFormat="1" ht="27.75" customHeight="1" x14ac:dyDescent="0.25">
      <c r="A11" s="424" t="s">
        <v>9</v>
      </c>
      <c r="B11" s="539" t="s">
        <v>138</v>
      </c>
      <c r="C11" s="427"/>
      <c r="D11" s="411"/>
      <c r="E11" s="411"/>
      <c r="F11" s="411"/>
      <c r="G11" s="411"/>
      <c r="H11" s="411"/>
      <c r="I11" s="411"/>
      <c r="J11" s="425"/>
      <c r="P11" s="549"/>
      <c r="Q11" s="549"/>
      <c r="R11" s="548"/>
      <c r="S11" s="511"/>
      <c r="T11" s="662"/>
      <c r="U11" s="663"/>
      <c r="V11" s="943"/>
      <c r="W11" s="944"/>
      <c r="X11" s="945"/>
    </row>
    <row r="12" spans="1:26" s="2" customFormat="1" x14ac:dyDescent="0.25">
      <c r="A12" s="424"/>
      <c r="B12" s="540" t="s">
        <v>10</v>
      </c>
      <c r="C12" s="425"/>
      <c r="D12" s="411"/>
      <c r="E12" s="411"/>
      <c r="F12" s="411"/>
      <c r="G12" s="411"/>
      <c r="H12" s="411"/>
      <c r="I12" s="411"/>
      <c r="J12" s="425"/>
      <c r="P12" s="549"/>
      <c r="Q12" s="549"/>
      <c r="R12" s="548"/>
      <c r="S12" s="511"/>
      <c r="T12" s="662"/>
      <c r="U12" s="663"/>
      <c r="V12" s="946"/>
      <c r="W12" s="947"/>
      <c r="X12" s="948"/>
    </row>
    <row r="13" spans="1:26" s="2" customFormat="1" ht="23.25" x14ac:dyDescent="0.25">
      <c r="A13" s="424" t="s">
        <v>11</v>
      </c>
      <c r="B13" s="539" t="s">
        <v>137</v>
      </c>
      <c r="C13" s="427"/>
      <c r="D13" s="411"/>
      <c r="E13" s="411"/>
      <c r="F13" s="411"/>
      <c r="G13" s="411"/>
      <c r="H13" s="411"/>
      <c r="I13" s="411"/>
      <c r="J13" s="425"/>
      <c r="P13" s="549"/>
      <c r="Q13" s="549"/>
      <c r="R13" s="548"/>
      <c r="S13" s="511"/>
      <c r="T13" s="662"/>
      <c r="U13" s="663"/>
      <c r="V13" s="943"/>
      <c r="W13" s="944"/>
      <c r="X13" s="945"/>
    </row>
    <row r="14" spans="1:26" s="2" customFormat="1" x14ac:dyDescent="0.25">
      <c r="A14" s="424"/>
      <c r="B14" s="541" t="s">
        <v>12</v>
      </c>
      <c r="C14" s="425"/>
      <c r="D14" s="411"/>
      <c r="E14" s="411"/>
      <c r="F14" s="413"/>
      <c r="G14" s="411"/>
      <c r="H14" s="414"/>
      <c r="I14" s="411"/>
      <c r="J14" s="425"/>
      <c r="P14" s="549"/>
      <c r="Q14" s="549"/>
      <c r="R14" s="548"/>
      <c r="S14" s="511"/>
      <c r="T14" s="662"/>
      <c r="U14" s="664" t="s">
        <v>13</v>
      </c>
      <c r="V14" s="928"/>
      <c r="W14" s="929"/>
      <c r="X14" s="930"/>
    </row>
    <row r="15" spans="1:26" s="2" customFormat="1" ht="15" customHeight="1" x14ac:dyDescent="0.25">
      <c r="A15" s="424"/>
      <c r="B15" s="537"/>
      <c r="C15" s="425"/>
      <c r="D15" s="411"/>
      <c r="E15" s="411"/>
      <c r="F15" s="411"/>
      <c r="G15" s="411"/>
      <c r="H15" s="414"/>
      <c r="I15" s="411"/>
      <c r="J15" s="425"/>
      <c r="P15" s="551"/>
      <c r="Q15" s="551"/>
      <c r="R15" s="548"/>
      <c r="S15" s="511"/>
      <c r="T15" s="665" t="s">
        <v>14</v>
      </c>
      <c r="U15" s="666" t="s">
        <v>15</v>
      </c>
      <c r="V15" s="931" t="s">
        <v>136</v>
      </c>
      <c r="W15" s="932"/>
      <c r="X15" s="933"/>
      <c r="Y15" s="4" t="s">
        <v>5</v>
      </c>
    </row>
    <row r="16" spans="1:26" s="2" customFormat="1" x14ac:dyDescent="0.25">
      <c r="A16" s="424"/>
      <c r="B16" s="536"/>
      <c r="C16" s="425"/>
      <c r="D16" s="411"/>
      <c r="E16" s="411"/>
      <c r="F16" s="411"/>
      <c r="G16" s="411"/>
      <c r="H16" s="414"/>
      <c r="I16" s="411"/>
      <c r="J16" s="425"/>
      <c r="P16" s="552"/>
      <c r="Q16" s="552"/>
      <c r="R16" s="548"/>
      <c r="S16" s="511"/>
      <c r="T16" s="662"/>
      <c r="U16" s="666" t="s">
        <v>16</v>
      </c>
      <c r="V16" s="934" t="s">
        <v>603</v>
      </c>
      <c r="W16" s="935"/>
      <c r="X16" s="936"/>
      <c r="Z16" s="4" t="s">
        <v>5</v>
      </c>
    </row>
    <row r="17" spans="1:26" s="2" customFormat="1" x14ac:dyDescent="0.25">
      <c r="A17" s="424"/>
      <c r="B17" s="536"/>
      <c r="C17" s="425"/>
      <c r="D17" s="411"/>
      <c r="E17" s="411"/>
      <c r="F17" s="411"/>
      <c r="G17" s="411"/>
      <c r="H17" s="414"/>
      <c r="I17" s="411"/>
      <c r="J17" s="425"/>
      <c r="P17" s="552"/>
      <c r="Q17" s="552"/>
      <c r="R17" s="548"/>
      <c r="S17" s="511"/>
      <c r="T17" s="665" t="s">
        <v>1131</v>
      </c>
      <c r="U17" s="667" t="s">
        <v>15</v>
      </c>
      <c r="V17" s="934" t="s">
        <v>29</v>
      </c>
      <c r="W17" s="935"/>
      <c r="X17" s="936"/>
      <c r="Z17" s="4"/>
    </row>
    <row r="18" spans="1:26" s="2" customFormat="1" x14ac:dyDescent="0.25">
      <c r="A18" s="424"/>
      <c r="B18" s="536"/>
      <c r="C18" s="425"/>
      <c r="D18" s="411"/>
      <c r="E18" s="411"/>
      <c r="F18" s="411"/>
      <c r="G18" s="411"/>
      <c r="H18" s="414"/>
      <c r="I18" s="411"/>
      <c r="J18" s="425"/>
      <c r="P18" s="552"/>
      <c r="Q18" s="552"/>
      <c r="R18" s="548"/>
      <c r="S18" s="511"/>
      <c r="T18" s="662"/>
      <c r="U18" s="667" t="s">
        <v>16</v>
      </c>
      <c r="V18" s="934" t="s">
        <v>1132</v>
      </c>
      <c r="W18" s="935"/>
      <c r="X18" s="936"/>
      <c r="Z18" s="4"/>
    </row>
    <row r="19" spans="1:26" s="2" customFormat="1" x14ac:dyDescent="0.25">
      <c r="A19" s="424"/>
      <c r="B19" s="536"/>
      <c r="C19" s="425"/>
      <c r="D19" s="411"/>
      <c r="E19" s="411"/>
      <c r="F19" s="411"/>
      <c r="G19" s="411"/>
      <c r="H19" s="414"/>
      <c r="I19" s="411"/>
      <c r="J19" s="425"/>
      <c r="P19" s="549"/>
      <c r="Q19" s="549"/>
      <c r="R19" s="548"/>
      <c r="S19" s="511"/>
      <c r="T19" s="662"/>
      <c r="U19" s="664" t="s">
        <v>17</v>
      </c>
      <c r="V19" s="928"/>
      <c r="W19" s="929"/>
      <c r="X19" s="930"/>
    </row>
    <row r="20" spans="1:26" s="2" customFormat="1" x14ac:dyDescent="0.25">
      <c r="A20" s="424"/>
      <c r="B20" s="536"/>
      <c r="C20" s="425"/>
      <c r="D20" s="411"/>
      <c r="E20" s="411"/>
      <c r="F20" s="411"/>
      <c r="G20" s="411"/>
      <c r="H20" s="414"/>
      <c r="I20" s="411"/>
      <c r="J20" s="425"/>
      <c r="P20" s="547"/>
      <c r="Q20" s="547"/>
      <c r="R20" s="548"/>
      <c r="S20" s="511"/>
      <c r="T20" s="665"/>
      <c r="U20" s="668"/>
      <c r="V20" s="669"/>
      <c r="W20" s="668"/>
      <c r="X20" s="663"/>
    </row>
    <row r="21" spans="1:26" s="2" customFormat="1" ht="11.25" customHeight="1" x14ac:dyDescent="0.25">
      <c r="A21" s="424"/>
      <c r="B21" s="536"/>
      <c r="C21" s="425"/>
      <c r="D21" s="411"/>
      <c r="E21" s="411"/>
      <c r="F21" s="411"/>
      <c r="G21" s="411"/>
      <c r="H21" s="414"/>
      <c r="I21" s="411"/>
      <c r="J21" s="425"/>
      <c r="P21" s="553"/>
      <c r="Q21" s="553"/>
      <c r="R21" s="548"/>
      <c r="S21" s="511"/>
      <c r="T21" s="665"/>
      <c r="U21" s="937" t="s">
        <v>18</v>
      </c>
      <c r="V21" s="939" t="s">
        <v>19</v>
      </c>
      <c r="W21" s="941" t="s">
        <v>20</v>
      </c>
      <c r="X21" s="942"/>
    </row>
    <row r="22" spans="1:26" s="2" customFormat="1" x14ac:dyDescent="0.25">
      <c r="A22" s="424"/>
      <c r="B22" s="536"/>
      <c r="C22" s="425"/>
      <c r="D22" s="411"/>
      <c r="E22" s="411"/>
      <c r="F22" s="411"/>
      <c r="G22" s="411"/>
      <c r="H22" s="414"/>
      <c r="I22" s="411"/>
      <c r="J22" s="425"/>
      <c r="P22" s="553"/>
      <c r="Q22" s="553"/>
      <c r="R22" s="548"/>
      <c r="S22" s="511"/>
      <c r="T22" s="665"/>
      <c r="U22" s="938"/>
      <c r="V22" s="940"/>
      <c r="W22" s="667" t="s">
        <v>21</v>
      </c>
      <c r="X22" s="667" t="s">
        <v>22</v>
      </c>
    </row>
    <row r="23" spans="1:26" s="2" customFormat="1" x14ac:dyDescent="0.25">
      <c r="A23" s="424"/>
      <c r="B23" s="536"/>
      <c r="C23" s="425"/>
      <c r="D23" s="411"/>
      <c r="E23" s="411"/>
      <c r="F23" s="411"/>
      <c r="G23" s="411"/>
      <c r="H23" s="415"/>
      <c r="I23" s="411"/>
      <c r="J23" s="425"/>
      <c r="P23" s="549"/>
      <c r="Q23" s="549"/>
      <c r="R23" s="548"/>
      <c r="S23" s="511"/>
      <c r="T23" s="665"/>
      <c r="U23" s="666" t="s">
        <v>27</v>
      </c>
      <c r="V23" s="688">
        <f>X23</f>
        <v>45371</v>
      </c>
      <c r="W23" s="479">
        <v>45126</v>
      </c>
      <c r="X23" s="453">
        <v>45371</v>
      </c>
    </row>
    <row r="24" spans="1:26" s="2" customFormat="1" x14ac:dyDescent="0.25">
      <c r="A24" s="424"/>
      <c r="B24" s="901" t="s">
        <v>23</v>
      </c>
      <c r="C24" s="901"/>
      <c r="D24" s="901"/>
      <c r="E24" s="901"/>
      <c r="F24" s="901"/>
      <c r="G24" s="901"/>
      <c r="H24" s="901"/>
      <c r="I24" s="901"/>
      <c r="J24" s="901"/>
      <c r="K24" s="901"/>
      <c r="L24" s="901"/>
      <c r="M24" s="901"/>
      <c r="N24" s="901"/>
      <c r="O24" s="901"/>
      <c r="P24" s="901"/>
      <c r="Q24" s="901"/>
      <c r="R24" s="901"/>
      <c r="S24" s="901"/>
      <c r="T24" s="901"/>
      <c r="U24" s="511"/>
      <c r="V24" s="511"/>
      <c r="W24" s="511"/>
      <c r="X24" s="511"/>
    </row>
    <row r="25" spans="1:26" s="2" customFormat="1" x14ac:dyDescent="0.25">
      <c r="A25" s="424"/>
      <c r="B25" s="901" t="s">
        <v>25</v>
      </c>
      <c r="C25" s="901"/>
      <c r="D25" s="901"/>
      <c r="E25" s="901"/>
      <c r="F25" s="901"/>
      <c r="G25" s="901"/>
      <c r="H25" s="901"/>
      <c r="I25" s="901"/>
      <c r="J25" s="901"/>
      <c r="K25" s="901"/>
      <c r="L25" s="901"/>
      <c r="M25" s="901"/>
      <c r="N25" s="901"/>
      <c r="O25" s="901"/>
      <c r="P25" s="901"/>
      <c r="Q25" s="901"/>
      <c r="R25" s="901"/>
      <c r="S25" s="901"/>
      <c r="T25" s="901"/>
      <c r="U25" s="511"/>
      <c r="V25" s="511"/>
      <c r="W25" s="511"/>
      <c r="X25" s="511"/>
    </row>
    <row r="26" spans="1:26" ht="21" customHeight="1" x14ac:dyDescent="0.25">
      <c r="B26" s="902" t="s">
        <v>602</v>
      </c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</row>
    <row r="27" spans="1:26" ht="10.5" customHeight="1" thickBot="1" x14ac:dyDescent="0.3">
      <c r="B27" s="464"/>
      <c r="C27" s="464"/>
      <c r="D27" s="417"/>
      <c r="E27" s="417"/>
      <c r="F27" s="417"/>
      <c r="G27" s="417"/>
      <c r="H27" s="417"/>
      <c r="I27" s="417"/>
      <c r="J27" s="464"/>
      <c r="K27" s="544"/>
      <c r="L27" s="464"/>
    </row>
    <row r="28" spans="1:26" s="197" customFormat="1" ht="39" customHeight="1" x14ac:dyDescent="0.25">
      <c r="A28" s="920" t="s">
        <v>48</v>
      </c>
      <c r="B28" s="922" t="s">
        <v>139</v>
      </c>
      <c r="C28" s="924" t="s">
        <v>140</v>
      </c>
      <c r="D28" s="926" t="s">
        <v>141</v>
      </c>
      <c r="E28" s="913" t="s">
        <v>142</v>
      </c>
      <c r="F28" s="914"/>
      <c r="G28" s="913" t="s">
        <v>143</v>
      </c>
      <c r="H28" s="914"/>
      <c r="I28" s="915" t="s">
        <v>144</v>
      </c>
      <c r="J28" s="907" t="s">
        <v>141</v>
      </c>
      <c r="K28" s="909" t="s">
        <v>142</v>
      </c>
      <c r="L28" s="910"/>
      <c r="M28" s="909" t="s">
        <v>143</v>
      </c>
      <c r="N28" s="910"/>
      <c r="O28" s="911" t="s">
        <v>144</v>
      </c>
      <c r="P28" s="898" t="s">
        <v>1136</v>
      </c>
      <c r="Q28" s="899"/>
      <c r="R28" s="900"/>
      <c r="S28" s="905" t="s">
        <v>141</v>
      </c>
      <c r="T28" s="903" t="s">
        <v>142</v>
      </c>
      <c r="U28" s="904"/>
      <c r="V28" s="903" t="s">
        <v>143</v>
      </c>
      <c r="W28" s="904"/>
      <c r="X28" s="896" t="s">
        <v>144</v>
      </c>
    </row>
    <row r="29" spans="1:26" s="197" customFormat="1" ht="27.75" customHeight="1" thickBot="1" x14ac:dyDescent="0.3">
      <c r="A29" s="921"/>
      <c r="B29" s="923"/>
      <c r="C29" s="925"/>
      <c r="D29" s="927"/>
      <c r="E29" s="689" t="s">
        <v>145</v>
      </c>
      <c r="F29" s="689" t="s">
        <v>146</v>
      </c>
      <c r="G29" s="689" t="s">
        <v>147</v>
      </c>
      <c r="H29" s="689" t="s">
        <v>146</v>
      </c>
      <c r="I29" s="916"/>
      <c r="J29" s="908"/>
      <c r="K29" s="690" t="s">
        <v>145</v>
      </c>
      <c r="L29" s="691" t="s">
        <v>146</v>
      </c>
      <c r="M29" s="690" t="s">
        <v>147</v>
      </c>
      <c r="N29" s="691" t="s">
        <v>146</v>
      </c>
      <c r="O29" s="912"/>
      <c r="P29" s="659" t="s">
        <v>1134</v>
      </c>
      <c r="Q29" s="660" t="s">
        <v>1135</v>
      </c>
      <c r="R29" s="661" t="s">
        <v>1133</v>
      </c>
      <c r="S29" s="906"/>
      <c r="T29" s="690" t="s">
        <v>145</v>
      </c>
      <c r="U29" s="690" t="s">
        <v>146</v>
      </c>
      <c r="V29" s="690" t="s">
        <v>147</v>
      </c>
      <c r="W29" s="690" t="s">
        <v>146</v>
      </c>
      <c r="X29" s="897"/>
    </row>
    <row r="30" spans="1:26" ht="38.25" x14ac:dyDescent="0.25">
      <c r="A30" s="692" t="s">
        <v>616</v>
      </c>
      <c r="B30" s="693" t="s">
        <v>148</v>
      </c>
      <c r="C30" s="694"/>
      <c r="D30" s="658"/>
      <c r="E30" s="481"/>
      <c r="F30" s="481"/>
      <c r="G30" s="481"/>
      <c r="H30" s="481"/>
      <c r="I30" s="631"/>
      <c r="J30" s="658"/>
      <c r="K30" s="481"/>
      <c r="L30" s="481"/>
      <c r="M30" s="481"/>
      <c r="N30" s="481"/>
      <c r="O30" s="631"/>
      <c r="P30" s="658"/>
      <c r="Q30" s="481"/>
      <c r="R30" s="631"/>
      <c r="S30" s="658"/>
      <c r="T30" s="695"/>
      <c r="U30" s="695"/>
      <c r="V30" s="695"/>
      <c r="W30" s="695"/>
      <c r="X30" s="696"/>
    </row>
    <row r="31" spans="1:26" ht="15.75" x14ac:dyDescent="0.25">
      <c r="A31" s="697" t="s">
        <v>149</v>
      </c>
      <c r="B31" s="698" t="s">
        <v>150</v>
      </c>
      <c r="C31" s="699"/>
      <c r="D31" s="700"/>
      <c r="E31" s="465"/>
      <c r="F31" s="465">
        <f>SUM(F32:F71)</f>
        <v>22129692.975504998</v>
      </c>
      <c r="G31" s="465"/>
      <c r="H31" s="465">
        <f>SUM(H32:H71)</f>
        <v>20718895.625329997</v>
      </c>
      <c r="I31" s="586">
        <f>SUM(I32:I71)</f>
        <v>42848588.600835003</v>
      </c>
      <c r="J31" s="622"/>
      <c r="K31" s="515"/>
      <c r="L31" s="485">
        <f>SUM(L32:L71)</f>
        <v>6476421.4273931207</v>
      </c>
      <c r="M31" s="515"/>
      <c r="N31" s="485">
        <f>SUM(N32:N71)</f>
        <v>6962762.621694237</v>
      </c>
      <c r="O31" s="609">
        <f>SUM(O32:O71)</f>
        <v>13439184.049087357</v>
      </c>
      <c r="P31" s="636"/>
      <c r="Q31" s="515"/>
      <c r="R31" s="639"/>
      <c r="S31" s="641"/>
      <c r="T31" s="515"/>
      <c r="U31" s="515">
        <f>SUM(U32:U71)</f>
        <v>6476170</v>
      </c>
      <c r="V31" s="515"/>
      <c r="W31" s="515">
        <f>SUM(W32:W71)</f>
        <v>6962719.6500000004</v>
      </c>
      <c r="X31" s="670">
        <f>SUM(X32:X71)</f>
        <v>13438889.650000002</v>
      </c>
    </row>
    <row r="32" spans="1:26" s="221" customFormat="1" ht="17.45" customHeight="1" x14ac:dyDescent="0.25">
      <c r="A32" s="430" t="s">
        <v>607</v>
      </c>
      <c r="B32" s="433" t="s">
        <v>133</v>
      </c>
      <c r="C32" s="564"/>
      <c r="D32" s="585"/>
      <c r="E32" s="463"/>
      <c r="F32" s="465"/>
      <c r="G32" s="465"/>
      <c r="H32" s="465"/>
      <c r="I32" s="586"/>
      <c r="J32" s="608"/>
      <c r="K32" s="515"/>
      <c r="L32" s="485"/>
      <c r="M32" s="515"/>
      <c r="N32" s="485"/>
      <c r="O32" s="609"/>
      <c r="P32" s="636"/>
      <c r="Q32" s="515"/>
      <c r="R32" s="640">
        <f>O32-X32</f>
        <v>0</v>
      </c>
      <c r="S32" s="636"/>
      <c r="T32" s="515"/>
      <c r="U32" s="515"/>
      <c r="V32" s="515"/>
      <c r="W32" s="515"/>
      <c r="X32" s="670"/>
    </row>
    <row r="33" spans="1:24" s="221" customFormat="1" ht="15.75" outlineLevel="1" x14ac:dyDescent="0.25">
      <c r="A33" s="430" t="s">
        <v>613</v>
      </c>
      <c r="B33" s="431" t="s">
        <v>151</v>
      </c>
      <c r="C33" s="565" t="s">
        <v>33</v>
      </c>
      <c r="D33" s="587">
        <v>0.44</v>
      </c>
      <c r="E33" s="466">
        <v>49415</v>
      </c>
      <c r="F33" s="467">
        <f>E33*D33</f>
        <v>21742.6</v>
      </c>
      <c r="G33" s="467"/>
      <c r="H33" s="467"/>
      <c r="I33" s="588">
        <f>F33+H33</f>
        <v>21742.6</v>
      </c>
      <c r="J33" s="610">
        <v>0.44</v>
      </c>
      <c r="K33" s="514">
        <v>49415</v>
      </c>
      <c r="L33" s="478">
        <f>K33*J33</f>
        <v>21742.6</v>
      </c>
      <c r="M33" s="514"/>
      <c r="N33" s="478"/>
      <c r="O33" s="611">
        <f>L33+N33</f>
        <v>21742.6</v>
      </c>
      <c r="P33" s="641">
        <f>K33-T33</f>
        <v>0</v>
      </c>
      <c r="Q33" s="514">
        <f>M33-V33</f>
        <v>0</v>
      </c>
      <c r="R33" s="640">
        <f t="shared" ref="R33:R71" si="0">(D33*K33)-(D33*T33)</f>
        <v>0</v>
      </c>
      <c r="S33" s="641">
        <v>0.44</v>
      </c>
      <c r="T33" s="514">
        <v>49415</v>
      </c>
      <c r="U33" s="514">
        <f>T33*S33</f>
        <v>21742.6</v>
      </c>
      <c r="V33" s="514"/>
      <c r="W33" s="514"/>
      <c r="X33" s="671">
        <f>U33+W33</f>
        <v>21742.6</v>
      </c>
    </row>
    <row r="34" spans="1:24" s="221" customFormat="1" ht="17.45" customHeight="1" outlineLevel="1" x14ac:dyDescent="0.25">
      <c r="A34" s="430" t="s">
        <v>614</v>
      </c>
      <c r="B34" s="431" t="s">
        <v>152</v>
      </c>
      <c r="C34" s="565" t="s">
        <v>153</v>
      </c>
      <c r="D34" s="587">
        <v>389.4</v>
      </c>
      <c r="E34" s="466">
        <v>990.36</v>
      </c>
      <c r="F34" s="467">
        <f>E34*D34</f>
        <v>385646.18400000001</v>
      </c>
      <c r="G34" s="467"/>
      <c r="H34" s="467"/>
      <c r="I34" s="588">
        <f>F34+H34</f>
        <v>385646.18400000001</v>
      </c>
      <c r="J34" s="610">
        <v>389.4</v>
      </c>
      <c r="K34" s="514">
        <v>990.36</v>
      </c>
      <c r="L34" s="478">
        <f>K34*J34</f>
        <v>385646.18400000001</v>
      </c>
      <c r="M34" s="514"/>
      <c r="N34" s="478"/>
      <c r="O34" s="611">
        <f>L34+N34</f>
        <v>385646.18400000001</v>
      </c>
      <c r="P34" s="641">
        <f t="shared" ref="P34:P97" si="1">K34-T34</f>
        <v>0.36000000000001364</v>
      </c>
      <c r="Q34" s="514">
        <f t="shared" ref="Q34:Q97" si="2">M34-V34</f>
        <v>0</v>
      </c>
      <c r="R34" s="640">
        <f t="shared" si="0"/>
        <v>140.18400000000838</v>
      </c>
      <c r="S34" s="641">
        <v>389.4</v>
      </c>
      <c r="T34" s="514">
        <v>990</v>
      </c>
      <c r="U34" s="514">
        <f>T34*S34</f>
        <v>385506</v>
      </c>
      <c r="V34" s="514"/>
      <c r="W34" s="514"/>
      <c r="X34" s="671">
        <f>U34+W34</f>
        <v>385506</v>
      </c>
    </row>
    <row r="35" spans="1:24" s="230" customFormat="1" ht="15.75" hidden="1" x14ac:dyDescent="0.25">
      <c r="A35" s="493" t="s">
        <v>608</v>
      </c>
      <c r="B35" s="433" t="s">
        <v>154</v>
      </c>
      <c r="C35" s="564" t="s">
        <v>33</v>
      </c>
      <c r="D35" s="585">
        <v>0.34</v>
      </c>
      <c r="E35" s="463">
        <v>95478</v>
      </c>
      <c r="F35" s="465">
        <f>E35*D35</f>
        <v>32462.520000000004</v>
      </c>
      <c r="G35" s="465">
        <v>229000</v>
      </c>
      <c r="H35" s="465">
        <f>G35*D35</f>
        <v>77860</v>
      </c>
      <c r="I35" s="586">
        <f>F35+H35</f>
        <v>110322.52</v>
      </c>
      <c r="J35" s="608"/>
      <c r="K35" s="520">
        <v>95478</v>
      </c>
      <c r="L35" s="465">
        <f>K35*J35</f>
        <v>0</v>
      </c>
      <c r="M35" s="520">
        <v>229000</v>
      </c>
      <c r="N35" s="465">
        <f>M35*J35</f>
        <v>0</v>
      </c>
      <c r="O35" s="586">
        <f>L35+N35</f>
        <v>0</v>
      </c>
      <c r="P35" s="641">
        <f t="shared" ref="P35:P37" si="3">K35-T35</f>
        <v>0</v>
      </c>
      <c r="Q35" s="514">
        <f t="shared" ref="Q35:Q37" si="4">M35-V35</f>
        <v>0</v>
      </c>
      <c r="R35" s="640">
        <f t="shared" ref="R35:R37" si="5">(D35*K35)-(D35*T35)</f>
        <v>0</v>
      </c>
      <c r="S35" s="636"/>
      <c r="T35" s="520">
        <v>95478</v>
      </c>
      <c r="U35" s="520">
        <f>T35*S35</f>
        <v>0</v>
      </c>
      <c r="V35" s="520">
        <v>229000</v>
      </c>
      <c r="W35" s="520">
        <f>V35*S35</f>
        <v>0</v>
      </c>
      <c r="X35" s="672">
        <f>U35+W35</f>
        <v>0</v>
      </c>
    </row>
    <row r="36" spans="1:24" s="221" customFormat="1" ht="15.75" x14ac:dyDescent="0.25">
      <c r="A36" s="493" t="s">
        <v>610</v>
      </c>
      <c r="B36" s="433" t="s">
        <v>155</v>
      </c>
      <c r="C36" s="564" t="s">
        <v>153</v>
      </c>
      <c r="D36" s="585">
        <v>389.4</v>
      </c>
      <c r="E36" s="463">
        <v>2711</v>
      </c>
      <c r="F36" s="465">
        <f>E36*D36</f>
        <v>1055663.3999999999</v>
      </c>
      <c r="G36" s="465">
        <v>6573</v>
      </c>
      <c r="H36" s="465">
        <f>G36*D36</f>
        <v>2559526.1999999997</v>
      </c>
      <c r="I36" s="586">
        <f>F36+H36</f>
        <v>3615189.5999999996</v>
      </c>
      <c r="J36" s="608">
        <v>389.4</v>
      </c>
      <c r="K36" s="515">
        <v>2711</v>
      </c>
      <c r="L36" s="485">
        <f>K36*J36</f>
        <v>1055663.3999999999</v>
      </c>
      <c r="M36" s="515">
        <v>6573</v>
      </c>
      <c r="N36" s="485">
        <f>M36*J36</f>
        <v>2559526.1999999997</v>
      </c>
      <c r="O36" s="609">
        <f>L36+N36</f>
        <v>3615189.5999999996</v>
      </c>
      <c r="P36" s="641">
        <f t="shared" si="3"/>
        <v>0</v>
      </c>
      <c r="Q36" s="514">
        <f t="shared" si="4"/>
        <v>0</v>
      </c>
      <c r="R36" s="640">
        <f t="shared" si="5"/>
        <v>0</v>
      </c>
      <c r="S36" s="636">
        <v>389.4</v>
      </c>
      <c r="T36" s="515">
        <v>2711</v>
      </c>
      <c r="U36" s="515">
        <f>T36*S36</f>
        <v>1055663.3999999999</v>
      </c>
      <c r="V36" s="515">
        <v>6573</v>
      </c>
      <c r="W36" s="515">
        <f>V36*S36</f>
        <v>2559526.1999999997</v>
      </c>
      <c r="X36" s="670">
        <f>U36+W36</f>
        <v>3615189.5999999996</v>
      </c>
    </row>
    <row r="37" spans="1:24" s="230" customFormat="1" ht="15.75" x14ac:dyDescent="0.25">
      <c r="A37" s="493" t="s">
        <v>609</v>
      </c>
      <c r="B37" s="433" t="s">
        <v>156</v>
      </c>
      <c r="C37" s="566"/>
      <c r="D37" s="585"/>
      <c r="E37" s="462"/>
      <c r="F37" s="420"/>
      <c r="G37" s="421"/>
      <c r="H37" s="421"/>
      <c r="I37" s="586"/>
      <c r="J37" s="608"/>
      <c r="K37" s="515"/>
      <c r="L37" s="455"/>
      <c r="M37" s="515"/>
      <c r="N37" s="456"/>
      <c r="O37" s="609"/>
      <c r="P37" s="641">
        <f t="shared" si="3"/>
        <v>0</v>
      </c>
      <c r="Q37" s="514">
        <f t="shared" si="4"/>
        <v>0</v>
      </c>
      <c r="R37" s="640">
        <f t="shared" si="5"/>
        <v>0</v>
      </c>
      <c r="S37" s="636"/>
      <c r="T37" s="515"/>
      <c r="U37" s="515"/>
      <c r="V37" s="515"/>
      <c r="W37" s="515"/>
      <c r="X37" s="670"/>
    </row>
    <row r="38" spans="1:24" s="221" customFormat="1" ht="63.75" x14ac:dyDescent="0.25">
      <c r="A38" s="430" t="s">
        <v>615</v>
      </c>
      <c r="B38" s="431" t="s">
        <v>157</v>
      </c>
      <c r="C38" s="565" t="s">
        <v>153</v>
      </c>
      <c r="D38" s="587">
        <v>536</v>
      </c>
      <c r="E38" s="466">
        <v>4955</v>
      </c>
      <c r="F38" s="467">
        <f>E38*D38</f>
        <v>2655880</v>
      </c>
      <c r="G38" s="467">
        <v>4501</v>
      </c>
      <c r="H38" s="467">
        <f>G38*D38</f>
        <v>2412536</v>
      </c>
      <c r="I38" s="589">
        <f>F38+H38</f>
        <v>5068416</v>
      </c>
      <c r="J38" s="610">
        <v>428.8</v>
      </c>
      <c r="K38" s="514">
        <v>4955</v>
      </c>
      <c r="L38" s="478">
        <f>K38*J38</f>
        <v>2124704</v>
      </c>
      <c r="M38" s="514">
        <v>4501</v>
      </c>
      <c r="N38" s="478">
        <f>M38*J38</f>
        <v>1930028.8</v>
      </c>
      <c r="O38" s="612">
        <f>L38+N38</f>
        <v>4054732.7999999998</v>
      </c>
      <c r="P38" s="641">
        <f t="shared" si="1"/>
        <v>0</v>
      </c>
      <c r="Q38" s="514">
        <f t="shared" si="2"/>
        <v>0</v>
      </c>
      <c r="R38" s="640">
        <f t="shared" si="0"/>
        <v>0</v>
      </c>
      <c r="S38" s="641">
        <v>428.8</v>
      </c>
      <c r="T38" s="514">
        <v>4955</v>
      </c>
      <c r="U38" s="514">
        <f>T38*S38</f>
        <v>2124704</v>
      </c>
      <c r="V38" s="514">
        <v>4501</v>
      </c>
      <c r="W38" s="514">
        <f>V38*S38</f>
        <v>1930028.8</v>
      </c>
      <c r="X38" s="671">
        <f>U38+W38</f>
        <v>4054732.7999999998</v>
      </c>
    </row>
    <row r="39" spans="1:24" s="409" customFormat="1" ht="15.75" hidden="1" x14ac:dyDescent="0.25">
      <c r="A39" s="430" t="s">
        <v>617</v>
      </c>
      <c r="B39" s="431" t="s">
        <v>158</v>
      </c>
      <c r="C39" s="565" t="s">
        <v>31</v>
      </c>
      <c r="D39" s="587">
        <v>2</v>
      </c>
      <c r="E39" s="466">
        <v>8577.880000000001</v>
      </c>
      <c r="F39" s="467">
        <f>E39*D39</f>
        <v>17155.760000000002</v>
      </c>
      <c r="G39" s="467">
        <v>4657.25</v>
      </c>
      <c r="H39" s="467">
        <f>G39*D39</f>
        <v>9314.5</v>
      </c>
      <c r="I39" s="589">
        <f>F39+H39</f>
        <v>26470.260000000002</v>
      </c>
      <c r="J39" s="610"/>
      <c r="K39" s="521">
        <v>8577.880000000001</v>
      </c>
      <c r="L39" s="467">
        <f>K39*J39</f>
        <v>0</v>
      </c>
      <c r="M39" s="521">
        <v>4657.25</v>
      </c>
      <c r="N39" s="467">
        <f>M39*J39</f>
        <v>0</v>
      </c>
      <c r="O39" s="589">
        <f>L39+N39</f>
        <v>0</v>
      </c>
      <c r="P39" s="641">
        <f t="shared" si="1"/>
        <v>0</v>
      </c>
      <c r="Q39" s="514">
        <f t="shared" si="2"/>
        <v>0</v>
      </c>
      <c r="R39" s="640">
        <f t="shared" si="0"/>
        <v>0</v>
      </c>
      <c r="S39" s="641"/>
      <c r="T39" s="521">
        <v>8577.880000000001</v>
      </c>
      <c r="U39" s="521">
        <f>T39*S39</f>
        <v>0</v>
      </c>
      <c r="V39" s="521">
        <v>4657.25</v>
      </c>
      <c r="W39" s="521">
        <f>V39*S39</f>
        <v>0</v>
      </c>
      <c r="X39" s="673">
        <f>U39+W39</f>
        <v>0</v>
      </c>
    </row>
    <row r="40" spans="1:24" s="410" customFormat="1" ht="15.75" hidden="1" x14ac:dyDescent="0.25">
      <c r="A40" s="432" t="s">
        <v>612</v>
      </c>
      <c r="B40" s="433" t="s">
        <v>159</v>
      </c>
      <c r="C40" s="564"/>
      <c r="D40" s="585"/>
      <c r="E40" s="463"/>
      <c r="F40" s="465"/>
      <c r="G40" s="465"/>
      <c r="H40" s="465"/>
      <c r="I40" s="590"/>
      <c r="J40" s="608"/>
      <c r="K40" s="520"/>
      <c r="L40" s="465"/>
      <c r="M40" s="520"/>
      <c r="N40" s="465"/>
      <c r="O40" s="590"/>
      <c r="P40" s="641">
        <f t="shared" si="1"/>
        <v>0</v>
      </c>
      <c r="Q40" s="514">
        <f t="shared" si="2"/>
        <v>0</v>
      </c>
      <c r="R40" s="640">
        <f t="shared" si="0"/>
        <v>0</v>
      </c>
      <c r="S40" s="636"/>
      <c r="T40" s="520"/>
      <c r="U40" s="520"/>
      <c r="V40" s="520"/>
      <c r="W40" s="520"/>
      <c r="X40" s="672"/>
    </row>
    <row r="41" spans="1:24" s="410" customFormat="1" ht="15.75" hidden="1" x14ac:dyDescent="0.25">
      <c r="A41" s="432" t="s">
        <v>618</v>
      </c>
      <c r="B41" s="431" t="s">
        <v>160</v>
      </c>
      <c r="C41" s="565" t="s">
        <v>153</v>
      </c>
      <c r="D41" s="587">
        <v>301.39999999999998</v>
      </c>
      <c r="E41" s="466">
        <v>3957.0696000000007</v>
      </c>
      <c r="F41" s="467">
        <f t="shared" ref="F41:F48" si="6">E41*D41</f>
        <v>1192660.7774400001</v>
      </c>
      <c r="G41" s="467"/>
      <c r="H41" s="467"/>
      <c r="I41" s="589">
        <f t="shared" ref="I41:I48" si="7">F41+H41</f>
        <v>1192660.7774400001</v>
      </c>
      <c r="J41" s="610"/>
      <c r="K41" s="521">
        <v>3957.0696000000007</v>
      </c>
      <c r="L41" s="467">
        <f t="shared" ref="L41:L48" si="8">K41*J41</f>
        <v>0</v>
      </c>
      <c r="M41" s="521"/>
      <c r="N41" s="467"/>
      <c r="O41" s="589">
        <f t="shared" ref="O41:O48" si="9">L41+N41</f>
        <v>0</v>
      </c>
      <c r="P41" s="641">
        <f t="shared" si="1"/>
        <v>0</v>
      </c>
      <c r="Q41" s="514">
        <f t="shared" si="2"/>
        <v>0</v>
      </c>
      <c r="R41" s="640">
        <f t="shared" si="0"/>
        <v>0</v>
      </c>
      <c r="S41" s="641"/>
      <c r="T41" s="521">
        <v>3957.0696000000007</v>
      </c>
      <c r="U41" s="521">
        <f t="shared" ref="U41:U48" si="10">T41*S41</f>
        <v>0</v>
      </c>
      <c r="V41" s="521"/>
      <c r="W41" s="521"/>
      <c r="X41" s="673">
        <f t="shared" ref="X41:X48" si="11">U41+W41</f>
        <v>0</v>
      </c>
    </row>
    <row r="42" spans="1:24" s="410" customFormat="1" ht="15.75" hidden="1" x14ac:dyDescent="0.25">
      <c r="A42" s="432" t="s">
        <v>619</v>
      </c>
      <c r="B42" s="431" t="s">
        <v>161</v>
      </c>
      <c r="C42" s="565" t="s">
        <v>153</v>
      </c>
      <c r="D42" s="587">
        <v>168.8</v>
      </c>
      <c r="E42" s="466">
        <v>1131.7614000000001</v>
      </c>
      <c r="F42" s="467">
        <f t="shared" si="6"/>
        <v>191041.32432000001</v>
      </c>
      <c r="G42" s="467">
        <v>3051.3912000000005</v>
      </c>
      <c r="H42" s="467">
        <f>G42*D42</f>
        <v>515074.8345600001</v>
      </c>
      <c r="I42" s="589">
        <f t="shared" si="7"/>
        <v>706116.15888000012</v>
      </c>
      <c r="J42" s="610"/>
      <c r="K42" s="521">
        <v>1131.7614000000001</v>
      </c>
      <c r="L42" s="467">
        <f t="shared" si="8"/>
        <v>0</v>
      </c>
      <c r="M42" s="521">
        <v>3051.3912000000005</v>
      </c>
      <c r="N42" s="467">
        <f>M42*J42</f>
        <v>0</v>
      </c>
      <c r="O42" s="589">
        <f t="shared" si="9"/>
        <v>0</v>
      </c>
      <c r="P42" s="641">
        <f t="shared" si="1"/>
        <v>0</v>
      </c>
      <c r="Q42" s="514">
        <f t="shared" si="2"/>
        <v>0</v>
      </c>
      <c r="R42" s="640">
        <f t="shared" si="0"/>
        <v>0</v>
      </c>
      <c r="S42" s="641"/>
      <c r="T42" s="521">
        <v>1131.7614000000001</v>
      </c>
      <c r="U42" s="521">
        <f t="shared" si="10"/>
        <v>0</v>
      </c>
      <c r="V42" s="521">
        <v>3051.3912000000005</v>
      </c>
      <c r="W42" s="521">
        <f>V42*S42</f>
        <v>0</v>
      </c>
      <c r="X42" s="673">
        <f t="shared" si="11"/>
        <v>0</v>
      </c>
    </row>
    <row r="43" spans="1:24" s="410" customFormat="1" ht="15.75" hidden="1" x14ac:dyDescent="0.25">
      <c r="A43" s="432" t="s">
        <v>620</v>
      </c>
      <c r="B43" s="431" t="s">
        <v>162</v>
      </c>
      <c r="C43" s="565" t="s">
        <v>153</v>
      </c>
      <c r="D43" s="587">
        <v>111.8</v>
      </c>
      <c r="E43" s="466">
        <v>7888.9800000000014</v>
      </c>
      <c r="F43" s="467">
        <f t="shared" si="6"/>
        <v>881987.96400000015</v>
      </c>
      <c r="G43" s="467"/>
      <c r="H43" s="467"/>
      <c r="I43" s="589">
        <f t="shared" si="7"/>
        <v>881987.96400000015</v>
      </c>
      <c r="J43" s="610"/>
      <c r="K43" s="521">
        <v>7888.9800000000014</v>
      </c>
      <c r="L43" s="467">
        <f t="shared" si="8"/>
        <v>0</v>
      </c>
      <c r="M43" s="521"/>
      <c r="N43" s="467"/>
      <c r="O43" s="589">
        <f t="shared" si="9"/>
        <v>0</v>
      </c>
      <c r="P43" s="641">
        <f t="shared" si="1"/>
        <v>0</v>
      </c>
      <c r="Q43" s="514">
        <f t="shared" si="2"/>
        <v>0</v>
      </c>
      <c r="R43" s="640">
        <f t="shared" si="0"/>
        <v>0</v>
      </c>
      <c r="S43" s="641"/>
      <c r="T43" s="521">
        <v>7888.9800000000014</v>
      </c>
      <c r="U43" s="521">
        <f t="shared" si="10"/>
        <v>0</v>
      </c>
      <c r="V43" s="521"/>
      <c r="W43" s="521"/>
      <c r="X43" s="673">
        <f t="shared" si="11"/>
        <v>0</v>
      </c>
    </row>
    <row r="44" spans="1:24" s="410" customFormat="1" ht="25.5" hidden="1" x14ac:dyDescent="0.25">
      <c r="A44" s="432" t="s">
        <v>621</v>
      </c>
      <c r="B44" s="431" t="s">
        <v>163</v>
      </c>
      <c r="C44" s="565" t="s">
        <v>153</v>
      </c>
      <c r="D44" s="587">
        <v>206.75</v>
      </c>
      <c r="E44" s="466">
        <v>1134.7875000000001</v>
      </c>
      <c r="F44" s="467">
        <f t="shared" si="6"/>
        <v>234617.31562500002</v>
      </c>
      <c r="G44" s="467">
        <v>719.08980000000008</v>
      </c>
      <c r="H44" s="467">
        <f>G44*D44</f>
        <v>148671.81615000003</v>
      </c>
      <c r="I44" s="589">
        <f t="shared" si="7"/>
        <v>383289.13177500002</v>
      </c>
      <c r="J44" s="610"/>
      <c r="K44" s="521">
        <v>1134.7875000000001</v>
      </c>
      <c r="L44" s="467">
        <f t="shared" si="8"/>
        <v>0</v>
      </c>
      <c r="M44" s="521">
        <v>719.08980000000008</v>
      </c>
      <c r="N44" s="467">
        <f>M44*J44</f>
        <v>0</v>
      </c>
      <c r="O44" s="589">
        <f t="shared" si="9"/>
        <v>0</v>
      </c>
      <c r="P44" s="641">
        <f t="shared" si="1"/>
        <v>0</v>
      </c>
      <c r="Q44" s="514">
        <f t="shared" si="2"/>
        <v>0</v>
      </c>
      <c r="R44" s="640">
        <f t="shared" si="0"/>
        <v>0</v>
      </c>
      <c r="S44" s="641"/>
      <c r="T44" s="521">
        <v>1134.7875000000001</v>
      </c>
      <c r="U44" s="521">
        <f t="shared" si="10"/>
        <v>0</v>
      </c>
      <c r="V44" s="521">
        <v>719.08980000000008</v>
      </c>
      <c r="W44" s="521">
        <f>V44*S44</f>
        <v>0</v>
      </c>
      <c r="X44" s="673">
        <f t="shared" si="11"/>
        <v>0</v>
      </c>
    </row>
    <row r="45" spans="1:24" s="410" customFormat="1" ht="15.75" hidden="1" x14ac:dyDescent="0.25">
      <c r="A45" s="432" t="s">
        <v>622</v>
      </c>
      <c r="B45" s="431" t="s">
        <v>164</v>
      </c>
      <c r="C45" s="565" t="s">
        <v>153</v>
      </c>
      <c r="D45" s="587">
        <v>69.400000000000006</v>
      </c>
      <c r="E45" s="466">
        <v>888.18000000000006</v>
      </c>
      <c r="F45" s="467">
        <f t="shared" si="6"/>
        <v>61639.69200000001</v>
      </c>
      <c r="G45" s="467">
        <v>462.8</v>
      </c>
      <c r="H45" s="467">
        <f>G45*D45</f>
        <v>32118.320000000003</v>
      </c>
      <c r="I45" s="589">
        <f t="shared" si="7"/>
        <v>93758.012000000017</v>
      </c>
      <c r="J45" s="610"/>
      <c r="K45" s="521">
        <v>888.18000000000006</v>
      </c>
      <c r="L45" s="467">
        <f t="shared" si="8"/>
        <v>0</v>
      </c>
      <c r="M45" s="521">
        <v>462.8</v>
      </c>
      <c r="N45" s="467">
        <f>M45*J45</f>
        <v>0</v>
      </c>
      <c r="O45" s="589">
        <f t="shared" si="9"/>
        <v>0</v>
      </c>
      <c r="P45" s="641">
        <f t="shared" si="1"/>
        <v>0</v>
      </c>
      <c r="Q45" s="514">
        <f t="shared" si="2"/>
        <v>0</v>
      </c>
      <c r="R45" s="640">
        <f t="shared" si="0"/>
        <v>0</v>
      </c>
      <c r="S45" s="641"/>
      <c r="T45" s="521">
        <v>888.18000000000006</v>
      </c>
      <c r="U45" s="521">
        <f t="shared" si="10"/>
        <v>0</v>
      </c>
      <c r="V45" s="521">
        <v>462.8</v>
      </c>
      <c r="W45" s="521">
        <f>V45*S45</f>
        <v>0</v>
      </c>
      <c r="X45" s="673">
        <f t="shared" si="11"/>
        <v>0</v>
      </c>
    </row>
    <row r="46" spans="1:24" s="410" customFormat="1" ht="15.75" hidden="1" x14ac:dyDescent="0.25">
      <c r="A46" s="432" t="s">
        <v>623</v>
      </c>
      <c r="B46" s="431" t="s">
        <v>165</v>
      </c>
      <c r="C46" s="565" t="s">
        <v>153</v>
      </c>
      <c r="D46" s="587">
        <v>69.400000000000006</v>
      </c>
      <c r="E46" s="466">
        <v>1277.25</v>
      </c>
      <c r="F46" s="467">
        <f t="shared" si="6"/>
        <v>88641.150000000009</v>
      </c>
      <c r="G46" s="467">
        <v>397.78700000000003</v>
      </c>
      <c r="H46" s="467">
        <f>G46*D46</f>
        <v>27606.417800000003</v>
      </c>
      <c r="I46" s="589">
        <f t="shared" si="7"/>
        <v>116247.56780000002</v>
      </c>
      <c r="J46" s="610"/>
      <c r="K46" s="521">
        <v>1277.25</v>
      </c>
      <c r="L46" s="467">
        <f t="shared" si="8"/>
        <v>0</v>
      </c>
      <c r="M46" s="521">
        <v>397.78700000000003</v>
      </c>
      <c r="N46" s="467">
        <f>M46*J46</f>
        <v>0</v>
      </c>
      <c r="O46" s="589">
        <f t="shared" si="9"/>
        <v>0</v>
      </c>
      <c r="P46" s="641">
        <f t="shared" si="1"/>
        <v>0</v>
      </c>
      <c r="Q46" s="514">
        <f t="shared" si="2"/>
        <v>0</v>
      </c>
      <c r="R46" s="640">
        <f t="shared" si="0"/>
        <v>0</v>
      </c>
      <c r="S46" s="641"/>
      <c r="T46" s="521">
        <v>1277.25</v>
      </c>
      <c r="U46" s="521">
        <f t="shared" si="10"/>
        <v>0</v>
      </c>
      <c r="V46" s="521">
        <v>397.78700000000003</v>
      </c>
      <c r="W46" s="521">
        <f>V46*S46</f>
        <v>0</v>
      </c>
      <c r="X46" s="673">
        <f t="shared" si="11"/>
        <v>0</v>
      </c>
    </row>
    <row r="47" spans="1:24" s="410" customFormat="1" ht="15.75" hidden="1" x14ac:dyDescent="0.25">
      <c r="A47" s="432" t="s">
        <v>624</v>
      </c>
      <c r="B47" s="431" t="s">
        <v>166</v>
      </c>
      <c r="C47" s="565" t="s">
        <v>153</v>
      </c>
      <c r="D47" s="587">
        <f>69.4*2</f>
        <v>138.80000000000001</v>
      </c>
      <c r="E47" s="466">
        <v>635.48100000000011</v>
      </c>
      <c r="F47" s="467">
        <f t="shared" si="6"/>
        <v>88204.762800000026</v>
      </c>
      <c r="G47" s="467">
        <v>740.96879999999999</v>
      </c>
      <c r="H47" s="467">
        <f>G47*D47</f>
        <v>102846.46944</v>
      </c>
      <c r="I47" s="589">
        <f t="shared" si="7"/>
        <v>191051.23224000004</v>
      </c>
      <c r="J47" s="610"/>
      <c r="K47" s="521">
        <v>635.48100000000011</v>
      </c>
      <c r="L47" s="467">
        <f t="shared" si="8"/>
        <v>0</v>
      </c>
      <c r="M47" s="521">
        <v>740.96879999999999</v>
      </c>
      <c r="N47" s="467">
        <f>M47*J47</f>
        <v>0</v>
      </c>
      <c r="O47" s="589">
        <f t="shared" si="9"/>
        <v>0</v>
      </c>
      <c r="P47" s="641">
        <f t="shared" si="1"/>
        <v>0</v>
      </c>
      <c r="Q47" s="514">
        <f t="shared" si="2"/>
        <v>0</v>
      </c>
      <c r="R47" s="640">
        <f t="shared" si="0"/>
        <v>0</v>
      </c>
      <c r="S47" s="641"/>
      <c r="T47" s="521">
        <v>635.48100000000011</v>
      </c>
      <c r="U47" s="521">
        <f t="shared" si="10"/>
        <v>0</v>
      </c>
      <c r="V47" s="521">
        <v>740.96879999999999</v>
      </c>
      <c r="W47" s="521">
        <f>V47*S47</f>
        <v>0</v>
      </c>
      <c r="X47" s="673">
        <f t="shared" si="11"/>
        <v>0</v>
      </c>
    </row>
    <row r="48" spans="1:24" s="410" customFormat="1" ht="15.75" hidden="1" x14ac:dyDescent="0.25">
      <c r="A48" s="432" t="s">
        <v>625</v>
      </c>
      <c r="B48" s="431" t="s">
        <v>167</v>
      </c>
      <c r="C48" s="565" t="s">
        <v>153</v>
      </c>
      <c r="D48" s="587">
        <f>69.4*2</f>
        <v>138.80000000000001</v>
      </c>
      <c r="E48" s="466">
        <v>75.652500000000018</v>
      </c>
      <c r="F48" s="467">
        <f t="shared" si="6"/>
        <v>10500.567000000003</v>
      </c>
      <c r="G48" s="467">
        <v>42.299400000000006</v>
      </c>
      <c r="H48" s="467">
        <f>G48*D48</f>
        <v>5871.1567200000009</v>
      </c>
      <c r="I48" s="589">
        <f t="shared" si="7"/>
        <v>16371.723720000004</v>
      </c>
      <c r="J48" s="610"/>
      <c r="K48" s="521">
        <v>75.652500000000018</v>
      </c>
      <c r="L48" s="467">
        <f t="shared" si="8"/>
        <v>0</v>
      </c>
      <c r="M48" s="521">
        <v>42.299400000000006</v>
      </c>
      <c r="N48" s="467">
        <f>M48*J48</f>
        <v>0</v>
      </c>
      <c r="O48" s="589">
        <f t="shared" si="9"/>
        <v>0</v>
      </c>
      <c r="P48" s="641">
        <f t="shared" si="1"/>
        <v>0</v>
      </c>
      <c r="Q48" s="514">
        <f t="shared" si="2"/>
        <v>0</v>
      </c>
      <c r="R48" s="640">
        <f t="shared" si="0"/>
        <v>0</v>
      </c>
      <c r="S48" s="641"/>
      <c r="T48" s="521">
        <v>75.652500000000018</v>
      </c>
      <c r="U48" s="521">
        <f t="shared" si="10"/>
        <v>0</v>
      </c>
      <c r="V48" s="521">
        <v>42.299400000000006</v>
      </c>
      <c r="W48" s="521">
        <f>V48*S48</f>
        <v>0</v>
      </c>
      <c r="X48" s="673">
        <f t="shared" si="11"/>
        <v>0</v>
      </c>
    </row>
    <row r="49" spans="1:24" s="221" customFormat="1" ht="15.75" x14ac:dyDescent="0.25">
      <c r="A49" s="430" t="s">
        <v>611</v>
      </c>
      <c r="B49" s="433" t="s">
        <v>168</v>
      </c>
      <c r="C49" s="565"/>
      <c r="D49" s="587"/>
      <c r="E49" s="418"/>
      <c r="F49" s="419"/>
      <c r="G49" s="419"/>
      <c r="H49" s="419"/>
      <c r="I49" s="588"/>
      <c r="J49" s="610"/>
      <c r="K49" s="514"/>
      <c r="L49" s="441"/>
      <c r="M49" s="514"/>
      <c r="N49" s="441"/>
      <c r="O49" s="611"/>
      <c r="P49" s="641">
        <f t="shared" si="1"/>
        <v>0</v>
      </c>
      <c r="Q49" s="514">
        <f t="shared" si="2"/>
        <v>0</v>
      </c>
      <c r="R49" s="640">
        <f t="shared" si="0"/>
        <v>0</v>
      </c>
      <c r="S49" s="641"/>
      <c r="T49" s="514"/>
      <c r="U49" s="514"/>
      <c r="V49" s="514"/>
      <c r="W49" s="514"/>
      <c r="X49" s="671"/>
    </row>
    <row r="50" spans="1:24" s="221" customFormat="1" ht="17.45" customHeight="1" x14ac:dyDescent="0.25">
      <c r="A50" s="430" t="s">
        <v>626</v>
      </c>
      <c r="B50" s="431" t="s">
        <v>169</v>
      </c>
      <c r="C50" s="565" t="s">
        <v>153</v>
      </c>
      <c r="D50" s="587">
        <v>352.5</v>
      </c>
      <c r="E50" s="466">
        <v>378.26249999999999</v>
      </c>
      <c r="F50" s="467">
        <f t="shared" ref="F50:F71" si="12">E50*D50</f>
        <v>133337.53125</v>
      </c>
      <c r="G50" s="467">
        <v>72.930000000000007</v>
      </c>
      <c r="H50" s="467">
        <f t="shared" ref="H50:H71" si="13">G50*D50</f>
        <v>25707.825000000001</v>
      </c>
      <c r="I50" s="589">
        <f t="shared" ref="I50:I71" si="14">F50+H50</f>
        <v>159045.35625000001</v>
      </c>
      <c r="J50" s="610">
        <v>352.5</v>
      </c>
      <c r="K50" s="514">
        <v>378.26249999999999</v>
      </c>
      <c r="L50" s="478">
        <f t="shared" ref="L50:L71" si="15">K50*J50</f>
        <v>133337.53125</v>
      </c>
      <c r="M50" s="514">
        <v>72.930000000000007</v>
      </c>
      <c r="N50" s="478">
        <f t="shared" ref="N50:N71" si="16">M50*J50</f>
        <v>25707.825000000001</v>
      </c>
      <c r="O50" s="612">
        <f t="shared" ref="O50:O71" si="17">L50+N50</f>
        <v>159045.35625000001</v>
      </c>
      <c r="P50" s="641">
        <f t="shared" si="1"/>
        <v>0.26249999999998863</v>
      </c>
      <c r="Q50" s="514">
        <f t="shared" si="2"/>
        <v>0</v>
      </c>
      <c r="R50" s="640">
        <f t="shared" si="0"/>
        <v>92.53125</v>
      </c>
      <c r="S50" s="641">
        <v>352.5</v>
      </c>
      <c r="T50" s="514">
        <v>378</v>
      </c>
      <c r="U50" s="514">
        <f t="shared" ref="U50:U71" si="18">T50*S50</f>
        <v>133245</v>
      </c>
      <c r="V50" s="514">
        <v>72.930000000000007</v>
      </c>
      <c r="W50" s="514">
        <f>ROUND((V50*S50),2)</f>
        <v>25707.83</v>
      </c>
      <c r="X50" s="671">
        <f t="shared" ref="X50:X71" si="19">U50+W50</f>
        <v>158952.83000000002</v>
      </c>
    </row>
    <row r="51" spans="1:24" s="221" customFormat="1" ht="25.5" x14ac:dyDescent="0.25">
      <c r="A51" s="430" t="s">
        <v>627</v>
      </c>
      <c r="B51" s="431" t="s">
        <v>170</v>
      </c>
      <c r="C51" s="565" t="s">
        <v>171</v>
      </c>
      <c r="D51" s="587">
        <v>7.87</v>
      </c>
      <c r="E51" s="466">
        <v>13208</v>
      </c>
      <c r="F51" s="467">
        <f t="shared" si="12"/>
        <v>103946.96</v>
      </c>
      <c r="G51" s="467">
        <v>14998</v>
      </c>
      <c r="H51" s="467">
        <f t="shared" si="13"/>
        <v>118034.26</v>
      </c>
      <c r="I51" s="589">
        <f t="shared" si="14"/>
        <v>221981.22</v>
      </c>
      <c r="J51" s="610">
        <v>7.87</v>
      </c>
      <c r="K51" s="514">
        <v>13208</v>
      </c>
      <c r="L51" s="478">
        <f t="shared" si="15"/>
        <v>103946.96</v>
      </c>
      <c r="M51" s="514">
        <v>14998</v>
      </c>
      <c r="N51" s="478">
        <f t="shared" si="16"/>
        <v>118034.26</v>
      </c>
      <c r="O51" s="612">
        <f t="shared" si="17"/>
        <v>221981.22</v>
      </c>
      <c r="P51" s="641">
        <f t="shared" si="1"/>
        <v>0</v>
      </c>
      <c r="Q51" s="514">
        <f t="shared" si="2"/>
        <v>0</v>
      </c>
      <c r="R51" s="640">
        <f t="shared" si="0"/>
        <v>0</v>
      </c>
      <c r="S51" s="641">
        <v>7.87</v>
      </c>
      <c r="T51" s="514">
        <v>13208</v>
      </c>
      <c r="U51" s="514">
        <f t="shared" si="18"/>
        <v>103946.96</v>
      </c>
      <c r="V51" s="514">
        <v>14998</v>
      </c>
      <c r="W51" s="514">
        <f t="shared" ref="W51:W71" si="20">V51*S51</f>
        <v>118034.26</v>
      </c>
      <c r="X51" s="671">
        <f t="shared" si="19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5" t="s">
        <v>153</v>
      </c>
      <c r="D52" s="587">
        <v>187.8</v>
      </c>
      <c r="E52" s="466">
        <v>4772</v>
      </c>
      <c r="F52" s="467">
        <f t="shared" si="12"/>
        <v>896181.60000000009</v>
      </c>
      <c r="G52" s="467">
        <v>2131</v>
      </c>
      <c r="H52" s="467">
        <f t="shared" si="13"/>
        <v>400201.80000000005</v>
      </c>
      <c r="I52" s="589">
        <f t="shared" si="14"/>
        <v>1296383.4000000001</v>
      </c>
      <c r="J52" s="610"/>
      <c r="K52" s="521">
        <v>4772</v>
      </c>
      <c r="L52" s="467">
        <f t="shared" si="15"/>
        <v>0</v>
      </c>
      <c r="M52" s="521">
        <v>2131</v>
      </c>
      <c r="N52" s="467">
        <f t="shared" si="16"/>
        <v>0</v>
      </c>
      <c r="O52" s="589">
        <f t="shared" si="17"/>
        <v>0</v>
      </c>
      <c r="P52" s="641">
        <f t="shared" si="1"/>
        <v>0</v>
      </c>
      <c r="Q52" s="514">
        <f t="shared" si="2"/>
        <v>0</v>
      </c>
      <c r="R52" s="640">
        <f t="shared" si="0"/>
        <v>0</v>
      </c>
      <c r="S52" s="641"/>
      <c r="T52" s="521">
        <v>4772</v>
      </c>
      <c r="U52" s="521">
        <f t="shared" si="18"/>
        <v>0</v>
      </c>
      <c r="V52" s="521">
        <v>2131</v>
      </c>
      <c r="W52" s="521">
        <f t="shared" si="20"/>
        <v>0</v>
      </c>
      <c r="X52" s="673">
        <f t="shared" si="19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5" t="s">
        <v>153</v>
      </c>
      <c r="D53" s="587">
        <v>332.1</v>
      </c>
      <c r="E53" s="466">
        <v>2629</v>
      </c>
      <c r="F53" s="467">
        <f t="shared" si="12"/>
        <v>873090.9</v>
      </c>
      <c r="G53" s="467">
        <v>3034</v>
      </c>
      <c r="H53" s="467">
        <f t="shared" si="13"/>
        <v>1007591.4</v>
      </c>
      <c r="I53" s="589">
        <f t="shared" si="14"/>
        <v>1880682.3</v>
      </c>
      <c r="J53" s="610"/>
      <c r="K53" s="521">
        <v>2629</v>
      </c>
      <c r="L53" s="467">
        <f t="shared" si="15"/>
        <v>0</v>
      </c>
      <c r="M53" s="521">
        <v>3034</v>
      </c>
      <c r="N53" s="467">
        <f t="shared" si="16"/>
        <v>0</v>
      </c>
      <c r="O53" s="589">
        <f t="shared" si="17"/>
        <v>0</v>
      </c>
      <c r="P53" s="641">
        <f t="shared" si="1"/>
        <v>0</v>
      </c>
      <c r="Q53" s="514">
        <f t="shared" si="2"/>
        <v>0</v>
      </c>
      <c r="R53" s="640">
        <f t="shared" si="0"/>
        <v>0</v>
      </c>
      <c r="S53" s="641"/>
      <c r="T53" s="521">
        <v>2629</v>
      </c>
      <c r="U53" s="521">
        <f t="shared" si="18"/>
        <v>0</v>
      </c>
      <c r="V53" s="521">
        <v>3034</v>
      </c>
      <c r="W53" s="521">
        <f t="shared" si="20"/>
        <v>0</v>
      </c>
      <c r="X53" s="673">
        <f t="shared" si="19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5" t="s">
        <v>153</v>
      </c>
      <c r="D54" s="587">
        <v>121.8</v>
      </c>
      <c r="E54" s="466">
        <v>708.10739999999998</v>
      </c>
      <c r="F54" s="467">
        <f t="shared" si="12"/>
        <v>86247.481319999992</v>
      </c>
      <c r="G54" s="467">
        <v>2641.5246000000002</v>
      </c>
      <c r="H54" s="467">
        <f t="shared" si="13"/>
        <v>321737.69628000003</v>
      </c>
      <c r="I54" s="589">
        <f t="shared" si="14"/>
        <v>407985.17760000005</v>
      </c>
      <c r="J54" s="610"/>
      <c r="K54" s="521">
        <v>708.10739999999998</v>
      </c>
      <c r="L54" s="467">
        <f t="shared" si="15"/>
        <v>0</v>
      </c>
      <c r="M54" s="521">
        <v>2641.5246000000002</v>
      </c>
      <c r="N54" s="467">
        <f t="shared" si="16"/>
        <v>0</v>
      </c>
      <c r="O54" s="589">
        <f t="shared" si="17"/>
        <v>0</v>
      </c>
      <c r="P54" s="641">
        <f t="shared" si="1"/>
        <v>0</v>
      </c>
      <c r="Q54" s="514">
        <f t="shared" si="2"/>
        <v>0</v>
      </c>
      <c r="R54" s="640">
        <f t="shared" si="0"/>
        <v>0</v>
      </c>
      <c r="S54" s="641"/>
      <c r="T54" s="521">
        <v>708.10739999999998</v>
      </c>
      <c r="U54" s="521">
        <f t="shared" si="18"/>
        <v>0</v>
      </c>
      <c r="V54" s="521">
        <v>2641.5246000000002</v>
      </c>
      <c r="W54" s="521">
        <f t="shared" si="20"/>
        <v>0</v>
      </c>
      <c r="X54" s="673">
        <f t="shared" si="19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5" t="s">
        <v>153</v>
      </c>
      <c r="D55" s="587">
        <v>141.30000000000001</v>
      </c>
      <c r="E55" s="466">
        <v>680.87250000000006</v>
      </c>
      <c r="F55" s="467">
        <f t="shared" si="12"/>
        <v>96207.284250000012</v>
      </c>
      <c r="G55" s="467">
        <v>1083.7398000000001</v>
      </c>
      <c r="H55" s="467">
        <f t="shared" si="13"/>
        <v>153132.43374000001</v>
      </c>
      <c r="I55" s="589">
        <f t="shared" si="14"/>
        <v>249339.71799000003</v>
      </c>
      <c r="J55" s="610"/>
      <c r="K55" s="521">
        <v>680.87250000000006</v>
      </c>
      <c r="L55" s="467">
        <f t="shared" si="15"/>
        <v>0</v>
      </c>
      <c r="M55" s="521">
        <v>1083.7398000000001</v>
      </c>
      <c r="N55" s="467">
        <f t="shared" si="16"/>
        <v>0</v>
      </c>
      <c r="O55" s="589">
        <f t="shared" si="17"/>
        <v>0</v>
      </c>
      <c r="P55" s="641">
        <f t="shared" si="1"/>
        <v>0</v>
      </c>
      <c r="Q55" s="514">
        <f t="shared" si="2"/>
        <v>0</v>
      </c>
      <c r="R55" s="640">
        <f t="shared" si="0"/>
        <v>0</v>
      </c>
      <c r="S55" s="641"/>
      <c r="T55" s="521">
        <v>680.87250000000006</v>
      </c>
      <c r="U55" s="521">
        <f t="shared" si="18"/>
        <v>0</v>
      </c>
      <c r="V55" s="521">
        <v>1083.7398000000001</v>
      </c>
      <c r="W55" s="521">
        <f t="shared" si="20"/>
        <v>0</v>
      </c>
      <c r="X55" s="673">
        <f t="shared" si="19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5" t="s">
        <v>153</v>
      </c>
      <c r="D56" s="587">
        <v>355.6</v>
      </c>
      <c r="E56" s="466">
        <v>3576</v>
      </c>
      <c r="F56" s="467">
        <f t="shared" si="12"/>
        <v>1271625.6000000001</v>
      </c>
      <c r="G56" s="467">
        <v>1630</v>
      </c>
      <c r="H56" s="467">
        <f t="shared" si="13"/>
        <v>579628</v>
      </c>
      <c r="I56" s="589">
        <f t="shared" si="14"/>
        <v>1851253.6</v>
      </c>
      <c r="J56" s="610"/>
      <c r="K56" s="521">
        <v>3576</v>
      </c>
      <c r="L56" s="467">
        <f t="shared" si="15"/>
        <v>0</v>
      </c>
      <c r="M56" s="521">
        <v>1630</v>
      </c>
      <c r="N56" s="467">
        <f t="shared" si="16"/>
        <v>0</v>
      </c>
      <c r="O56" s="589">
        <f t="shared" si="17"/>
        <v>0</v>
      </c>
      <c r="P56" s="641">
        <f t="shared" si="1"/>
        <v>0</v>
      </c>
      <c r="Q56" s="514">
        <f t="shared" si="2"/>
        <v>0</v>
      </c>
      <c r="R56" s="640">
        <f t="shared" si="0"/>
        <v>0</v>
      </c>
      <c r="S56" s="641"/>
      <c r="T56" s="521">
        <v>3576</v>
      </c>
      <c r="U56" s="521">
        <f t="shared" si="18"/>
        <v>0</v>
      </c>
      <c r="V56" s="521">
        <v>1630</v>
      </c>
      <c r="W56" s="521">
        <f t="shared" si="20"/>
        <v>0</v>
      </c>
      <c r="X56" s="673">
        <f t="shared" si="19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5" t="s">
        <v>153</v>
      </c>
      <c r="D57" s="587">
        <v>2</v>
      </c>
      <c r="E57" s="466">
        <v>4149</v>
      </c>
      <c r="F57" s="467">
        <f t="shared" si="12"/>
        <v>8298</v>
      </c>
      <c r="G57" s="467">
        <v>2131</v>
      </c>
      <c r="H57" s="467">
        <f t="shared" si="13"/>
        <v>4262</v>
      </c>
      <c r="I57" s="589">
        <f t="shared" si="14"/>
        <v>12560</v>
      </c>
      <c r="J57" s="610"/>
      <c r="K57" s="521">
        <v>4149</v>
      </c>
      <c r="L57" s="467">
        <f t="shared" si="15"/>
        <v>0</v>
      </c>
      <c r="M57" s="521">
        <v>2131</v>
      </c>
      <c r="N57" s="467">
        <f t="shared" si="16"/>
        <v>0</v>
      </c>
      <c r="O57" s="589">
        <f t="shared" si="17"/>
        <v>0</v>
      </c>
      <c r="P57" s="641">
        <f t="shared" si="1"/>
        <v>0</v>
      </c>
      <c r="Q57" s="514">
        <f t="shared" si="2"/>
        <v>0</v>
      </c>
      <c r="R57" s="640">
        <f t="shared" si="0"/>
        <v>0</v>
      </c>
      <c r="S57" s="641"/>
      <c r="T57" s="521">
        <v>4149</v>
      </c>
      <c r="U57" s="521">
        <f t="shared" si="18"/>
        <v>0</v>
      </c>
      <c r="V57" s="521">
        <v>2131</v>
      </c>
      <c r="W57" s="521">
        <f t="shared" si="20"/>
        <v>0</v>
      </c>
      <c r="X57" s="673">
        <f t="shared" si="19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5" t="s">
        <v>153</v>
      </c>
      <c r="D58" s="587">
        <v>141.30000000000001</v>
      </c>
      <c r="E58" s="466">
        <v>3470</v>
      </c>
      <c r="F58" s="467">
        <f t="shared" si="12"/>
        <v>490311.00000000006</v>
      </c>
      <c r="G58" s="467">
        <v>1590</v>
      </c>
      <c r="H58" s="467">
        <f t="shared" si="13"/>
        <v>224667.00000000003</v>
      </c>
      <c r="I58" s="589">
        <f t="shared" si="14"/>
        <v>714978.00000000012</v>
      </c>
      <c r="J58" s="610"/>
      <c r="K58" s="521">
        <v>3470</v>
      </c>
      <c r="L58" s="467">
        <f t="shared" si="15"/>
        <v>0</v>
      </c>
      <c r="M58" s="521">
        <v>1590</v>
      </c>
      <c r="N58" s="467">
        <f t="shared" si="16"/>
        <v>0</v>
      </c>
      <c r="O58" s="589">
        <f t="shared" si="17"/>
        <v>0</v>
      </c>
      <c r="P58" s="641">
        <f t="shared" si="1"/>
        <v>0</v>
      </c>
      <c r="Q58" s="514">
        <f t="shared" si="2"/>
        <v>0</v>
      </c>
      <c r="R58" s="640">
        <f t="shared" si="0"/>
        <v>0</v>
      </c>
      <c r="S58" s="641"/>
      <c r="T58" s="521">
        <v>3470</v>
      </c>
      <c r="U58" s="521">
        <f t="shared" si="18"/>
        <v>0</v>
      </c>
      <c r="V58" s="521">
        <v>1590</v>
      </c>
      <c r="W58" s="521">
        <f t="shared" si="20"/>
        <v>0</v>
      </c>
      <c r="X58" s="673">
        <f t="shared" si="19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5" t="s">
        <v>153</v>
      </c>
      <c r="D59" s="587">
        <v>1140.5999999999999</v>
      </c>
      <c r="E59" s="466">
        <v>75.652500000000018</v>
      </c>
      <c r="F59" s="467">
        <f t="shared" si="12"/>
        <v>86289.241500000018</v>
      </c>
      <c r="G59" s="467">
        <v>42.299400000000006</v>
      </c>
      <c r="H59" s="467">
        <f t="shared" si="13"/>
        <v>48246.695640000005</v>
      </c>
      <c r="I59" s="589">
        <f t="shared" si="14"/>
        <v>134535.93714000002</v>
      </c>
      <c r="J59" s="610"/>
      <c r="K59" s="521">
        <v>75.652500000000018</v>
      </c>
      <c r="L59" s="467">
        <f t="shared" si="15"/>
        <v>0</v>
      </c>
      <c r="M59" s="521">
        <v>42.299400000000006</v>
      </c>
      <c r="N59" s="467">
        <f t="shared" si="16"/>
        <v>0</v>
      </c>
      <c r="O59" s="589">
        <f t="shared" si="17"/>
        <v>0</v>
      </c>
      <c r="P59" s="641">
        <f t="shared" si="1"/>
        <v>0</v>
      </c>
      <c r="Q59" s="514">
        <f t="shared" si="2"/>
        <v>0</v>
      </c>
      <c r="R59" s="640">
        <f t="shared" si="0"/>
        <v>0</v>
      </c>
      <c r="S59" s="641"/>
      <c r="T59" s="521">
        <v>75.652500000000018</v>
      </c>
      <c r="U59" s="521">
        <f t="shared" si="18"/>
        <v>0</v>
      </c>
      <c r="V59" s="521">
        <v>42.299400000000006</v>
      </c>
      <c r="W59" s="521">
        <f t="shared" si="20"/>
        <v>0</v>
      </c>
      <c r="X59" s="673">
        <f t="shared" si="19"/>
        <v>0</v>
      </c>
    </row>
    <row r="60" spans="1:24" s="230" customFormat="1" ht="15.75" x14ac:dyDescent="0.25">
      <c r="A60" s="430" t="s">
        <v>636</v>
      </c>
      <c r="B60" s="431" t="s">
        <v>180</v>
      </c>
      <c r="C60" s="565" t="s">
        <v>153</v>
      </c>
      <c r="D60" s="585">
        <v>1194.52</v>
      </c>
      <c r="E60" s="463">
        <v>4448.1898168301914</v>
      </c>
      <c r="F60" s="465">
        <f t="shared" si="12"/>
        <v>5313451.7</v>
      </c>
      <c r="G60" s="465">
        <v>3702.4359575394305</v>
      </c>
      <c r="H60" s="465">
        <f t="shared" si="13"/>
        <v>4422633.8000000007</v>
      </c>
      <c r="I60" s="590">
        <f t="shared" si="14"/>
        <v>9736085.5</v>
      </c>
      <c r="J60" s="610">
        <v>98.58</v>
      </c>
      <c r="K60" s="514">
        <v>4448.1898168301914</v>
      </c>
      <c r="L60" s="478">
        <f t="shared" si="15"/>
        <v>438502.55214312027</v>
      </c>
      <c r="M60" s="514">
        <v>3702.4359575394305</v>
      </c>
      <c r="N60" s="478">
        <f t="shared" si="16"/>
        <v>364986.13669423707</v>
      </c>
      <c r="O60" s="612">
        <f t="shared" si="17"/>
        <v>803488.68883735733</v>
      </c>
      <c r="P60" s="641">
        <f t="shared" si="1"/>
        <v>0.18981683019137563</v>
      </c>
      <c r="Q60" s="514">
        <f t="shared" si="2"/>
        <v>0.4359575394305466</v>
      </c>
      <c r="R60" s="640">
        <f t="shared" si="0"/>
        <v>226.74000000022352</v>
      </c>
      <c r="S60" s="641">
        <v>98.58</v>
      </c>
      <c r="T60" s="514">
        <v>4448</v>
      </c>
      <c r="U60" s="514">
        <f t="shared" si="18"/>
        <v>438483.83999999997</v>
      </c>
      <c r="V60" s="514">
        <v>3702</v>
      </c>
      <c r="W60" s="514">
        <f t="shared" si="20"/>
        <v>364943.16</v>
      </c>
      <c r="X60" s="671">
        <f t="shared" si="19"/>
        <v>803427</v>
      </c>
    </row>
    <row r="61" spans="1:24" s="501" customFormat="1" ht="15.75" hidden="1" x14ac:dyDescent="0.25">
      <c r="A61" s="500" t="s">
        <v>637</v>
      </c>
      <c r="B61" s="433" t="s">
        <v>181</v>
      </c>
      <c r="C61" s="567" t="s">
        <v>31</v>
      </c>
      <c r="D61" s="591">
        <v>11</v>
      </c>
      <c r="E61" s="468">
        <v>34209</v>
      </c>
      <c r="F61" s="469">
        <f t="shared" si="12"/>
        <v>376299</v>
      </c>
      <c r="G61" s="469">
        <v>89433</v>
      </c>
      <c r="H61" s="469">
        <f t="shared" si="13"/>
        <v>983763</v>
      </c>
      <c r="I61" s="592">
        <f t="shared" si="14"/>
        <v>1360062</v>
      </c>
      <c r="J61" s="613"/>
      <c r="K61" s="523">
        <v>34209</v>
      </c>
      <c r="L61" s="469">
        <f t="shared" si="15"/>
        <v>0</v>
      </c>
      <c r="M61" s="523">
        <v>89433</v>
      </c>
      <c r="N61" s="469">
        <f t="shared" si="16"/>
        <v>0</v>
      </c>
      <c r="O61" s="592">
        <f t="shared" si="17"/>
        <v>0</v>
      </c>
      <c r="P61" s="641">
        <f t="shared" si="1"/>
        <v>0</v>
      </c>
      <c r="Q61" s="514">
        <f t="shared" si="2"/>
        <v>0</v>
      </c>
      <c r="R61" s="640">
        <f t="shared" si="0"/>
        <v>0</v>
      </c>
      <c r="S61" s="650"/>
      <c r="T61" s="523">
        <v>34209</v>
      </c>
      <c r="U61" s="523">
        <f t="shared" si="18"/>
        <v>0</v>
      </c>
      <c r="V61" s="523">
        <v>89433</v>
      </c>
      <c r="W61" s="523">
        <f t="shared" si="20"/>
        <v>0</v>
      </c>
      <c r="X61" s="674">
        <f t="shared" si="19"/>
        <v>0</v>
      </c>
    </row>
    <row r="62" spans="1:24" s="501" customFormat="1" ht="15.75" hidden="1" x14ac:dyDescent="0.25">
      <c r="A62" s="500" t="s">
        <v>638</v>
      </c>
      <c r="B62" s="433" t="s">
        <v>182</v>
      </c>
      <c r="C62" s="567" t="s">
        <v>31</v>
      </c>
      <c r="D62" s="591">
        <v>6</v>
      </c>
      <c r="E62" s="468">
        <v>18204</v>
      </c>
      <c r="F62" s="469">
        <f t="shared" si="12"/>
        <v>109224</v>
      </c>
      <c r="G62" s="469">
        <v>79865</v>
      </c>
      <c r="H62" s="469">
        <f t="shared" si="13"/>
        <v>479190</v>
      </c>
      <c r="I62" s="592">
        <f t="shared" si="14"/>
        <v>588414</v>
      </c>
      <c r="J62" s="613"/>
      <c r="K62" s="523">
        <v>18204</v>
      </c>
      <c r="L62" s="469">
        <f t="shared" si="15"/>
        <v>0</v>
      </c>
      <c r="M62" s="523">
        <v>79865</v>
      </c>
      <c r="N62" s="469">
        <f t="shared" si="16"/>
        <v>0</v>
      </c>
      <c r="O62" s="592">
        <f t="shared" si="17"/>
        <v>0</v>
      </c>
      <c r="P62" s="641">
        <f t="shared" si="1"/>
        <v>0</v>
      </c>
      <c r="Q62" s="514">
        <f t="shared" si="2"/>
        <v>0</v>
      </c>
      <c r="R62" s="640">
        <f t="shared" si="0"/>
        <v>0</v>
      </c>
      <c r="S62" s="650"/>
      <c r="T62" s="523">
        <v>18204</v>
      </c>
      <c r="U62" s="523">
        <f t="shared" si="18"/>
        <v>0</v>
      </c>
      <c r="V62" s="523">
        <v>79865</v>
      </c>
      <c r="W62" s="523">
        <f t="shared" si="20"/>
        <v>0</v>
      </c>
      <c r="X62" s="674">
        <f t="shared" si="19"/>
        <v>0</v>
      </c>
    </row>
    <row r="63" spans="1:24" s="501" customFormat="1" ht="15.75" hidden="1" x14ac:dyDescent="0.25">
      <c r="A63" s="500" t="s">
        <v>639</v>
      </c>
      <c r="B63" s="433" t="s">
        <v>183</v>
      </c>
      <c r="C63" s="567" t="s">
        <v>31</v>
      </c>
      <c r="D63" s="591">
        <v>42</v>
      </c>
      <c r="E63" s="468">
        <v>14176</v>
      </c>
      <c r="F63" s="469">
        <f t="shared" si="12"/>
        <v>595392</v>
      </c>
      <c r="G63" s="469">
        <v>34900</v>
      </c>
      <c r="H63" s="469">
        <f t="shared" si="13"/>
        <v>1465800</v>
      </c>
      <c r="I63" s="592">
        <f t="shared" si="14"/>
        <v>2061192</v>
      </c>
      <c r="J63" s="613"/>
      <c r="K63" s="523">
        <v>14176</v>
      </c>
      <c r="L63" s="469">
        <f t="shared" si="15"/>
        <v>0</v>
      </c>
      <c r="M63" s="523">
        <v>34900</v>
      </c>
      <c r="N63" s="469">
        <f t="shared" si="16"/>
        <v>0</v>
      </c>
      <c r="O63" s="592">
        <f t="shared" si="17"/>
        <v>0</v>
      </c>
      <c r="P63" s="641">
        <f t="shared" si="1"/>
        <v>0</v>
      </c>
      <c r="Q63" s="514">
        <f t="shared" si="2"/>
        <v>0</v>
      </c>
      <c r="R63" s="640">
        <f t="shared" si="0"/>
        <v>0</v>
      </c>
      <c r="S63" s="650"/>
      <c r="T63" s="523">
        <v>14176</v>
      </c>
      <c r="U63" s="523">
        <f t="shared" si="18"/>
        <v>0</v>
      </c>
      <c r="V63" s="523">
        <v>34900</v>
      </c>
      <c r="W63" s="523">
        <f t="shared" si="20"/>
        <v>0</v>
      </c>
      <c r="X63" s="674">
        <f t="shared" si="19"/>
        <v>0</v>
      </c>
    </row>
    <row r="64" spans="1:24" s="501" customFormat="1" ht="15.75" hidden="1" x14ac:dyDescent="0.25">
      <c r="A64" s="500" t="s">
        <v>640</v>
      </c>
      <c r="B64" s="433" t="s">
        <v>184</v>
      </c>
      <c r="C64" s="567" t="s">
        <v>31</v>
      </c>
      <c r="D64" s="591">
        <v>1</v>
      </c>
      <c r="E64" s="468">
        <v>504288.43</v>
      </c>
      <c r="F64" s="469">
        <f t="shared" si="12"/>
        <v>504288.43</v>
      </c>
      <c r="G64" s="469">
        <v>855301.20000000007</v>
      </c>
      <c r="H64" s="469">
        <f t="shared" si="13"/>
        <v>855301.20000000007</v>
      </c>
      <c r="I64" s="592">
        <f t="shared" si="14"/>
        <v>1359589.6300000001</v>
      </c>
      <c r="J64" s="613"/>
      <c r="K64" s="523">
        <v>504288.43</v>
      </c>
      <c r="L64" s="469">
        <f t="shared" si="15"/>
        <v>0</v>
      </c>
      <c r="M64" s="523">
        <v>855301.20000000007</v>
      </c>
      <c r="N64" s="469">
        <f t="shared" si="16"/>
        <v>0</v>
      </c>
      <c r="O64" s="592">
        <f t="shared" si="17"/>
        <v>0</v>
      </c>
      <c r="P64" s="641">
        <f t="shared" si="1"/>
        <v>0</v>
      </c>
      <c r="Q64" s="514">
        <f t="shared" si="2"/>
        <v>0</v>
      </c>
      <c r="R64" s="640">
        <f t="shared" si="0"/>
        <v>0</v>
      </c>
      <c r="S64" s="650"/>
      <c r="T64" s="523">
        <v>504288.43</v>
      </c>
      <c r="U64" s="523">
        <f t="shared" si="18"/>
        <v>0</v>
      </c>
      <c r="V64" s="523">
        <v>855301.20000000007</v>
      </c>
      <c r="W64" s="523">
        <f t="shared" si="20"/>
        <v>0</v>
      </c>
      <c r="X64" s="674">
        <f t="shared" si="19"/>
        <v>0</v>
      </c>
    </row>
    <row r="65" spans="1:24" s="221" customFormat="1" ht="15.75" x14ac:dyDescent="0.25">
      <c r="A65" s="492" t="s">
        <v>641</v>
      </c>
      <c r="B65" s="494" t="s">
        <v>185</v>
      </c>
      <c r="C65" s="568" t="s">
        <v>171</v>
      </c>
      <c r="D65" s="591">
        <v>41.2</v>
      </c>
      <c r="E65" s="468">
        <v>44343.5</v>
      </c>
      <c r="F65" s="469">
        <f t="shared" si="12"/>
        <v>1826952.2000000002</v>
      </c>
      <c r="G65" s="469">
        <v>47372</v>
      </c>
      <c r="H65" s="469">
        <f t="shared" si="13"/>
        <v>1951726.4000000001</v>
      </c>
      <c r="I65" s="592">
        <f t="shared" si="14"/>
        <v>3778678.6000000006</v>
      </c>
      <c r="J65" s="614">
        <v>41.2</v>
      </c>
      <c r="K65" s="516">
        <v>44343.5</v>
      </c>
      <c r="L65" s="490">
        <f t="shared" si="15"/>
        <v>1826952.2000000002</v>
      </c>
      <c r="M65" s="516">
        <v>47372</v>
      </c>
      <c r="N65" s="490">
        <f t="shared" si="16"/>
        <v>1951726.4000000001</v>
      </c>
      <c r="O65" s="615">
        <f t="shared" si="17"/>
        <v>3778678.6000000006</v>
      </c>
      <c r="P65" s="641">
        <f t="shared" si="1"/>
        <v>0</v>
      </c>
      <c r="Q65" s="514">
        <f t="shared" si="2"/>
        <v>0</v>
      </c>
      <c r="R65" s="640">
        <f t="shared" si="0"/>
        <v>0</v>
      </c>
      <c r="S65" s="651">
        <v>41.2</v>
      </c>
      <c r="T65" s="516">
        <v>44343.5</v>
      </c>
      <c r="U65" s="516">
        <f t="shared" si="18"/>
        <v>1826952.2000000002</v>
      </c>
      <c r="V65" s="516">
        <v>47372</v>
      </c>
      <c r="W65" s="516">
        <f t="shared" si="20"/>
        <v>1951726.4000000001</v>
      </c>
      <c r="X65" s="675">
        <f t="shared" si="19"/>
        <v>3778678.6000000006</v>
      </c>
    </row>
    <row r="66" spans="1:24" s="501" customFormat="1" ht="15.75" hidden="1" x14ac:dyDescent="0.25">
      <c r="A66" s="500" t="s">
        <v>642</v>
      </c>
      <c r="B66" s="433" t="s">
        <v>186</v>
      </c>
      <c r="C66" s="569" t="s">
        <v>153</v>
      </c>
      <c r="D66" s="593">
        <v>387</v>
      </c>
      <c r="E66" s="470">
        <v>3576</v>
      </c>
      <c r="F66" s="470">
        <f t="shared" si="12"/>
        <v>1383912</v>
      </c>
      <c r="G66" s="470">
        <v>3510</v>
      </c>
      <c r="H66" s="470">
        <f t="shared" si="13"/>
        <v>1358370</v>
      </c>
      <c r="I66" s="592">
        <f t="shared" si="14"/>
        <v>2742282</v>
      </c>
      <c r="J66" s="616"/>
      <c r="K66" s="524">
        <v>3576</v>
      </c>
      <c r="L66" s="470">
        <f t="shared" si="15"/>
        <v>0</v>
      </c>
      <c r="M66" s="524">
        <v>3510</v>
      </c>
      <c r="N66" s="470">
        <f t="shared" si="16"/>
        <v>0</v>
      </c>
      <c r="O66" s="592">
        <f t="shared" si="17"/>
        <v>0</v>
      </c>
      <c r="P66" s="641">
        <f t="shared" si="1"/>
        <v>0</v>
      </c>
      <c r="Q66" s="514">
        <f t="shared" si="2"/>
        <v>0</v>
      </c>
      <c r="R66" s="640">
        <f t="shared" si="0"/>
        <v>0</v>
      </c>
      <c r="S66" s="650"/>
      <c r="T66" s="524">
        <v>3576</v>
      </c>
      <c r="U66" s="524">
        <f t="shared" si="18"/>
        <v>0</v>
      </c>
      <c r="V66" s="524">
        <v>3510</v>
      </c>
      <c r="W66" s="524">
        <f t="shared" si="20"/>
        <v>0</v>
      </c>
      <c r="X66" s="674">
        <f t="shared" si="19"/>
        <v>0</v>
      </c>
    </row>
    <row r="67" spans="1:24" s="230" customFormat="1" ht="15.75" x14ac:dyDescent="0.25">
      <c r="A67" s="492" t="s">
        <v>643</v>
      </c>
      <c r="B67" s="494" t="s">
        <v>187</v>
      </c>
      <c r="C67" s="570" t="s">
        <v>31</v>
      </c>
      <c r="D67" s="593">
        <v>15</v>
      </c>
      <c r="E67" s="470">
        <v>25728.400000000001</v>
      </c>
      <c r="F67" s="470">
        <f t="shared" si="12"/>
        <v>385926</v>
      </c>
      <c r="G67" s="470">
        <v>850.2</v>
      </c>
      <c r="H67" s="470">
        <f t="shared" si="13"/>
        <v>12753</v>
      </c>
      <c r="I67" s="592">
        <f t="shared" si="14"/>
        <v>398679</v>
      </c>
      <c r="J67" s="617">
        <v>15</v>
      </c>
      <c r="K67" s="517">
        <v>25728.400000000001</v>
      </c>
      <c r="L67" s="489">
        <f t="shared" si="15"/>
        <v>385926</v>
      </c>
      <c r="M67" s="517">
        <v>850.2</v>
      </c>
      <c r="N67" s="489">
        <f t="shared" si="16"/>
        <v>12753</v>
      </c>
      <c r="O67" s="615">
        <f t="shared" si="17"/>
        <v>398679</v>
      </c>
      <c r="P67" s="641">
        <f t="shared" si="1"/>
        <v>0</v>
      </c>
      <c r="Q67" s="514">
        <f t="shared" si="2"/>
        <v>0</v>
      </c>
      <c r="R67" s="640">
        <f t="shared" si="0"/>
        <v>0</v>
      </c>
      <c r="S67" s="651">
        <v>15</v>
      </c>
      <c r="T67" s="517">
        <v>25728.400000000001</v>
      </c>
      <c r="U67" s="517">
        <f t="shared" si="18"/>
        <v>385926</v>
      </c>
      <c r="V67" s="517">
        <v>850.2</v>
      </c>
      <c r="W67" s="517">
        <f t="shared" si="20"/>
        <v>12753</v>
      </c>
      <c r="X67" s="675">
        <f t="shared" si="19"/>
        <v>398679</v>
      </c>
    </row>
    <row r="68" spans="1:24" s="501" customFormat="1" ht="25.5" hidden="1" x14ac:dyDescent="0.25">
      <c r="A68" s="500" t="s">
        <v>644</v>
      </c>
      <c r="B68" s="433" t="s">
        <v>188</v>
      </c>
      <c r="C68" s="569" t="s">
        <v>31</v>
      </c>
      <c r="D68" s="593">
        <v>1</v>
      </c>
      <c r="E68" s="470">
        <v>89509.680000000008</v>
      </c>
      <c r="F68" s="470">
        <f t="shared" si="12"/>
        <v>89509.680000000008</v>
      </c>
      <c r="G68" s="470">
        <v>73184.800000000003</v>
      </c>
      <c r="H68" s="470">
        <f t="shared" si="13"/>
        <v>73184.800000000003</v>
      </c>
      <c r="I68" s="592">
        <f t="shared" si="14"/>
        <v>162694.48000000001</v>
      </c>
      <c r="J68" s="616"/>
      <c r="K68" s="524">
        <v>89509.680000000008</v>
      </c>
      <c r="L68" s="470">
        <f t="shared" si="15"/>
        <v>0</v>
      </c>
      <c r="M68" s="524">
        <v>73184.800000000003</v>
      </c>
      <c r="N68" s="470">
        <f t="shared" si="16"/>
        <v>0</v>
      </c>
      <c r="O68" s="592">
        <f t="shared" si="17"/>
        <v>0</v>
      </c>
      <c r="P68" s="641">
        <f t="shared" si="1"/>
        <v>0</v>
      </c>
      <c r="Q68" s="514">
        <f t="shared" si="2"/>
        <v>0</v>
      </c>
      <c r="R68" s="640">
        <f t="shared" si="0"/>
        <v>0</v>
      </c>
      <c r="S68" s="650"/>
      <c r="T68" s="524">
        <v>89509.680000000008</v>
      </c>
      <c r="U68" s="524">
        <f t="shared" si="18"/>
        <v>0</v>
      </c>
      <c r="V68" s="524">
        <v>73184.800000000003</v>
      </c>
      <c r="W68" s="524">
        <f t="shared" si="20"/>
        <v>0</v>
      </c>
      <c r="X68" s="674">
        <f t="shared" si="19"/>
        <v>0</v>
      </c>
    </row>
    <row r="69" spans="1:24" s="502" customFormat="1" ht="15.75" hidden="1" x14ac:dyDescent="0.25">
      <c r="A69" s="500" t="s">
        <v>645</v>
      </c>
      <c r="B69" s="433" t="s">
        <v>189</v>
      </c>
      <c r="C69" s="569" t="s">
        <v>31</v>
      </c>
      <c r="D69" s="593">
        <v>12</v>
      </c>
      <c r="E69" s="470">
        <v>11909.974166666669</v>
      </c>
      <c r="F69" s="470">
        <f t="shared" si="12"/>
        <v>142919.69000000003</v>
      </c>
      <c r="G69" s="470">
        <v>4538.7333333333336</v>
      </c>
      <c r="H69" s="470">
        <f t="shared" si="13"/>
        <v>54464.800000000003</v>
      </c>
      <c r="I69" s="592">
        <f t="shared" si="14"/>
        <v>197384.49000000005</v>
      </c>
      <c r="J69" s="616"/>
      <c r="K69" s="524">
        <v>11909.974166666669</v>
      </c>
      <c r="L69" s="470">
        <f t="shared" si="15"/>
        <v>0</v>
      </c>
      <c r="M69" s="524">
        <v>4538.7333333333336</v>
      </c>
      <c r="N69" s="470">
        <f t="shared" si="16"/>
        <v>0</v>
      </c>
      <c r="O69" s="592">
        <f t="shared" si="17"/>
        <v>0</v>
      </c>
      <c r="P69" s="641">
        <f t="shared" si="1"/>
        <v>0</v>
      </c>
      <c r="Q69" s="514">
        <f t="shared" si="2"/>
        <v>0</v>
      </c>
      <c r="R69" s="640">
        <f t="shared" si="0"/>
        <v>0</v>
      </c>
      <c r="S69" s="650"/>
      <c r="T69" s="524">
        <v>11909.974166666669</v>
      </c>
      <c r="U69" s="524">
        <f t="shared" si="18"/>
        <v>0</v>
      </c>
      <c r="V69" s="524">
        <v>4538.7333333333336</v>
      </c>
      <c r="W69" s="524">
        <f t="shared" si="20"/>
        <v>0</v>
      </c>
      <c r="X69" s="674">
        <f t="shared" si="19"/>
        <v>0</v>
      </c>
    </row>
    <row r="70" spans="1:24" s="501" customFormat="1" ht="25.5" hidden="1" x14ac:dyDescent="0.25">
      <c r="A70" s="500" t="s">
        <v>646</v>
      </c>
      <c r="B70" s="433" t="s">
        <v>190</v>
      </c>
      <c r="C70" s="569" t="s">
        <v>31</v>
      </c>
      <c r="D70" s="593">
        <v>5</v>
      </c>
      <c r="E70" s="470">
        <v>43829.718000000008</v>
      </c>
      <c r="F70" s="470">
        <f t="shared" si="12"/>
        <v>219148.59000000003</v>
      </c>
      <c r="G70" s="470">
        <v>26306.28</v>
      </c>
      <c r="H70" s="470">
        <f t="shared" si="13"/>
        <v>131531.4</v>
      </c>
      <c r="I70" s="592">
        <f t="shared" si="14"/>
        <v>350679.99</v>
      </c>
      <c r="J70" s="616"/>
      <c r="K70" s="524">
        <v>43829.718000000008</v>
      </c>
      <c r="L70" s="470">
        <f t="shared" si="15"/>
        <v>0</v>
      </c>
      <c r="M70" s="524">
        <v>26306.28</v>
      </c>
      <c r="N70" s="470">
        <f t="shared" si="16"/>
        <v>0</v>
      </c>
      <c r="O70" s="592">
        <f t="shared" si="17"/>
        <v>0</v>
      </c>
      <c r="P70" s="641">
        <f t="shared" si="1"/>
        <v>0</v>
      </c>
      <c r="Q70" s="514">
        <f t="shared" si="2"/>
        <v>0</v>
      </c>
      <c r="R70" s="640">
        <f t="shared" si="0"/>
        <v>0</v>
      </c>
      <c r="S70" s="650"/>
      <c r="T70" s="524">
        <v>43829.718000000008</v>
      </c>
      <c r="U70" s="524">
        <f t="shared" si="18"/>
        <v>0</v>
      </c>
      <c r="V70" s="524">
        <v>26306.28</v>
      </c>
      <c r="W70" s="524">
        <f t="shared" si="20"/>
        <v>0</v>
      </c>
      <c r="X70" s="674">
        <f t="shared" si="19"/>
        <v>0</v>
      </c>
    </row>
    <row r="71" spans="1:24" s="503" customFormat="1" ht="25.5" hidden="1" x14ac:dyDescent="0.25">
      <c r="A71" s="500" t="s">
        <v>647</v>
      </c>
      <c r="B71" s="433" t="s">
        <v>191</v>
      </c>
      <c r="C71" s="569" t="s">
        <v>31</v>
      </c>
      <c r="D71" s="593">
        <v>1</v>
      </c>
      <c r="E71" s="470">
        <v>219290.07</v>
      </c>
      <c r="F71" s="470">
        <f t="shared" si="12"/>
        <v>219290.07</v>
      </c>
      <c r="G71" s="470">
        <v>155542.39999999999</v>
      </c>
      <c r="H71" s="470">
        <f t="shared" si="13"/>
        <v>155542.39999999999</v>
      </c>
      <c r="I71" s="592">
        <f t="shared" si="14"/>
        <v>374832.47</v>
      </c>
      <c r="J71" s="616"/>
      <c r="K71" s="524">
        <v>219290.07</v>
      </c>
      <c r="L71" s="470">
        <f t="shared" si="15"/>
        <v>0</v>
      </c>
      <c r="M71" s="524">
        <v>155542.39999999999</v>
      </c>
      <c r="N71" s="470">
        <f t="shared" si="16"/>
        <v>0</v>
      </c>
      <c r="O71" s="592">
        <f t="shared" si="17"/>
        <v>0</v>
      </c>
      <c r="P71" s="641">
        <f t="shared" si="1"/>
        <v>0</v>
      </c>
      <c r="Q71" s="514">
        <f t="shared" si="2"/>
        <v>0</v>
      </c>
      <c r="R71" s="640">
        <f t="shared" si="0"/>
        <v>0</v>
      </c>
      <c r="S71" s="650"/>
      <c r="T71" s="524">
        <v>219290.07</v>
      </c>
      <c r="U71" s="524">
        <f t="shared" si="18"/>
        <v>0</v>
      </c>
      <c r="V71" s="524">
        <v>155542.39999999999</v>
      </c>
      <c r="W71" s="524">
        <f t="shared" si="20"/>
        <v>0</v>
      </c>
      <c r="X71" s="674">
        <f t="shared" si="19"/>
        <v>0</v>
      </c>
    </row>
    <row r="72" spans="1:24" s="242" customFormat="1" ht="17.45" customHeight="1" x14ac:dyDescent="0.25">
      <c r="A72" s="701" t="s">
        <v>648</v>
      </c>
      <c r="B72" s="698" t="s">
        <v>193</v>
      </c>
      <c r="C72" s="699"/>
      <c r="D72" s="642"/>
      <c r="E72" s="456"/>
      <c r="F72" s="456">
        <f>F73+F76+F78+F83+F85+F88</f>
        <v>11518228.359999999</v>
      </c>
      <c r="G72" s="456"/>
      <c r="H72" s="456">
        <f>H73+H76+H78+H83+H85+H88</f>
        <v>20862917.377999999</v>
      </c>
      <c r="I72" s="609">
        <f>I73+I76+I78+I83+I85+I88</f>
        <v>32381145.738000002</v>
      </c>
      <c r="J72" s="622"/>
      <c r="K72" s="515"/>
      <c r="L72" s="456">
        <f>L73+L76+L78+L83+L85+L88</f>
        <v>4084784.62</v>
      </c>
      <c r="M72" s="515"/>
      <c r="N72" s="456">
        <f>N73+N76+N78+N83+N85+N88</f>
        <v>10885660</v>
      </c>
      <c r="O72" s="609">
        <f>O73+O76+O78+O83+O85+O88</f>
        <v>14970444.620000001</v>
      </c>
      <c r="P72" s="642"/>
      <c r="Q72" s="456"/>
      <c r="R72" s="609"/>
      <c r="S72" s="641"/>
      <c r="T72" s="515"/>
      <c r="U72" s="515">
        <f>U73+U76+U78+U83+U85+U88</f>
        <v>4084784.62</v>
      </c>
      <c r="V72" s="515"/>
      <c r="W72" s="515">
        <f>W73+W76+W78+W83+W85+W88</f>
        <v>10885660</v>
      </c>
      <c r="X72" s="670">
        <f>X73+X76+X78+X83+X85+X88</f>
        <v>14970444.620000001</v>
      </c>
    </row>
    <row r="73" spans="1:24" s="504" customFormat="1" ht="17.45" customHeight="1" x14ac:dyDescent="0.25">
      <c r="A73" s="500" t="s">
        <v>649</v>
      </c>
      <c r="B73" s="433" t="s">
        <v>194</v>
      </c>
      <c r="C73" s="569"/>
      <c r="D73" s="593"/>
      <c r="E73" s="470"/>
      <c r="F73" s="470">
        <f>SUM(F74:F75)</f>
        <v>1391114.46</v>
      </c>
      <c r="G73" s="470"/>
      <c r="H73" s="470">
        <f>SUM(H74:H75)</f>
        <v>3336530</v>
      </c>
      <c r="I73" s="592">
        <f>SUM(I74:I75)</f>
        <v>4727644.46</v>
      </c>
      <c r="J73" s="616"/>
      <c r="K73" s="525"/>
      <c r="L73" s="486">
        <f>SUM(L74:L75)</f>
        <v>696034.62</v>
      </c>
      <c r="M73" s="525"/>
      <c r="N73" s="486">
        <f>SUM(N74:N75)</f>
        <v>1669410</v>
      </c>
      <c r="O73" s="618">
        <f>SUM(O74:O75)</f>
        <v>2365444.62</v>
      </c>
      <c r="P73" s="641">
        <f t="shared" si="1"/>
        <v>0</v>
      </c>
      <c r="Q73" s="514">
        <f t="shared" si="2"/>
        <v>0</v>
      </c>
      <c r="R73" s="640">
        <f t="shared" ref="R73:R104" si="21">(D73*K73)-(D73*T73)</f>
        <v>0</v>
      </c>
      <c r="S73" s="650"/>
      <c r="T73" s="525"/>
      <c r="U73" s="525">
        <f>SUM(U74:U75)</f>
        <v>696034.62</v>
      </c>
      <c r="V73" s="525"/>
      <c r="W73" s="525">
        <f>SUM(W74:W75)</f>
        <v>1669410</v>
      </c>
      <c r="X73" s="676">
        <f>SUM(X74:X75)</f>
        <v>2365444.62</v>
      </c>
    </row>
    <row r="74" spans="1:24" ht="17.45" customHeight="1" x14ac:dyDescent="0.25">
      <c r="A74" s="492" t="s">
        <v>650</v>
      </c>
      <c r="B74" s="435" t="s">
        <v>195</v>
      </c>
      <c r="C74" s="571" t="s">
        <v>33</v>
      </c>
      <c r="D74" s="587">
        <v>13.9</v>
      </c>
      <c r="E74" s="467">
        <v>95478</v>
      </c>
      <c r="F74" s="467">
        <f>E74*D74</f>
        <v>1327144.2</v>
      </c>
      <c r="G74" s="467">
        <v>229000</v>
      </c>
      <c r="H74" s="467">
        <f>G74*D74</f>
        <v>3183100</v>
      </c>
      <c r="I74" s="589">
        <f>F74+H74</f>
        <v>4510244.2</v>
      </c>
      <c r="J74" s="610">
        <v>6.95</v>
      </c>
      <c r="K74" s="514">
        <v>95478</v>
      </c>
      <c r="L74" s="478">
        <f>K74*J74</f>
        <v>663572.1</v>
      </c>
      <c r="M74" s="514">
        <v>229000</v>
      </c>
      <c r="N74" s="478">
        <f>M74*J74</f>
        <v>1591550</v>
      </c>
      <c r="O74" s="612">
        <f>L74+N74</f>
        <v>2255122.1</v>
      </c>
      <c r="P74" s="641">
        <f t="shared" si="1"/>
        <v>0</v>
      </c>
      <c r="Q74" s="514">
        <f t="shared" si="2"/>
        <v>0</v>
      </c>
      <c r="R74" s="640">
        <f t="shared" si="21"/>
        <v>0</v>
      </c>
      <c r="S74" s="641">
        <v>6.95</v>
      </c>
      <c r="T74" s="514">
        <v>95478</v>
      </c>
      <c r="U74" s="514">
        <f>T74*S74</f>
        <v>663572.1</v>
      </c>
      <c r="V74" s="514">
        <v>229000</v>
      </c>
      <c r="W74" s="514">
        <f>V74*S74</f>
        <v>1591550</v>
      </c>
      <c r="X74" s="671">
        <f>U74+W74</f>
        <v>2255122.1</v>
      </c>
    </row>
    <row r="75" spans="1:24" ht="38.25" x14ac:dyDescent="0.25">
      <c r="A75" s="492" t="s">
        <v>651</v>
      </c>
      <c r="B75" s="435" t="s">
        <v>196</v>
      </c>
      <c r="C75" s="571" t="s">
        <v>33</v>
      </c>
      <c r="D75" s="587">
        <v>0.67</v>
      </c>
      <c r="E75" s="467">
        <v>95478</v>
      </c>
      <c r="F75" s="467">
        <f>E75*D75</f>
        <v>63970.26</v>
      </c>
      <c r="G75" s="467">
        <v>229000</v>
      </c>
      <c r="H75" s="467">
        <f>G75*D75</f>
        <v>153430</v>
      </c>
      <c r="I75" s="589">
        <f>F75+H75</f>
        <v>217400.26</v>
      </c>
      <c r="J75" s="610">
        <v>0.34</v>
      </c>
      <c r="K75" s="514">
        <v>95478</v>
      </c>
      <c r="L75" s="478">
        <f>K75*J75</f>
        <v>32462.520000000004</v>
      </c>
      <c r="M75" s="514">
        <v>229000</v>
      </c>
      <c r="N75" s="478">
        <f>M75*J75</f>
        <v>77860</v>
      </c>
      <c r="O75" s="612">
        <f>L75+N75</f>
        <v>110322.52</v>
      </c>
      <c r="P75" s="641">
        <f t="shared" si="1"/>
        <v>0</v>
      </c>
      <c r="Q75" s="514">
        <f t="shared" si="2"/>
        <v>0</v>
      </c>
      <c r="R75" s="640">
        <f t="shared" si="21"/>
        <v>0</v>
      </c>
      <c r="S75" s="641">
        <v>0.34</v>
      </c>
      <c r="T75" s="514">
        <v>95478</v>
      </c>
      <c r="U75" s="514">
        <f>T75*S75</f>
        <v>32462.520000000004</v>
      </c>
      <c r="V75" s="514">
        <v>229000</v>
      </c>
      <c r="W75" s="514">
        <f>V75*S75</f>
        <v>77860</v>
      </c>
      <c r="X75" s="671">
        <f>U75+W75</f>
        <v>110322.52</v>
      </c>
    </row>
    <row r="76" spans="1:24" s="505" customFormat="1" ht="17.45" hidden="1" customHeight="1" x14ac:dyDescent="0.25">
      <c r="A76" s="434" t="s">
        <v>652</v>
      </c>
      <c r="B76" s="433" t="s">
        <v>197</v>
      </c>
      <c r="C76" s="569" t="s">
        <v>153</v>
      </c>
      <c r="D76" s="593">
        <v>439.29</v>
      </c>
      <c r="E76" s="470"/>
      <c r="F76" s="470">
        <f>SUM(F77:F77)</f>
        <v>1823053.5</v>
      </c>
      <c r="G76" s="470"/>
      <c r="H76" s="470">
        <f>SUM(H77:H77)</f>
        <v>292127.85000000003</v>
      </c>
      <c r="I76" s="592">
        <f>SUM(I77:I77)</f>
        <v>2115181.35</v>
      </c>
      <c r="J76" s="616"/>
      <c r="K76" s="524"/>
      <c r="L76" s="470">
        <f>SUM(L77:L77)</f>
        <v>0</v>
      </c>
      <c r="M76" s="524"/>
      <c r="N76" s="470">
        <f>SUM(N77:N77)</f>
        <v>0</v>
      </c>
      <c r="O76" s="592">
        <f>SUM(O77:O77)</f>
        <v>0</v>
      </c>
      <c r="P76" s="641">
        <f t="shared" si="1"/>
        <v>0</v>
      </c>
      <c r="Q76" s="514">
        <f t="shared" si="2"/>
        <v>0</v>
      </c>
      <c r="R76" s="640">
        <f t="shared" si="21"/>
        <v>0</v>
      </c>
      <c r="S76" s="650"/>
      <c r="T76" s="524"/>
      <c r="U76" s="524">
        <f>SUM(U77:U77)</f>
        <v>0</v>
      </c>
      <c r="V76" s="524"/>
      <c r="W76" s="524">
        <f>SUM(W77:W77)</f>
        <v>0</v>
      </c>
      <c r="X76" s="674">
        <f>SUM(X77:X77)</f>
        <v>0</v>
      </c>
    </row>
    <row r="77" spans="1:24" s="506" customFormat="1" ht="17.45" hidden="1" customHeight="1" x14ac:dyDescent="0.25">
      <c r="A77" s="497" t="s">
        <v>653</v>
      </c>
      <c r="B77" s="435" t="s">
        <v>198</v>
      </c>
      <c r="C77" s="572" t="s">
        <v>153</v>
      </c>
      <c r="D77" s="587">
        <v>439.29</v>
      </c>
      <c r="E77" s="467">
        <v>4150</v>
      </c>
      <c r="F77" s="467">
        <f>E77*D77</f>
        <v>1823053.5</v>
      </c>
      <c r="G77" s="467">
        <v>665</v>
      </c>
      <c r="H77" s="467">
        <f>G77*D77</f>
        <v>292127.85000000003</v>
      </c>
      <c r="I77" s="589">
        <f>F77+H77</f>
        <v>2115181.35</v>
      </c>
      <c r="J77" s="610"/>
      <c r="K77" s="521">
        <v>4150</v>
      </c>
      <c r="L77" s="467">
        <f>K77*J77</f>
        <v>0</v>
      </c>
      <c r="M77" s="521">
        <v>665</v>
      </c>
      <c r="N77" s="467">
        <f>M77*J77</f>
        <v>0</v>
      </c>
      <c r="O77" s="589">
        <f>L77+N77</f>
        <v>0</v>
      </c>
      <c r="P77" s="641">
        <f t="shared" si="1"/>
        <v>0</v>
      </c>
      <c r="Q77" s="514">
        <f t="shared" si="2"/>
        <v>0</v>
      </c>
      <c r="R77" s="640">
        <f t="shared" si="21"/>
        <v>0</v>
      </c>
      <c r="S77" s="641"/>
      <c r="T77" s="521">
        <v>4150</v>
      </c>
      <c r="U77" s="521">
        <f>T77*S77</f>
        <v>0</v>
      </c>
      <c r="V77" s="521">
        <v>665</v>
      </c>
      <c r="W77" s="521">
        <f>V77*S77</f>
        <v>0</v>
      </c>
      <c r="X77" s="673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9"/>
      <c r="D78" s="593"/>
      <c r="E78" s="470"/>
      <c r="F78" s="470">
        <f>SUM(F79:F82)</f>
        <v>202237.8</v>
      </c>
      <c r="G78" s="470"/>
      <c r="H78" s="470">
        <f>SUM(H79:H82)</f>
        <v>401840.08799999999</v>
      </c>
      <c r="I78" s="592">
        <f>SUM(I79:I82)</f>
        <v>604077.88800000004</v>
      </c>
      <c r="J78" s="616"/>
      <c r="K78" s="524"/>
      <c r="L78" s="470">
        <f>SUM(L79:L82)</f>
        <v>0</v>
      </c>
      <c r="M78" s="524"/>
      <c r="N78" s="470">
        <f>SUM(N79:N82)</f>
        <v>0</v>
      </c>
      <c r="O78" s="592">
        <f>SUM(O79:O82)</f>
        <v>0</v>
      </c>
      <c r="P78" s="641">
        <f t="shared" si="1"/>
        <v>0</v>
      </c>
      <c r="Q78" s="514">
        <f t="shared" si="2"/>
        <v>0</v>
      </c>
      <c r="R78" s="640">
        <f t="shared" si="21"/>
        <v>0</v>
      </c>
      <c r="S78" s="650"/>
      <c r="T78" s="524"/>
      <c r="U78" s="524">
        <f>SUM(U79:U82)</f>
        <v>0</v>
      </c>
      <c r="V78" s="524"/>
      <c r="W78" s="524">
        <f>SUM(W79:W82)</f>
        <v>0</v>
      </c>
      <c r="X78" s="674">
        <f>SUM(X79:X82)</f>
        <v>0</v>
      </c>
    </row>
    <row r="79" spans="1:24" s="496" customFormat="1" ht="17.45" hidden="1" customHeight="1" x14ac:dyDescent="0.25">
      <c r="A79" s="497" t="s">
        <v>655</v>
      </c>
      <c r="B79" s="435" t="s">
        <v>200</v>
      </c>
      <c r="C79" s="572" t="s">
        <v>31</v>
      </c>
      <c r="D79" s="587">
        <v>71</v>
      </c>
      <c r="E79" s="467">
        <v>707.4</v>
      </c>
      <c r="F79" s="467">
        <f>E79*D79</f>
        <v>50225.4</v>
      </c>
      <c r="G79" s="467">
        <v>1310.4000000000001</v>
      </c>
      <c r="H79" s="467">
        <f>G79*D79</f>
        <v>93038.400000000009</v>
      </c>
      <c r="I79" s="589">
        <f>F79+H79</f>
        <v>143263.80000000002</v>
      </c>
      <c r="J79" s="610"/>
      <c r="K79" s="521">
        <v>707.4</v>
      </c>
      <c r="L79" s="467">
        <f>K79*J79</f>
        <v>0</v>
      </c>
      <c r="M79" s="521">
        <v>1310.4000000000001</v>
      </c>
      <c r="N79" s="467">
        <f>M79*J79</f>
        <v>0</v>
      </c>
      <c r="O79" s="589">
        <f>L79+N79</f>
        <v>0</v>
      </c>
      <c r="P79" s="641">
        <f t="shared" si="1"/>
        <v>0</v>
      </c>
      <c r="Q79" s="514">
        <f t="shared" si="2"/>
        <v>0</v>
      </c>
      <c r="R79" s="640">
        <f t="shared" si="21"/>
        <v>0</v>
      </c>
      <c r="S79" s="641"/>
      <c r="T79" s="521">
        <v>707.4</v>
      </c>
      <c r="U79" s="521">
        <f>T79*S79</f>
        <v>0</v>
      </c>
      <c r="V79" s="521">
        <v>1310.4000000000001</v>
      </c>
      <c r="W79" s="521">
        <f>V79*S79</f>
        <v>0</v>
      </c>
      <c r="X79" s="673">
        <f>U79+W79</f>
        <v>0</v>
      </c>
    </row>
    <row r="80" spans="1:24" s="496" customFormat="1" ht="17.45" hidden="1" customHeight="1" x14ac:dyDescent="0.25">
      <c r="A80" s="497" t="s">
        <v>656</v>
      </c>
      <c r="B80" s="435" t="s">
        <v>201</v>
      </c>
      <c r="C80" s="572" t="s">
        <v>31</v>
      </c>
      <c r="D80" s="587">
        <v>350</v>
      </c>
      <c r="E80" s="467">
        <v>235.8</v>
      </c>
      <c r="F80" s="467">
        <f>E80*D80</f>
        <v>82530</v>
      </c>
      <c r="G80" s="467">
        <v>326.35199999999998</v>
      </c>
      <c r="H80" s="467">
        <f>G80*D80</f>
        <v>114223.2</v>
      </c>
      <c r="I80" s="589">
        <f>F80+H80</f>
        <v>196753.2</v>
      </c>
      <c r="J80" s="610"/>
      <c r="K80" s="521">
        <v>235.8</v>
      </c>
      <c r="L80" s="467">
        <f>K80*J80</f>
        <v>0</v>
      </c>
      <c r="M80" s="521">
        <v>326.35199999999998</v>
      </c>
      <c r="N80" s="467">
        <f>M80*J80</f>
        <v>0</v>
      </c>
      <c r="O80" s="589">
        <f>L80+N80</f>
        <v>0</v>
      </c>
      <c r="P80" s="641">
        <f t="shared" si="1"/>
        <v>0</v>
      </c>
      <c r="Q80" s="514">
        <f t="shared" si="2"/>
        <v>0</v>
      </c>
      <c r="R80" s="640">
        <f t="shared" si="21"/>
        <v>0</v>
      </c>
      <c r="S80" s="641"/>
      <c r="T80" s="521">
        <v>235.8</v>
      </c>
      <c r="U80" s="521">
        <f>T80*S80</f>
        <v>0</v>
      </c>
      <c r="V80" s="521">
        <v>326.35199999999998</v>
      </c>
      <c r="W80" s="521">
        <f>V80*S80</f>
        <v>0</v>
      </c>
      <c r="X80" s="673">
        <f>U80+W80</f>
        <v>0</v>
      </c>
    </row>
    <row r="81" spans="1:24" s="496" customFormat="1" ht="17.45" hidden="1" customHeight="1" x14ac:dyDescent="0.25">
      <c r="A81" s="497" t="s">
        <v>657</v>
      </c>
      <c r="B81" s="435" t="s">
        <v>202</v>
      </c>
      <c r="C81" s="572" t="s">
        <v>31</v>
      </c>
      <c r="D81" s="587">
        <v>260</v>
      </c>
      <c r="E81" s="467">
        <v>188.64000000000001</v>
      </c>
      <c r="F81" s="467">
        <f>E81*D81</f>
        <v>49046.400000000001</v>
      </c>
      <c r="G81" s="467">
        <v>492.96</v>
      </c>
      <c r="H81" s="467">
        <f>G81*D81</f>
        <v>128169.59999999999</v>
      </c>
      <c r="I81" s="589">
        <f>F81+H81</f>
        <v>177216</v>
      </c>
      <c r="J81" s="610"/>
      <c r="K81" s="521">
        <v>188.64000000000001</v>
      </c>
      <c r="L81" s="467">
        <f>K81*J81</f>
        <v>0</v>
      </c>
      <c r="M81" s="521">
        <v>492.96</v>
      </c>
      <c r="N81" s="467">
        <f>M81*J81</f>
        <v>0</v>
      </c>
      <c r="O81" s="589">
        <f>L81+N81</f>
        <v>0</v>
      </c>
      <c r="P81" s="641">
        <f t="shared" si="1"/>
        <v>0</v>
      </c>
      <c r="Q81" s="514">
        <f t="shared" si="2"/>
        <v>0</v>
      </c>
      <c r="R81" s="640">
        <f t="shared" si="21"/>
        <v>0</v>
      </c>
      <c r="S81" s="641"/>
      <c r="T81" s="521">
        <v>188.64000000000001</v>
      </c>
      <c r="U81" s="521">
        <f>T81*S81</f>
        <v>0</v>
      </c>
      <c r="V81" s="521">
        <v>492.96</v>
      </c>
      <c r="W81" s="521">
        <f>V81*S81</f>
        <v>0</v>
      </c>
      <c r="X81" s="673">
        <f>U81+W81</f>
        <v>0</v>
      </c>
    </row>
    <row r="82" spans="1:24" s="496" customFormat="1" ht="17.45" hidden="1" customHeight="1" x14ac:dyDescent="0.25">
      <c r="A82" s="497" t="s">
        <v>658</v>
      </c>
      <c r="B82" s="435" t="s">
        <v>203</v>
      </c>
      <c r="C82" s="572" t="s">
        <v>31</v>
      </c>
      <c r="D82" s="587">
        <v>130</v>
      </c>
      <c r="E82" s="467">
        <v>157.20000000000002</v>
      </c>
      <c r="F82" s="467">
        <f>E82*D82</f>
        <v>20436.000000000004</v>
      </c>
      <c r="G82" s="467">
        <v>510.83759999999995</v>
      </c>
      <c r="H82" s="467">
        <f>G82*D82</f>
        <v>66408.887999999992</v>
      </c>
      <c r="I82" s="589">
        <f>F82+H82</f>
        <v>86844.887999999992</v>
      </c>
      <c r="J82" s="610"/>
      <c r="K82" s="521">
        <v>157.20000000000002</v>
      </c>
      <c r="L82" s="467">
        <f>K82*J82</f>
        <v>0</v>
      </c>
      <c r="M82" s="521">
        <v>510.83759999999995</v>
      </c>
      <c r="N82" s="467">
        <f>M82*J82</f>
        <v>0</v>
      </c>
      <c r="O82" s="589">
        <f>L82+N82</f>
        <v>0</v>
      </c>
      <c r="P82" s="641">
        <f t="shared" si="1"/>
        <v>0</v>
      </c>
      <c r="Q82" s="514">
        <f t="shared" si="2"/>
        <v>0</v>
      </c>
      <c r="R82" s="640">
        <f t="shared" si="21"/>
        <v>0</v>
      </c>
      <c r="S82" s="641"/>
      <c r="T82" s="521">
        <v>157.20000000000002</v>
      </c>
      <c r="U82" s="521">
        <f>T82*S82</f>
        <v>0</v>
      </c>
      <c r="V82" s="521">
        <v>510.83759999999995</v>
      </c>
      <c r="W82" s="521">
        <f>V82*S82</f>
        <v>0</v>
      </c>
      <c r="X82" s="673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9"/>
      <c r="D83" s="593"/>
      <c r="E83" s="470"/>
      <c r="F83" s="470">
        <f>F84</f>
        <v>103490</v>
      </c>
      <c r="G83" s="470"/>
      <c r="H83" s="470">
        <f>H84</f>
        <v>6500</v>
      </c>
      <c r="I83" s="592">
        <f>I84</f>
        <v>109990</v>
      </c>
      <c r="J83" s="616"/>
      <c r="K83" s="524"/>
      <c r="L83" s="470">
        <f>L84</f>
        <v>0</v>
      </c>
      <c r="M83" s="524"/>
      <c r="N83" s="470">
        <f>N84</f>
        <v>0</v>
      </c>
      <c r="O83" s="592">
        <f>O84</f>
        <v>0</v>
      </c>
      <c r="P83" s="641">
        <f t="shared" si="1"/>
        <v>0</v>
      </c>
      <c r="Q83" s="514">
        <f t="shared" si="2"/>
        <v>0</v>
      </c>
      <c r="R83" s="640">
        <f t="shared" si="21"/>
        <v>0</v>
      </c>
      <c r="S83" s="650"/>
      <c r="T83" s="524"/>
      <c r="U83" s="524">
        <f>U84</f>
        <v>0</v>
      </c>
      <c r="V83" s="524"/>
      <c r="W83" s="524">
        <f>W84</f>
        <v>0</v>
      </c>
      <c r="X83" s="674">
        <f>X84</f>
        <v>0</v>
      </c>
    </row>
    <row r="84" spans="1:24" s="496" customFormat="1" ht="25.5" hidden="1" customHeight="1" x14ac:dyDescent="0.25">
      <c r="A84" s="497" t="s">
        <v>660</v>
      </c>
      <c r="B84" s="435" t="s">
        <v>205</v>
      </c>
      <c r="C84" s="572" t="s">
        <v>33</v>
      </c>
      <c r="D84" s="587">
        <v>1</v>
      </c>
      <c r="E84" s="467">
        <v>103490</v>
      </c>
      <c r="F84" s="467">
        <f>E84*D84</f>
        <v>103490</v>
      </c>
      <c r="G84" s="467">
        <v>6500</v>
      </c>
      <c r="H84" s="467">
        <f>G84*D84</f>
        <v>6500</v>
      </c>
      <c r="I84" s="589">
        <f>F84+H84</f>
        <v>109990</v>
      </c>
      <c r="J84" s="610"/>
      <c r="K84" s="521">
        <v>103490</v>
      </c>
      <c r="L84" s="467">
        <f>K84*J84</f>
        <v>0</v>
      </c>
      <c r="M84" s="521">
        <v>6500</v>
      </c>
      <c r="N84" s="467">
        <f>M84*J84</f>
        <v>0</v>
      </c>
      <c r="O84" s="589">
        <f>L84+N84</f>
        <v>0</v>
      </c>
      <c r="P84" s="641">
        <f t="shared" si="1"/>
        <v>0</v>
      </c>
      <c r="Q84" s="514">
        <f t="shared" si="2"/>
        <v>0</v>
      </c>
      <c r="R84" s="640">
        <f t="shared" si="21"/>
        <v>0</v>
      </c>
      <c r="S84" s="641"/>
      <c r="T84" s="521">
        <v>103490</v>
      </c>
      <c r="U84" s="521">
        <f>T84*S84</f>
        <v>0</v>
      </c>
      <c r="V84" s="521">
        <v>6500</v>
      </c>
      <c r="W84" s="521">
        <f>V84*S84</f>
        <v>0</v>
      </c>
      <c r="X84" s="673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9"/>
      <c r="D85" s="593"/>
      <c r="E85" s="470"/>
      <c r="F85" s="470">
        <f>SUM(F86:F87)</f>
        <v>6149267.5999999996</v>
      </c>
      <c r="G85" s="470"/>
      <c r="H85" s="470">
        <f>SUM(H86:H87)</f>
        <v>16539153.999999998</v>
      </c>
      <c r="I85" s="592">
        <f>SUM(I86:I87)</f>
        <v>22688421.599999998</v>
      </c>
      <c r="J85" s="616"/>
      <c r="K85" s="525"/>
      <c r="L85" s="486">
        <f>SUM(L86:L87)</f>
        <v>3388750</v>
      </c>
      <c r="M85" s="525"/>
      <c r="N85" s="486">
        <f>SUM(N86:N87)</f>
        <v>9216250</v>
      </c>
      <c r="O85" s="618">
        <f>SUM(O86:O87)</f>
        <v>12605000</v>
      </c>
      <c r="P85" s="641">
        <f t="shared" si="1"/>
        <v>0</v>
      </c>
      <c r="Q85" s="514">
        <f t="shared" si="2"/>
        <v>0</v>
      </c>
      <c r="R85" s="640">
        <f t="shared" si="21"/>
        <v>0</v>
      </c>
      <c r="S85" s="650"/>
      <c r="T85" s="525"/>
      <c r="U85" s="525">
        <f>SUM(U86:U87)</f>
        <v>3388750</v>
      </c>
      <c r="V85" s="525"/>
      <c r="W85" s="525">
        <f>SUM(W86:W87)</f>
        <v>9216250</v>
      </c>
      <c r="X85" s="676">
        <f>SUM(X86:X87)</f>
        <v>12605000</v>
      </c>
    </row>
    <row r="86" spans="1:24" ht="27" customHeight="1" x14ac:dyDescent="0.25">
      <c r="A86" s="491" t="s">
        <v>662</v>
      </c>
      <c r="B86" s="435" t="s">
        <v>207</v>
      </c>
      <c r="C86" s="572" t="s">
        <v>153</v>
      </c>
      <c r="D86" s="594">
        <v>2230.6</v>
      </c>
      <c r="E86" s="467">
        <v>2711</v>
      </c>
      <c r="F86" s="467">
        <f>E86*D86</f>
        <v>6047156.5999999996</v>
      </c>
      <c r="G86" s="467">
        <v>7373</v>
      </c>
      <c r="H86" s="471">
        <f>G86*D86</f>
        <v>16446213.799999999</v>
      </c>
      <c r="I86" s="595">
        <f>F86+H86</f>
        <v>22493370.399999999</v>
      </c>
      <c r="J86" s="619">
        <v>1250</v>
      </c>
      <c r="K86" s="514">
        <v>2711</v>
      </c>
      <c r="L86" s="478">
        <f>K86*J86</f>
        <v>3388750</v>
      </c>
      <c r="M86" s="514">
        <v>7373</v>
      </c>
      <c r="N86" s="487">
        <f>M86*J86</f>
        <v>9216250</v>
      </c>
      <c r="O86" s="620">
        <f>L86+N86</f>
        <v>12605000</v>
      </c>
      <c r="P86" s="641">
        <f t="shared" si="1"/>
        <v>0</v>
      </c>
      <c r="Q86" s="514">
        <f t="shared" si="2"/>
        <v>0</v>
      </c>
      <c r="R86" s="640">
        <f t="shared" si="21"/>
        <v>0</v>
      </c>
      <c r="S86" s="652">
        <v>1250</v>
      </c>
      <c r="T86" s="514">
        <v>2711</v>
      </c>
      <c r="U86" s="514">
        <f>T86*S86</f>
        <v>3388750</v>
      </c>
      <c r="V86" s="514">
        <v>7373</v>
      </c>
      <c r="W86" s="677">
        <f>V86*S86</f>
        <v>9216250</v>
      </c>
      <c r="X86" s="678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2" t="s">
        <v>153</v>
      </c>
      <c r="D87" s="587">
        <v>20.2</v>
      </c>
      <c r="E87" s="467">
        <v>5055</v>
      </c>
      <c r="F87" s="467">
        <f>E87*D87</f>
        <v>102111</v>
      </c>
      <c r="G87" s="467">
        <v>4601</v>
      </c>
      <c r="H87" s="473">
        <f>G87*D87</f>
        <v>92940.2</v>
      </c>
      <c r="I87" s="595">
        <f>F87+H87</f>
        <v>195051.2</v>
      </c>
      <c r="J87" s="610"/>
      <c r="K87" s="521">
        <v>5055</v>
      </c>
      <c r="L87" s="467">
        <f>K87*J87</f>
        <v>0</v>
      </c>
      <c r="M87" s="521">
        <v>4601</v>
      </c>
      <c r="N87" s="473">
        <f>M87*J87</f>
        <v>0</v>
      </c>
      <c r="O87" s="595">
        <f>L87+N87</f>
        <v>0</v>
      </c>
      <c r="P87" s="641">
        <f t="shared" si="1"/>
        <v>0</v>
      </c>
      <c r="Q87" s="514">
        <f t="shared" si="2"/>
        <v>0</v>
      </c>
      <c r="R87" s="640">
        <f t="shared" si="21"/>
        <v>0</v>
      </c>
      <c r="S87" s="641"/>
      <c r="T87" s="521">
        <v>5055</v>
      </c>
      <c r="U87" s="521">
        <f>T87*S87</f>
        <v>0</v>
      </c>
      <c r="V87" s="521">
        <v>4601</v>
      </c>
      <c r="W87" s="679">
        <f>V87*S87</f>
        <v>0</v>
      </c>
      <c r="X87" s="680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9"/>
      <c r="D88" s="593"/>
      <c r="E88" s="470"/>
      <c r="F88" s="470">
        <f>SUM(F89:F91)</f>
        <v>1849065</v>
      </c>
      <c r="G88" s="470"/>
      <c r="H88" s="470">
        <f>SUM(H89:H91)</f>
        <v>286765.44</v>
      </c>
      <c r="I88" s="592">
        <f>SUM(I89:I91)</f>
        <v>2135830.44</v>
      </c>
      <c r="J88" s="616"/>
      <c r="K88" s="524"/>
      <c r="L88" s="470">
        <f>SUM(L89:L91)</f>
        <v>0</v>
      </c>
      <c r="M88" s="524"/>
      <c r="N88" s="470">
        <f>SUM(N89:N91)</f>
        <v>0</v>
      </c>
      <c r="O88" s="592">
        <f>SUM(O89:O91)</f>
        <v>0</v>
      </c>
      <c r="P88" s="641">
        <f t="shared" si="1"/>
        <v>0</v>
      </c>
      <c r="Q88" s="514">
        <f t="shared" si="2"/>
        <v>0</v>
      </c>
      <c r="R88" s="640">
        <f t="shared" si="21"/>
        <v>0</v>
      </c>
      <c r="S88" s="650"/>
      <c r="T88" s="524"/>
      <c r="U88" s="524">
        <f>SUM(U89:U91)</f>
        <v>0</v>
      </c>
      <c r="V88" s="524"/>
      <c r="W88" s="524">
        <f>SUM(W89:W91)</f>
        <v>0</v>
      </c>
      <c r="X88" s="674">
        <f>SUM(X89:X91)</f>
        <v>0</v>
      </c>
    </row>
    <row r="89" spans="1:24" s="496" customFormat="1" ht="17.45" hidden="1" customHeight="1" x14ac:dyDescent="0.25">
      <c r="A89" s="497" t="s">
        <v>665</v>
      </c>
      <c r="B89" s="435" t="s">
        <v>210</v>
      </c>
      <c r="C89" s="572" t="s">
        <v>171</v>
      </c>
      <c r="D89" s="587">
        <v>7.6</v>
      </c>
      <c r="E89" s="467">
        <v>39300</v>
      </c>
      <c r="F89" s="467">
        <f>E89*D89</f>
        <v>298680</v>
      </c>
      <c r="G89" s="467">
        <v>23774.400000000001</v>
      </c>
      <c r="H89" s="467">
        <f>G89*D89</f>
        <v>180685.44</v>
      </c>
      <c r="I89" s="589">
        <f>F89+H89</f>
        <v>479365.44</v>
      </c>
      <c r="J89" s="610"/>
      <c r="K89" s="521">
        <v>39300</v>
      </c>
      <c r="L89" s="467">
        <f>K89*J89</f>
        <v>0</v>
      </c>
      <c r="M89" s="521">
        <v>23774.400000000001</v>
      </c>
      <c r="N89" s="467">
        <f>M89*J89</f>
        <v>0</v>
      </c>
      <c r="O89" s="589">
        <f>L89+N89</f>
        <v>0</v>
      </c>
      <c r="P89" s="641">
        <f t="shared" si="1"/>
        <v>0</v>
      </c>
      <c r="Q89" s="514">
        <f t="shared" si="2"/>
        <v>0</v>
      </c>
      <c r="R89" s="640">
        <f t="shared" si="21"/>
        <v>0</v>
      </c>
      <c r="S89" s="641"/>
      <c r="T89" s="521">
        <v>39300</v>
      </c>
      <c r="U89" s="521">
        <f>T89*S89</f>
        <v>0</v>
      </c>
      <c r="V89" s="521">
        <v>23774.400000000001</v>
      </c>
      <c r="W89" s="521">
        <f>V89*S89</f>
        <v>0</v>
      </c>
      <c r="X89" s="673">
        <f>U89+W89</f>
        <v>0</v>
      </c>
    </row>
    <row r="90" spans="1:24" s="496" customFormat="1" ht="17.45" hidden="1" customHeight="1" x14ac:dyDescent="0.25">
      <c r="A90" s="497" t="s">
        <v>666</v>
      </c>
      <c r="B90" s="435" t="s">
        <v>211</v>
      </c>
      <c r="C90" s="572" t="s">
        <v>153</v>
      </c>
      <c r="D90" s="587">
        <v>115</v>
      </c>
      <c r="E90" s="467">
        <v>1179</v>
      </c>
      <c r="F90" s="467">
        <f>E90*D90</f>
        <v>135585</v>
      </c>
      <c r="G90" s="467"/>
      <c r="H90" s="467"/>
      <c r="I90" s="589">
        <f>F90+H90</f>
        <v>135585</v>
      </c>
      <c r="J90" s="610"/>
      <c r="K90" s="521">
        <v>1179</v>
      </c>
      <c r="L90" s="467">
        <f>K90*J90</f>
        <v>0</v>
      </c>
      <c r="M90" s="521"/>
      <c r="N90" s="467"/>
      <c r="O90" s="589">
        <f>L90+N90</f>
        <v>0</v>
      </c>
      <c r="P90" s="641">
        <f t="shared" si="1"/>
        <v>0</v>
      </c>
      <c r="Q90" s="514">
        <f t="shared" si="2"/>
        <v>0</v>
      </c>
      <c r="R90" s="640">
        <f t="shared" si="21"/>
        <v>0</v>
      </c>
      <c r="S90" s="641"/>
      <c r="T90" s="521">
        <v>1179</v>
      </c>
      <c r="U90" s="521">
        <f>T90*S90</f>
        <v>0</v>
      </c>
      <c r="V90" s="521"/>
      <c r="W90" s="521"/>
      <c r="X90" s="673">
        <f>U90+W90</f>
        <v>0</v>
      </c>
    </row>
    <row r="91" spans="1:24" s="496" customFormat="1" ht="17.45" hidden="1" customHeight="1" x14ac:dyDescent="0.25">
      <c r="A91" s="497" t="s">
        <v>667</v>
      </c>
      <c r="B91" s="435" t="s">
        <v>212</v>
      </c>
      <c r="C91" s="572" t="s">
        <v>213</v>
      </c>
      <c r="D91" s="587">
        <v>600</v>
      </c>
      <c r="E91" s="467">
        <v>2358</v>
      </c>
      <c r="F91" s="467">
        <f>E91*D91</f>
        <v>1414800</v>
      </c>
      <c r="G91" s="467">
        <v>176.8</v>
      </c>
      <c r="H91" s="467">
        <f>G91*D91</f>
        <v>106080</v>
      </c>
      <c r="I91" s="589">
        <f>F91+H91</f>
        <v>1520880</v>
      </c>
      <c r="J91" s="610"/>
      <c r="K91" s="521">
        <v>2358</v>
      </c>
      <c r="L91" s="467">
        <f>K91*J91</f>
        <v>0</v>
      </c>
      <c r="M91" s="521">
        <v>176.8</v>
      </c>
      <c r="N91" s="467">
        <f>M91*J91</f>
        <v>0</v>
      </c>
      <c r="O91" s="589">
        <f>L91+N91</f>
        <v>0</v>
      </c>
      <c r="P91" s="641">
        <f t="shared" si="1"/>
        <v>0</v>
      </c>
      <c r="Q91" s="514">
        <f t="shared" si="2"/>
        <v>0</v>
      </c>
      <c r="R91" s="640">
        <f t="shared" si="21"/>
        <v>0</v>
      </c>
      <c r="S91" s="641"/>
      <c r="T91" s="521">
        <v>2358</v>
      </c>
      <c r="U91" s="521">
        <f>T91*S91</f>
        <v>0</v>
      </c>
      <c r="V91" s="521">
        <v>176.8</v>
      </c>
      <c r="W91" s="521">
        <f>V91*S91</f>
        <v>0</v>
      </c>
      <c r="X91" s="673">
        <f>U91+W91</f>
        <v>0</v>
      </c>
    </row>
    <row r="92" spans="1:24" s="403" customFormat="1" ht="17.45" hidden="1" customHeight="1" x14ac:dyDescent="0.25">
      <c r="A92" s="702" t="s">
        <v>214</v>
      </c>
      <c r="B92" s="698" t="s">
        <v>215</v>
      </c>
      <c r="C92" s="699"/>
      <c r="D92" s="703"/>
      <c r="E92" s="421"/>
      <c r="F92" s="421">
        <f>SUM(F93:F96)</f>
        <v>3943362</v>
      </c>
      <c r="G92" s="421"/>
      <c r="H92" s="421">
        <f>SUM(H93:H96)</f>
        <v>7445174</v>
      </c>
      <c r="I92" s="586">
        <f>SUM(I93:I96)</f>
        <v>11388536</v>
      </c>
      <c r="J92" s="637"/>
      <c r="K92" s="520"/>
      <c r="L92" s="421">
        <f>SUM(L93:L96)</f>
        <v>0</v>
      </c>
      <c r="M92" s="520"/>
      <c r="N92" s="421">
        <f>SUM(N93:N96)</f>
        <v>0</v>
      </c>
      <c r="O92" s="586">
        <f>SUM(O93:O96)</f>
        <v>0</v>
      </c>
      <c r="P92" s="641">
        <f t="shared" si="1"/>
        <v>0</v>
      </c>
      <c r="Q92" s="514">
        <f t="shared" si="2"/>
        <v>0</v>
      </c>
      <c r="R92" s="640">
        <f t="shared" si="21"/>
        <v>0</v>
      </c>
      <c r="S92" s="636"/>
      <c r="T92" s="520"/>
      <c r="U92" s="520">
        <f>SUM(U93:U96)</f>
        <v>0</v>
      </c>
      <c r="V92" s="520"/>
      <c r="W92" s="520">
        <f>SUM(W93:W96)</f>
        <v>0</v>
      </c>
      <c r="X92" s="672">
        <f>SUM(X93:X96)</f>
        <v>0</v>
      </c>
    </row>
    <row r="93" spans="1:24" s="505" customFormat="1" ht="17.45" hidden="1" customHeight="1" x14ac:dyDescent="0.25">
      <c r="A93" s="507" t="s">
        <v>668</v>
      </c>
      <c r="B93" s="433" t="s">
        <v>216</v>
      </c>
      <c r="C93" s="569" t="s">
        <v>217</v>
      </c>
      <c r="D93" s="596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7">
        <f>F93+H93</f>
        <v>1890448</v>
      </c>
      <c r="J93" s="616"/>
      <c r="K93" s="523">
        <v>910581</v>
      </c>
      <c r="L93" s="422">
        <f>K93*J93</f>
        <v>0</v>
      </c>
      <c r="M93" s="523">
        <v>979867</v>
      </c>
      <c r="N93" s="422">
        <f>M93*J93</f>
        <v>0</v>
      </c>
      <c r="O93" s="597">
        <f>L93+N93</f>
        <v>0</v>
      </c>
      <c r="P93" s="641">
        <f t="shared" si="1"/>
        <v>0</v>
      </c>
      <c r="Q93" s="514">
        <f t="shared" si="2"/>
        <v>0</v>
      </c>
      <c r="R93" s="640">
        <f t="shared" si="21"/>
        <v>0</v>
      </c>
      <c r="S93" s="650"/>
      <c r="T93" s="523">
        <v>910581</v>
      </c>
      <c r="U93" s="523">
        <f>T93*S93</f>
        <v>0</v>
      </c>
      <c r="V93" s="523">
        <v>979867</v>
      </c>
      <c r="W93" s="523">
        <f>V93*S93</f>
        <v>0</v>
      </c>
      <c r="X93" s="674">
        <f>U93+W93</f>
        <v>0</v>
      </c>
    </row>
    <row r="94" spans="1:24" s="505" customFormat="1" ht="17.45" hidden="1" customHeight="1" x14ac:dyDescent="0.25">
      <c r="A94" s="507" t="s">
        <v>669</v>
      </c>
      <c r="B94" s="433" t="s">
        <v>218</v>
      </c>
      <c r="C94" s="569" t="s">
        <v>217</v>
      </c>
      <c r="D94" s="596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7">
        <f>F94+H94</f>
        <v>2745017</v>
      </c>
      <c r="J94" s="616"/>
      <c r="K94" s="523">
        <v>1137342</v>
      </c>
      <c r="L94" s="422">
        <f>K94*J94</f>
        <v>0</v>
      </c>
      <c r="M94" s="523">
        <v>1607675</v>
      </c>
      <c r="N94" s="422">
        <f>M94*J94</f>
        <v>0</v>
      </c>
      <c r="O94" s="597">
        <f>L94+N94</f>
        <v>0</v>
      </c>
      <c r="P94" s="641">
        <f t="shared" si="1"/>
        <v>0</v>
      </c>
      <c r="Q94" s="514">
        <f t="shared" si="2"/>
        <v>0</v>
      </c>
      <c r="R94" s="640">
        <f t="shared" si="21"/>
        <v>0</v>
      </c>
      <c r="S94" s="650"/>
      <c r="T94" s="523">
        <v>1137342</v>
      </c>
      <c r="U94" s="523">
        <f>T94*S94</f>
        <v>0</v>
      </c>
      <c r="V94" s="523">
        <v>1607675</v>
      </c>
      <c r="W94" s="523">
        <f>V94*S94</f>
        <v>0</v>
      </c>
      <c r="X94" s="674">
        <f>U94+W94</f>
        <v>0</v>
      </c>
    </row>
    <row r="95" spans="1:24" s="505" customFormat="1" ht="17.45" hidden="1" customHeight="1" x14ac:dyDescent="0.25">
      <c r="A95" s="507" t="s">
        <v>671</v>
      </c>
      <c r="B95" s="433" t="s">
        <v>219</v>
      </c>
      <c r="C95" s="569" t="s">
        <v>217</v>
      </c>
      <c r="D95" s="596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7">
        <f>F95+H95</f>
        <v>5663711</v>
      </c>
      <c r="J95" s="616"/>
      <c r="K95" s="523">
        <v>1545276</v>
      </c>
      <c r="L95" s="422">
        <f>K95*J95</f>
        <v>0</v>
      </c>
      <c r="M95" s="523">
        <v>4118435</v>
      </c>
      <c r="N95" s="422">
        <f>M95*J95</f>
        <v>0</v>
      </c>
      <c r="O95" s="597">
        <f>L95+N95</f>
        <v>0</v>
      </c>
      <c r="P95" s="641">
        <f t="shared" si="1"/>
        <v>0</v>
      </c>
      <c r="Q95" s="514">
        <f t="shared" si="2"/>
        <v>0</v>
      </c>
      <c r="R95" s="640">
        <f t="shared" si="21"/>
        <v>0</v>
      </c>
      <c r="S95" s="650"/>
      <c r="T95" s="523">
        <v>1545276</v>
      </c>
      <c r="U95" s="523">
        <f>T95*S95</f>
        <v>0</v>
      </c>
      <c r="V95" s="523">
        <v>4118435</v>
      </c>
      <c r="W95" s="523">
        <f>V95*S95</f>
        <v>0</v>
      </c>
      <c r="X95" s="674">
        <f>U95+W95</f>
        <v>0</v>
      </c>
    </row>
    <row r="96" spans="1:24" s="505" customFormat="1" ht="17.45" hidden="1" customHeight="1" x14ac:dyDescent="0.25">
      <c r="A96" s="507" t="s">
        <v>670</v>
      </c>
      <c r="B96" s="433" t="s">
        <v>220</v>
      </c>
      <c r="C96" s="569" t="s">
        <v>217</v>
      </c>
      <c r="D96" s="596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7">
        <f>F96+H96</f>
        <v>1089360</v>
      </c>
      <c r="J96" s="616"/>
      <c r="K96" s="523">
        <v>350163</v>
      </c>
      <c r="L96" s="422">
        <f>K96*J96</f>
        <v>0</v>
      </c>
      <c r="M96" s="523">
        <v>739197</v>
      </c>
      <c r="N96" s="422">
        <f>M96*J96</f>
        <v>0</v>
      </c>
      <c r="O96" s="597">
        <f>L96+N96</f>
        <v>0</v>
      </c>
      <c r="P96" s="641">
        <f t="shared" si="1"/>
        <v>0</v>
      </c>
      <c r="Q96" s="514">
        <f t="shared" si="2"/>
        <v>0</v>
      </c>
      <c r="R96" s="640">
        <f t="shared" si="21"/>
        <v>0</v>
      </c>
      <c r="S96" s="650"/>
      <c r="T96" s="523">
        <v>350163</v>
      </c>
      <c r="U96" s="523">
        <f>T96*S96</f>
        <v>0</v>
      </c>
      <c r="V96" s="523">
        <v>739197</v>
      </c>
      <c r="W96" s="523">
        <f>V96*S96</f>
        <v>0</v>
      </c>
      <c r="X96" s="674">
        <f>U96+W96</f>
        <v>0</v>
      </c>
    </row>
    <row r="97" spans="1:24" s="403" customFormat="1" ht="17.45" hidden="1" customHeight="1" x14ac:dyDescent="0.25">
      <c r="A97" s="704" t="s">
        <v>221</v>
      </c>
      <c r="B97" s="698" t="s">
        <v>222</v>
      </c>
      <c r="C97" s="699"/>
      <c r="D97" s="703"/>
      <c r="E97" s="421"/>
      <c r="F97" s="421">
        <f>SUM(F98:F148)</f>
        <v>2676199</v>
      </c>
      <c r="G97" s="421"/>
      <c r="H97" s="421">
        <f>SUM(H98:H148)</f>
        <v>4039309.352</v>
      </c>
      <c r="I97" s="586">
        <f>SUM(I98:I148)</f>
        <v>6715508.352</v>
      </c>
      <c r="J97" s="637"/>
      <c r="K97" s="520"/>
      <c r="L97" s="421">
        <f>SUM(L98:L148)</f>
        <v>0</v>
      </c>
      <c r="M97" s="520"/>
      <c r="N97" s="421">
        <f>SUM(N98:N148)</f>
        <v>0</v>
      </c>
      <c r="O97" s="586">
        <f>SUM(O98:O148)</f>
        <v>0</v>
      </c>
      <c r="P97" s="641">
        <f t="shared" si="1"/>
        <v>0</v>
      </c>
      <c r="Q97" s="514">
        <f t="shared" si="2"/>
        <v>0</v>
      </c>
      <c r="R97" s="640">
        <f t="shared" si="21"/>
        <v>0</v>
      </c>
      <c r="S97" s="636"/>
      <c r="T97" s="520"/>
      <c r="U97" s="520">
        <f>SUM(U98:U148)</f>
        <v>0</v>
      </c>
      <c r="V97" s="520"/>
      <c r="W97" s="520">
        <f>SUM(W98:W148)</f>
        <v>0</v>
      </c>
      <c r="X97" s="672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3" t="s">
        <v>224</v>
      </c>
      <c r="D98" s="598">
        <v>1</v>
      </c>
      <c r="E98" s="467">
        <v>50304</v>
      </c>
      <c r="F98" s="467">
        <f t="shared" ref="F98:F129" si="22">E98*D98</f>
        <v>50304</v>
      </c>
      <c r="G98" s="467"/>
      <c r="H98" s="467"/>
      <c r="I98" s="589">
        <f t="shared" ref="I98:I129" si="23">F98+H98</f>
        <v>50304</v>
      </c>
      <c r="J98" s="621"/>
      <c r="K98" s="521">
        <v>50304</v>
      </c>
      <c r="L98" s="467">
        <f t="shared" ref="L98:L129" si="24">K98*J98</f>
        <v>0</v>
      </c>
      <c r="M98" s="521"/>
      <c r="N98" s="467"/>
      <c r="O98" s="589">
        <f t="shared" ref="O98:O129" si="25">L98+N98</f>
        <v>0</v>
      </c>
      <c r="P98" s="641">
        <f t="shared" ref="P98:P161" si="26">K98-T98</f>
        <v>0</v>
      </c>
      <c r="Q98" s="514">
        <f t="shared" ref="Q98:Q161" si="27">M98-V98</f>
        <v>0</v>
      </c>
      <c r="R98" s="640">
        <f t="shared" si="21"/>
        <v>0</v>
      </c>
      <c r="S98" s="652"/>
      <c r="T98" s="521">
        <v>50304</v>
      </c>
      <c r="U98" s="521">
        <f t="shared" ref="U98:U146" si="28">T98*S98</f>
        <v>0</v>
      </c>
      <c r="V98" s="521"/>
      <c r="W98" s="521"/>
      <c r="X98" s="673">
        <f t="shared" ref="X98:X148" si="29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3" t="s">
        <v>31</v>
      </c>
      <c r="D99" s="598">
        <v>2</v>
      </c>
      <c r="E99" s="467">
        <v>5502</v>
      </c>
      <c r="F99" s="467">
        <f t="shared" si="22"/>
        <v>11004</v>
      </c>
      <c r="G99" s="467">
        <v>36625.68</v>
      </c>
      <c r="H99" s="467">
        <f t="shared" ref="H99:H130" si="30">D99*G99</f>
        <v>73251.360000000001</v>
      </c>
      <c r="I99" s="589">
        <f t="shared" si="23"/>
        <v>84255.360000000001</v>
      </c>
      <c r="J99" s="621"/>
      <c r="K99" s="521">
        <v>5502</v>
      </c>
      <c r="L99" s="467">
        <f t="shared" si="24"/>
        <v>0</v>
      </c>
      <c r="M99" s="521">
        <v>36625.68</v>
      </c>
      <c r="N99" s="467">
        <f t="shared" ref="N99:N130" si="31">J99*M99</f>
        <v>0</v>
      </c>
      <c r="O99" s="589">
        <f t="shared" si="25"/>
        <v>0</v>
      </c>
      <c r="P99" s="641">
        <f t="shared" si="26"/>
        <v>0</v>
      </c>
      <c r="Q99" s="514">
        <f t="shared" si="27"/>
        <v>0</v>
      </c>
      <c r="R99" s="640">
        <f t="shared" si="21"/>
        <v>0</v>
      </c>
      <c r="S99" s="652"/>
      <c r="T99" s="521">
        <v>5502</v>
      </c>
      <c r="U99" s="521">
        <f t="shared" si="28"/>
        <v>0</v>
      </c>
      <c r="V99" s="521">
        <v>36625.68</v>
      </c>
      <c r="W99" s="521">
        <f t="shared" ref="W99:W147" si="32">S99*V99</f>
        <v>0</v>
      </c>
      <c r="X99" s="673">
        <f t="shared" si="29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3" t="s">
        <v>31</v>
      </c>
      <c r="D100" s="598">
        <v>1</v>
      </c>
      <c r="E100" s="467">
        <v>2358</v>
      </c>
      <c r="F100" s="467">
        <f t="shared" si="22"/>
        <v>2358</v>
      </c>
      <c r="G100" s="467">
        <v>1456</v>
      </c>
      <c r="H100" s="467">
        <f t="shared" si="30"/>
        <v>1456</v>
      </c>
      <c r="I100" s="589">
        <f t="shared" si="23"/>
        <v>3814</v>
      </c>
      <c r="J100" s="621"/>
      <c r="K100" s="521">
        <v>2358</v>
      </c>
      <c r="L100" s="467">
        <f t="shared" si="24"/>
        <v>0</v>
      </c>
      <c r="M100" s="521">
        <v>1456</v>
      </c>
      <c r="N100" s="467">
        <f t="shared" si="31"/>
        <v>0</v>
      </c>
      <c r="O100" s="589">
        <f t="shared" si="25"/>
        <v>0</v>
      </c>
      <c r="P100" s="641">
        <f t="shared" si="26"/>
        <v>0</v>
      </c>
      <c r="Q100" s="514">
        <f t="shared" si="27"/>
        <v>0</v>
      </c>
      <c r="R100" s="640">
        <f t="shared" si="21"/>
        <v>0</v>
      </c>
      <c r="S100" s="652"/>
      <c r="T100" s="521">
        <v>2358</v>
      </c>
      <c r="U100" s="521">
        <f t="shared" si="28"/>
        <v>0</v>
      </c>
      <c r="V100" s="521">
        <v>1456</v>
      </c>
      <c r="W100" s="521">
        <f t="shared" si="32"/>
        <v>0</v>
      </c>
      <c r="X100" s="673">
        <f t="shared" si="29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3" t="s">
        <v>31</v>
      </c>
      <c r="D101" s="598">
        <v>1</v>
      </c>
      <c r="E101" s="467">
        <v>5502</v>
      </c>
      <c r="F101" s="467">
        <f t="shared" si="22"/>
        <v>5502</v>
      </c>
      <c r="G101" s="467">
        <v>15730</v>
      </c>
      <c r="H101" s="467">
        <f t="shared" si="30"/>
        <v>15730</v>
      </c>
      <c r="I101" s="589">
        <f t="shared" si="23"/>
        <v>21232</v>
      </c>
      <c r="J101" s="621"/>
      <c r="K101" s="521">
        <v>5502</v>
      </c>
      <c r="L101" s="467">
        <f t="shared" si="24"/>
        <v>0</v>
      </c>
      <c r="M101" s="521">
        <v>15730</v>
      </c>
      <c r="N101" s="467">
        <f t="shared" si="31"/>
        <v>0</v>
      </c>
      <c r="O101" s="589">
        <f t="shared" si="25"/>
        <v>0</v>
      </c>
      <c r="P101" s="641">
        <f t="shared" si="26"/>
        <v>0</v>
      </c>
      <c r="Q101" s="514">
        <f t="shared" si="27"/>
        <v>0</v>
      </c>
      <c r="R101" s="640">
        <f t="shared" si="21"/>
        <v>0</v>
      </c>
      <c r="S101" s="652"/>
      <c r="T101" s="521">
        <v>5502</v>
      </c>
      <c r="U101" s="521">
        <f t="shared" si="28"/>
        <v>0</v>
      </c>
      <c r="V101" s="521">
        <v>15730</v>
      </c>
      <c r="W101" s="521">
        <f t="shared" si="32"/>
        <v>0</v>
      </c>
      <c r="X101" s="673">
        <f t="shared" si="29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3" t="s">
        <v>31</v>
      </c>
      <c r="D102" s="598">
        <v>1</v>
      </c>
      <c r="E102" s="467">
        <v>5502</v>
      </c>
      <c r="F102" s="467">
        <f t="shared" si="22"/>
        <v>5502</v>
      </c>
      <c r="G102" s="467">
        <v>42033.68</v>
      </c>
      <c r="H102" s="467">
        <f t="shared" si="30"/>
        <v>42033.68</v>
      </c>
      <c r="I102" s="589">
        <f t="shared" si="23"/>
        <v>47535.68</v>
      </c>
      <c r="J102" s="621"/>
      <c r="K102" s="521">
        <v>5502</v>
      </c>
      <c r="L102" s="467">
        <f t="shared" si="24"/>
        <v>0</v>
      </c>
      <c r="M102" s="521">
        <v>42033.68</v>
      </c>
      <c r="N102" s="467">
        <f t="shared" si="31"/>
        <v>0</v>
      </c>
      <c r="O102" s="589">
        <f t="shared" si="25"/>
        <v>0</v>
      </c>
      <c r="P102" s="641">
        <f t="shared" si="26"/>
        <v>0</v>
      </c>
      <c r="Q102" s="514">
        <f t="shared" si="27"/>
        <v>0</v>
      </c>
      <c r="R102" s="640">
        <f t="shared" si="21"/>
        <v>0</v>
      </c>
      <c r="S102" s="652"/>
      <c r="T102" s="521">
        <v>5502</v>
      </c>
      <c r="U102" s="521">
        <f t="shared" si="28"/>
        <v>0</v>
      </c>
      <c r="V102" s="521">
        <v>42033.68</v>
      </c>
      <c r="W102" s="521">
        <f t="shared" si="32"/>
        <v>0</v>
      </c>
      <c r="X102" s="673">
        <f t="shared" si="29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3" t="s">
        <v>31</v>
      </c>
      <c r="D103" s="598">
        <v>6</v>
      </c>
      <c r="E103" s="467">
        <v>524</v>
      </c>
      <c r="F103" s="467">
        <f t="shared" si="22"/>
        <v>3144</v>
      </c>
      <c r="G103" s="467">
        <v>7368.4000000000005</v>
      </c>
      <c r="H103" s="467">
        <f t="shared" si="30"/>
        <v>44210.400000000001</v>
      </c>
      <c r="I103" s="589">
        <f t="shared" si="23"/>
        <v>47354.400000000001</v>
      </c>
      <c r="J103" s="621"/>
      <c r="K103" s="521">
        <v>524</v>
      </c>
      <c r="L103" s="467">
        <f t="shared" si="24"/>
        <v>0</v>
      </c>
      <c r="M103" s="521">
        <v>7368.4000000000005</v>
      </c>
      <c r="N103" s="467">
        <f t="shared" si="31"/>
        <v>0</v>
      </c>
      <c r="O103" s="589">
        <f t="shared" si="25"/>
        <v>0</v>
      </c>
      <c r="P103" s="641">
        <f t="shared" si="26"/>
        <v>0</v>
      </c>
      <c r="Q103" s="514">
        <f t="shared" si="27"/>
        <v>0</v>
      </c>
      <c r="R103" s="640">
        <f t="shared" si="21"/>
        <v>0</v>
      </c>
      <c r="S103" s="652"/>
      <c r="T103" s="521">
        <v>524</v>
      </c>
      <c r="U103" s="521">
        <f t="shared" si="28"/>
        <v>0</v>
      </c>
      <c r="V103" s="521">
        <v>7368.4000000000005</v>
      </c>
      <c r="W103" s="521">
        <f t="shared" si="32"/>
        <v>0</v>
      </c>
      <c r="X103" s="673">
        <f t="shared" si="29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3" t="s">
        <v>31</v>
      </c>
      <c r="D104" s="598">
        <v>1</v>
      </c>
      <c r="E104" s="467">
        <v>3406</v>
      </c>
      <c r="F104" s="467">
        <f t="shared" si="22"/>
        <v>3406</v>
      </c>
      <c r="G104" s="467">
        <v>14788.176000000001</v>
      </c>
      <c r="H104" s="467">
        <f t="shared" si="30"/>
        <v>14788.176000000001</v>
      </c>
      <c r="I104" s="589">
        <f t="shared" si="23"/>
        <v>18194.175999999999</v>
      </c>
      <c r="J104" s="621"/>
      <c r="K104" s="521">
        <v>3406</v>
      </c>
      <c r="L104" s="467">
        <f t="shared" si="24"/>
        <v>0</v>
      </c>
      <c r="M104" s="521">
        <v>14788.176000000001</v>
      </c>
      <c r="N104" s="467">
        <f t="shared" si="31"/>
        <v>0</v>
      </c>
      <c r="O104" s="589">
        <f t="shared" si="25"/>
        <v>0</v>
      </c>
      <c r="P104" s="641">
        <f t="shared" si="26"/>
        <v>0</v>
      </c>
      <c r="Q104" s="514">
        <f t="shared" si="27"/>
        <v>0</v>
      </c>
      <c r="R104" s="640">
        <f t="shared" si="21"/>
        <v>0</v>
      </c>
      <c r="S104" s="652"/>
      <c r="T104" s="521">
        <v>3406</v>
      </c>
      <c r="U104" s="521">
        <f t="shared" si="28"/>
        <v>0</v>
      </c>
      <c r="V104" s="521">
        <v>14788.176000000001</v>
      </c>
      <c r="W104" s="521">
        <f t="shared" si="32"/>
        <v>0</v>
      </c>
      <c r="X104" s="673">
        <f t="shared" si="29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3" t="s">
        <v>31</v>
      </c>
      <c r="D105" s="598">
        <v>2</v>
      </c>
      <c r="E105" s="467">
        <v>3406</v>
      </c>
      <c r="F105" s="467">
        <f t="shared" si="22"/>
        <v>6812</v>
      </c>
      <c r="G105" s="467">
        <v>6507.8519999999999</v>
      </c>
      <c r="H105" s="467">
        <f t="shared" si="30"/>
        <v>13015.704</v>
      </c>
      <c r="I105" s="589">
        <f t="shared" si="23"/>
        <v>19827.703999999998</v>
      </c>
      <c r="J105" s="621"/>
      <c r="K105" s="521">
        <v>3406</v>
      </c>
      <c r="L105" s="467">
        <f t="shared" si="24"/>
        <v>0</v>
      </c>
      <c r="M105" s="521">
        <v>6507.8519999999999</v>
      </c>
      <c r="N105" s="467">
        <f t="shared" si="31"/>
        <v>0</v>
      </c>
      <c r="O105" s="589">
        <f t="shared" si="25"/>
        <v>0</v>
      </c>
      <c r="P105" s="641">
        <f t="shared" si="26"/>
        <v>0</v>
      </c>
      <c r="Q105" s="514">
        <f t="shared" si="27"/>
        <v>0</v>
      </c>
      <c r="R105" s="640">
        <f t="shared" ref="R105:R136" si="33">(D105*K105)-(D105*T105)</f>
        <v>0</v>
      </c>
      <c r="S105" s="652"/>
      <c r="T105" s="521">
        <v>3406</v>
      </c>
      <c r="U105" s="521">
        <f t="shared" si="28"/>
        <v>0</v>
      </c>
      <c r="V105" s="521">
        <v>6507.8519999999999</v>
      </c>
      <c r="W105" s="521">
        <f t="shared" si="32"/>
        <v>0</v>
      </c>
      <c r="X105" s="673">
        <f t="shared" si="29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3" t="s">
        <v>31</v>
      </c>
      <c r="D106" s="598">
        <v>1</v>
      </c>
      <c r="E106" s="467">
        <v>3406</v>
      </c>
      <c r="F106" s="467">
        <f t="shared" si="22"/>
        <v>3406</v>
      </c>
      <c r="G106" s="467">
        <v>5933.9280000000008</v>
      </c>
      <c r="H106" s="467">
        <f t="shared" si="30"/>
        <v>5933.9280000000008</v>
      </c>
      <c r="I106" s="589">
        <f t="shared" si="23"/>
        <v>9339.9279999999999</v>
      </c>
      <c r="J106" s="621"/>
      <c r="K106" s="521">
        <v>3406</v>
      </c>
      <c r="L106" s="467">
        <f t="shared" si="24"/>
        <v>0</v>
      </c>
      <c r="M106" s="521">
        <v>5933.9280000000008</v>
      </c>
      <c r="N106" s="467">
        <f t="shared" si="31"/>
        <v>0</v>
      </c>
      <c r="O106" s="589">
        <f t="shared" si="25"/>
        <v>0</v>
      </c>
      <c r="P106" s="641">
        <f t="shared" si="26"/>
        <v>0</v>
      </c>
      <c r="Q106" s="514">
        <f t="shared" si="27"/>
        <v>0</v>
      </c>
      <c r="R106" s="640">
        <f t="shared" si="33"/>
        <v>0</v>
      </c>
      <c r="S106" s="652"/>
      <c r="T106" s="521">
        <v>3406</v>
      </c>
      <c r="U106" s="521">
        <f t="shared" si="28"/>
        <v>0</v>
      </c>
      <c r="V106" s="521">
        <v>5933.9280000000008</v>
      </c>
      <c r="W106" s="521">
        <f t="shared" si="32"/>
        <v>0</v>
      </c>
      <c r="X106" s="673">
        <f t="shared" si="29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3" t="s">
        <v>31</v>
      </c>
      <c r="D107" s="598">
        <v>71</v>
      </c>
      <c r="E107" s="467">
        <v>1572</v>
      </c>
      <c r="F107" s="467">
        <f t="shared" si="22"/>
        <v>111612</v>
      </c>
      <c r="G107" s="467">
        <v>2472.34</v>
      </c>
      <c r="H107" s="467">
        <f t="shared" si="30"/>
        <v>175536.14</v>
      </c>
      <c r="I107" s="589">
        <f t="shared" si="23"/>
        <v>287148.14</v>
      </c>
      <c r="J107" s="621"/>
      <c r="K107" s="521">
        <v>1572</v>
      </c>
      <c r="L107" s="467">
        <f t="shared" si="24"/>
        <v>0</v>
      </c>
      <c r="M107" s="521">
        <v>2472.34</v>
      </c>
      <c r="N107" s="467">
        <f t="shared" si="31"/>
        <v>0</v>
      </c>
      <c r="O107" s="589">
        <f t="shared" si="25"/>
        <v>0</v>
      </c>
      <c r="P107" s="641">
        <f t="shared" si="26"/>
        <v>0</v>
      </c>
      <c r="Q107" s="514">
        <f t="shared" si="27"/>
        <v>0</v>
      </c>
      <c r="R107" s="640">
        <f t="shared" si="33"/>
        <v>0</v>
      </c>
      <c r="S107" s="652"/>
      <c r="T107" s="521">
        <v>1572</v>
      </c>
      <c r="U107" s="521">
        <f t="shared" si="28"/>
        <v>0</v>
      </c>
      <c r="V107" s="521">
        <v>2472.34</v>
      </c>
      <c r="W107" s="521">
        <f t="shared" si="32"/>
        <v>0</v>
      </c>
      <c r="X107" s="673">
        <f t="shared" si="29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3" t="s">
        <v>31</v>
      </c>
      <c r="D108" s="598">
        <v>26</v>
      </c>
      <c r="E108" s="467">
        <v>4454</v>
      </c>
      <c r="F108" s="467">
        <f t="shared" si="22"/>
        <v>115804</v>
      </c>
      <c r="G108" s="467">
        <v>37518</v>
      </c>
      <c r="H108" s="467">
        <f t="shared" si="30"/>
        <v>975468</v>
      </c>
      <c r="I108" s="589">
        <f t="shared" si="23"/>
        <v>1091272</v>
      </c>
      <c r="J108" s="621"/>
      <c r="K108" s="521">
        <v>4454</v>
      </c>
      <c r="L108" s="467">
        <f t="shared" si="24"/>
        <v>0</v>
      </c>
      <c r="M108" s="521">
        <v>37518</v>
      </c>
      <c r="N108" s="467">
        <f t="shared" si="31"/>
        <v>0</v>
      </c>
      <c r="O108" s="589">
        <f t="shared" si="25"/>
        <v>0</v>
      </c>
      <c r="P108" s="641">
        <f t="shared" si="26"/>
        <v>0</v>
      </c>
      <c r="Q108" s="514">
        <f t="shared" si="27"/>
        <v>0</v>
      </c>
      <c r="R108" s="640">
        <f t="shared" si="33"/>
        <v>0</v>
      </c>
      <c r="S108" s="652"/>
      <c r="T108" s="521">
        <v>4454</v>
      </c>
      <c r="U108" s="521">
        <f t="shared" si="28"/>
        <v>0</v>
      </c>
      <c r="V108" s="521">
        <v>37518</v>
      </c>
      <c r="W108" s="521">
        <f t="shared" si="32"/>
        <v>0</v>
      </c>
      <c r="X108" s="673">
        <f t="shared" si="29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3" t="s">
        <v>31</v>
      </c>
      <c r="D109" s="598">
        <v>20</v>
      </c>
      <c r="E109" s="467">
        <v>1572</v>
      </c>
      <c r="F109" s="467">
        <f t="shared" si="22"/>
        <v>31440</v>
      </c>
      <c r="G109" s="467">
        <v>1458.34</v>
      </c>
      <c r="H109" s="467">
        <f t="shared" si="30"/>
        <v>29166.799999999999</v>
      </c>
      <c r="I109" s="589">
        <f t="shared" si="23"/>
        <v>60606.8</v>
      </c>
      <c r="J109" s="621"/>
      <c r="K109" s="521">
        <v>1572</v>
      </c>
      <c r="L109" s="467">
        <f t="shared" si="24"/>
        <v>0</v>
      </c>
      <c r="M109" s="521">
        <v>1458.34</v>
      </c>
      <c r="N109" s="467">
        <f t="shared" si="31"/>
        <v>0</v>
      </c>
      <c r="O109" s="589">
        <f t="shared" si="25"/>
        <v>0</v>
      </c>
      <c r="P109" s="641">
        <f t="shared" si="26"/>
        <v>0</v>
      </c>
      <c r="Q109" s="514">
        <f t="shared" si="27"/>
        <v>0</v>
      </c>
      <c r="R109" s="640">
        <f t="shared" si="33"/>
        <v>0</v>
      </c>
      <c r="S109" s="652"/>
      <c r="T109" s="521">
        <v>1572</v>
      </c>
      <c r="U109" s="521">
        <f t="shared" si="28"/>
        <v>0</v>
      </c>
      <c r="V109" s="521">
        <v>1458.34</v>
      </c>
      <c r="W109" s="521">
        <f t="shared" si="32"/>
        <v>0</v>
      </c>
      <c r="X109" s="673">
        <f t="shared" si="29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3" t="s">
        <v>31</v>
      </c>
      <c r="D110" s="598">
        <v>4</v>
      </c>
      <c r="E110" s="467">
        <v>1310</v>
      </c>
      <c r="F110" s="467">
        <f t="shared" si="22"/>
        <v>5240</v>
      </c>
      <c r="G110" s="467">
        <v>833.50800000000004</v>
      </c>
      <c r="H110" s="467">
        <f t="shared" si="30"/>
        <v>3334.0320000000002</v>
      </c>
      <c r="I110" s="589">
        <f t="shared" si="23"/>
        <v>8574.0319999999992</v>
      </c>
      <c r="J110" s="621"/>
      <c r="K110" s="521">
        <v>1310</v>
      </c>
      <c r="L110" s="467">
        <f t="shared" si="24"/>
        <v>0</v>
      </c>
      <c r="M110" s="521">
        <v>833.50800000000004</v>
      </c>
      <c r="N110" s="467">
        <f t="shared" si="31"/>
        <v>0</v>
      </c>
      <c r="O110" s="589">
        <f t="shared" si="25"/>
        <v>0</v>
      </c>
      <c r="P110" s="641">
        <f t="shared" si="26"/>
        <v>0</v>
      </c>
      <c r="Q110" s="514">
        <f t="shared" si="27"/>
        <v>0</v>
      </c>
      <c r="R110" s="640">
        <f t="shared" si="33"/>
        <v>0</v>
      </c>
      <c r="S110" s="652"/>
      <c r="T110" s="521">
        <v>1310</v>
      </c>
      <c r="U110" s="521">
        <f t="shared" si="28"/>
        <v>0</v>
      </c>
      <c r="V110" s="521">
        <v>833.50800000000004</v>
      </c>
      <c r="W110" s="521">
        <f t="shared" si="32"/>
        <v>0</v>
      </c>
      <c r="X110" s="673">
        <f t="shared" si="29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3" t="s">
        <v>31</v>
      </c>
      <c r="D111" s="598">
        <v>4</v>
      </c>
      <c r="E111" s="467">
        <v>4192</v>
      </c>
      <c r="F111" s="467">
        <f t="shared" si="22"/>
        <v>16768</v>
      </c>
      <c r="G111" s="467">
        <v>15047.760000000002</v>
      </c>
      <c r="H111" s="467">
        <f t="shared" si="30"/>
        <v>60191.040000000008</v>
      </c>
      <c r="I111" s="589">
        <f t="shared" si="23"/>
        <v>76959.040000000008</v>
      </c>
      <c r="J111" s="621"/>
      <c r="K111" s="521">
        <v>4192</v>
      </c>
      <c r="L111" s="467">
        <f t="shared" si="24"/>
        <v>0</v>
      </c>
      <c r="M111" s="521">
        <v>15047.760000000002</v>
      </c>
      <c r="N111" s="467">
        <f t="shared" si="31"/>
        <v>0</v>
      </c>
      <c r="O111" s="589">
        <f t="shared" si="25"/>
        <v>0</v>
      </c>
      <c r="P111" s="641">
        <f t="shared" si="26"/>
        <v>0</v>
      </c>
      <c r="Q111" s="514">
        <f t="shared" si="27"/>
        <v>0</v>
      </c>
      <c r="R111" s="640">
        <f t="shared" si="33"/>
        <v>0</v>
      </c>
      <c r="S111" s="652"/>
      <c r="T111" s="521">
        <v>4192</v>
      </c>
      <c r="U111" s="521">
        <f t="shared" si="28"/>
        <v>0</v>
      </c>
      <c r="V111" s="521">
        <v>15047.760000000002</v>
      </c>
      <c r="W111" s="521">
        <f t="shared" si="32"/>
        <v>0</v>
      </c>
      <c r="X111" s="673">
        <f t="shared" si="29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3" t="s">
        <v>31</v>
      </c>
      <c r="D112" s="598">
        <v>4</v>
      </c>
      <c r="E112" s="467">
        <v>393</v>
      </c>
      <c r="F112" s="467">
        <f t="shared" si="22"/>
        <v>1572</v>
      </c>
      <c r="G112" s="467">
        <v>3135.9119999999998</v>
      </c>
      <c r="H112" s="467">
        <f t="shared" si="30"/>
        <v>12543.647999999999</v>
      </c>
      <c r="I112" s="589">
        <f t="shared" si="23"/>
        <v>14115.647999999999</v>
      </c>
      <c r="J112" s="621"/>
      <c r="K112" s="521">
        <v>393</v>
      </c>
      <c r="L112" s="467">
        <f t="shared" si="24"/>
        <v>0</v>
      </c>
      <c r="M112" s="521">
        <v>3135.9119999999998</v>
      </c>
      <c r="N112" s="467">
        <f t="shared" si="31"/>
        <v>0</v>
      </c>
      <c r="O112" s="589">
        <f t="shared" si="25"/>
        <v>0</v>
      </c>
      <c r="P112" s="641">
        <f t="shared" si="26"/>
        <v>0</v>
      </c>
      <c r="Q112" s="514">
        <f t="shared" si="27"/>
        <v>0</v>
      </c>
      <c r="R112" s="640">
        <f t="shared" si="33"/>
        <v>0</v>
      </c>
      <c r="S112" s="652"/>
      <c r="T112" s="521">
        <v>393</v>
      </c>
      <c r="U112" s="521">
        <f t="shared" si="28"/>
        <v>0</v>
      </c>
      <c r="V112" s="521">
        <v>3135.9119999999998</v>
      </c>
      <c r="W112" s="521">
        <f t="shared" si="32"/>
        <v>0</v>
      </c>
      <c r="X112" s="673">
        <f t="shared" si="29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3" t="s">
        <v>31</v>
      </c>
      <c r="D113" s="598">
        <v>4</v>
      </c>
      <c r="E113" s="467">
        <v>393</v>
      </c>
      <c r="F113" s="467">
        <f t="shared" si="22"/>
        <v>1572</v>
      </c>
      <c r="G113" s="467">
        <v>1027</v>
      </c>
      <c r="H113" s="467">
        <f t="shared" si="30"/>
        <v>4108</v>
      </c>
      <c r="I113" s="589">
        <f t="shared" si="23"/>
        <v>5680</v>
      </c>
      <c r="J113" s="621"/>
      <c r="K113" s="521">
        <v>393</v>
      </c>
      <c r="L113" s="467">
        <f t="shared" si="24"/>
        <v>0</v>
      </c>
      <c r="M113" s="521">
        <v>1027</v>
      </c>
      <c r="N113" s="467">
        <f t="shared" si="31"/>
        <v>0</v>
      </c>
      <c r="O113" s="589">
        <f t="shared" si="25"/>
        <v>0</v>
      </c>
      <c r="P113" s="641">
        <f t="shared" si="26"/>
        <v>0</v>
      </c>
      <c r="Q113" s="514">
        <f t="shared" si="27"/>
        <v>0</v>
      </c>
      <c r="R113" s="640">
        <f t="shared" si="33"/>
        <v>0</v>
      </c>
      <c r="S113" s="652"/>
      <c r="T113" s="521">
        <v>393</v>
      </c>
      <c r="U113" s="521">
        <f t="shared" si="28"/>
        <v>0</v>
      </c>
      <c r="V113" s="521">
        <v>1027</v>
      </c>
      <c r="W113" s="521">
        <f t="shared" si="32"/>
        <v>0</v>
      </c>
      <c r="X113" s="673">
        <f t="shared" si="29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3" t="s">
        <v>31</v>
      </c>
      <c r="D114" s="598">
        <v>20</v>
      </c>
      <c r="E114" s="467">
        <v>3406</v>
      </c>
      <c r="F114" s="467">
        <f t="shared" si="22"/>
        <v>68120</v>
      </c>
      <c r="G114" s="467">
        <v>1774.5</v>
      </c>
      <c r="H114" s="467">
        <f t="shared" si="30"/>
        <v>35490</v>
      </c>
      <c r="I114" s="589">
        <f t="shared" si="23"/>
        <v>103610</v>
      </c>
      <c r="J114" s="621"/>
      <c r="K114" s="521">
        <v>3406</v>
      </c>
      <c r="L114" s="467">
        <f t="shared" si="24"/>
        <v>0</v>
      </c>
      <c r="M114" s="521">
        <v>1774.5</v>
      </c>
      <c r="N114" s="467">
        <f t="shared" si="31"/>
        <v>0</v>
      </c>
      <c r="O114" s="589">
        <f t="shared" si="25"/>
        <v>0</v>
      </c>
      <c r="P114" s="641">
        <f t="shared" si="26"/>
        <v>0</v>
      </c>
      <c r="Q114" s="514">
        <f t="shared" si="27"/>
        <v>0</v>
      </c>
      <c r="R114" s="640">
        <f t="shared" si="33"/>
        <v>0</v>
      </c>
      <c r="S114" s="652"/>
      <c r="T114" s="521">
        <v>3406</v>
      </c>
      <c r="U114" s="521">
        <f t="shared" si="28"/>
        <v>0</v>
      </c>
      <c r="V114" s="521">
        <v>1774.5</v>
      </c>
      <c r="W114" s="521">
        <f t="shared" si="32"/>
        <v>0</v>
      </c>
      <c r="X114" s="673">
        <f t="shared" si="29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3" t="s">
        <v>31</v>
      </c>
      <c r="D115" s="598">
        <v>5</v>
      </c>
      <c r="E115" s="467">
        <v>1572</v>
      </c>
      <c r="F115" s="467">
        <f t="shared" si="22"/>
        <v>7860</v>
      </c>
      <c r="G115" s="467">
        <v>478.40000000000003</v>
      </c>
      <c r="H115" s="467">
        <f t="shared" si="30"/>
        <v>2392</v>
      </c>
      <c r="I115" s="589">
        <f t="shared" si="23"/>
        <v>10252</v>
      </c>
      <c r="J115" s="621"/>
      <c r="K115" s="521">
        <v>1572</v>
      </c>
      <c r="L115" s="467">
        <f t="shared" si="24"/>
        <v>0</v>
      </c>
      <c r="M115" s="521">
        <v>478.40000000000003</v>
      </c>
      <c r="N115" s="467">
        <f t="shared" si="31"/>
        <v>0</v>
      </c>
      <c r="O115" s="589">
        <f t="shared" si="25"/>
        <v>0</v>
      </c>
      <c r="P115" s="641">
        <f t="shared" si="26"/>
        <v>0</v>
      </c>
      <c r="Q115" s="514">
        <f t="shared" si="27"/>
        <v>0</v>
      </c>
      <c r="R115" s="640">
        <f t="shared" si="33"/>
        <v>0</v>
      </c>
      <c r="S115" s="652"/>
      <c r="T115" s="521">
        <v>1572</v>
      </c>
      <c r="U115" s="521">
        <f t="shared" si="28"/>
        <v>0</v>
      </c>
      <c r="V115" s="521">
        <v>478.40000000000003</v>
      </c>
      <c r="W115" s="521">
        <f t="shared" si="32"/>
        <v>0</v>
      </c>
      <c r="X115" s="673">
        <f t="shared" si="29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3" t="s">
        <v>31</v>
      </c>
      <c r="D116" s="598">
        <v>8</v>
      </c>
      <c r="E116" s="467">
        <v>1572</v>
      </c>
      <c r="F116" s="467">
        <f t="shared" si="22"/>
        <v>12576</v>
      </c>
      <c r="G116" s="467">
        <v>478.40000000000003</v>
      </c>
      <c r="H116" s="467">
        <f t="shared" si="30"/>
        <v>3827.2000000000003</v>
      </c>
      <c r="I116" s="589">
        <f t="shared" si="23"/>
        <v>16403.2</v>
      </c>
      <c r="J116" s="621"/>
      <c r="K116" s="521">
        <v>1572</v>
      </c>
      <c r="L116" s="467">
        <f t="shared" si="24"/>
        <v>0</v>
      </c>
      <c r="M116" s="521">
        <v>478.40000000000003</v>
      </c>
      <c r="N116" s="467">
        <f t="shared" si="31"/>
        <v>0</v>
      </c>
      <c r="O116" s="589">
        <f t="shared" si="25"/>
        <v>0</v>
      </c>
      <c r="P116" s="641">
        <f t="shared" si="26"/>
        <v>0</v>
      </c>
      <c r="Q116" s="514">
        <f t="shared" si="27"/>
        <v>0</v>
      </c>
      <c r="R116" s="640">
        <f t="shared" si="33"/>
        <v>0</v>
      </c>
      <c r="S116" s="652"/>
      <c r="T116" s="521">
        <v>1572</v>
      </c>
      <c r="U116" s="521">
        <f t="shared" si="28"/>
        <v>0</v>
      </c>
      <c r="V116" s="521">
        <v>478.40000000000003</v>
      </c>
      <c r="W116" s="521">
        <f t="shared" si="32"/>
        <v>0</v>
      </c>
      <c r="X116" s="673">
        <f t="shared" si="29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3" t="s">
        <v>31</v>
      </c>
      <c r="D117" s="598">
        <v>6</v>
      </c>
      <c r="E117" s="467">
        <v>1572</v>
      </c>
      <c r="F117" s="467">
        <f t="shared" si="22"/>
        <v>9432</v>
      </c>
      <c r="G117" s="467">
        <v>478.40000000000003</v>
      </c>
      <c r="H117" s="467">
        <f t="shared" si="30"/>
        <v>2870.4</v>
      </c>
      <c r="I117" s="589">
        <f t="shared" si="23"/>
        <v>12302.4</v>
      </c>
      <c r="J117" s="621"/>
      <c r="K117" s="521">
        <v>1572</v>
      </c>
      <c r="L117" s="467">
        <f t="shared" si="24"/>
        <v>0</v>
      </c>
      <c r="M117" s="521">
        <v>478.40000000000003</v>
      </c>
      <c r="N117" s="467">
        <f t="shared" si="31"/>
        <v>0</v>
      </c>
      <c r="O117" s="589">
        <f t="shared" si="25"/>
        <v>0</v>
      </c>
      <c r="P117" s="641">
        <f t="shared" si="26"/>
        <v>0</v>
      </c>
      <c r="Q117" s="514">
        <f t="shared" si="27"/>
        <v>0</v>
      </c>
      <c r="R117" s="640">
        <f t="shared" si="33"/>
        <v>0</v>
      </c>
      <c r="S117" s="652"/>
      <c r="T117" s="521">
        <v>1572</v>
      </c>
      <c r="U117" s="521">
        <f t="shared" si="28"/>
        <v>0</v>
      </c>
      <c r="V117" s="521">
        <v>478.40000000000003</v>
      </c>
      <c r="W117" s="521">
        <f t="shared" si="32"/>
        <v>0</v>
      </c>
      <c r="X117" s="673">
        <f t="shared" si="29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3" t="s">
        <v>31</v>
      </c>
      <c r="D118" s="598">
        <v>13</v>
      </c>
      <c r="E118" s="467">
        <v>1572</v>
      </c>
      <c r="F118" s="467">
        <f t="shared" si="22"/>
        <v>20436</v>
      </c>
      <c r="G118" s="467">
        <v>522.6</v>
      </c>
      <c r="H118" s="467">
        <f t="shared" si="30"/>
        <v>6793.8</v>
      </c>
      <c r="I118" s="589">
        <f t="shared" si="23"/>
        <v>27229.8</v>
      </c>
      <c r="J118" s="621"/>
      <c r="K118" s="521">
        <v>1572</v>
      </c>
      <c r="L118" s="467">
        <f t="shared" si="24"/>
        <v>0</v>
      </c>
      <c r="M118" s="521">
        <v>522.6</v>
      </c>
      <c r="N118" s="467">
        <f t="shared" si="31"/>
        <v>0</v>
      </c>
      <c r="O118" s="589">
        <f t="shared" si="25"/>
        <v>0</v>
      </c>
      <c r="P118" s="641">
        <f t="shared" si="26"/>
        <v>0</v>
      </c>
      <c r="Q118" s="514">
        <f t="shared" si="27"/>
        <v>0</v>
      </c>
      <c r="R118" s="640">
        <f t="shared" si="33"/>
        <v>0</v>
      </c>
      <c r="S118" s="652"/>
      <c r="T118" s="521">
        <v>1572</v>
      </c>
      <c r="U118" s="521">
        <f t="shared" si="28"/>
        <v>0</v>
      </c>
      <c r="V118" s="521">
        <v>522.6</v>
      </c>
      <c r="W118" s="521">
        <f t="shared" si="32"/>
        <v>0</v>
      </c>
      <c r="X118" s="673">
        <f t="shared" si="29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3" t="s">
        <v>31</v>
      </c>
      <c r="D119" s="598">
        <v>1</v>
      </c>
      <c r="E119" s="467">
        <v>2620</v>
      </c>
      <c r="F119" s="467">
        <f t="shared" si="22"/>
        <v>2620</v>
      </c>
      <c r="G119" s="467">
        <v>1900.6000000000001</v>
      </c>
      <c r="H119" s="467">
        <f t="shared" si="30"/>
        <v>1900.6000000000001</v>
      </c>
      <c r="I119" s="589">
        <f t="shared" si="23"/>
        <v>4520.6000000000004</v>
      </c>
      <c r="J119" s="621"/>
      <c r="K119" s="521">
        <v>2620</v>
      </c>
      <c r="L119" s="467">
        <f t="shared" si="24"/>
        <v>0</v>
      </c>
      <c r="M119" s="521">
        <v>1900.6000000000001</v>
      </c>
      <c r="N119" s="467">
        <f t="shared" si="31"/>
        <v>0</v>
      </c>
      <c r="O119" s="589">
        <f t="shared" si="25"/>
        <v>0</v>
      </c>
      <c r="P119" s="641">
        <f t="shared" si="26"/>
        <v>0</v>
      </c>
      <c r="Q119" s="514">
        <f t="shared" si="27"/>
        <v>0</v>
      </c>
      <c r="R119" s="640">
        <f t="shared" si="33"/>
        <v>0</v>
      </c>
      <c r="S119" s="652"/>
      <c r="T119" s="521">
        <v>2620</v>
      </c>
      <c r="U119" s="521">
        <f t="shared" si="28"/>
        <v>0</v>
      </c>
      <c r="V119" s="521">
        <v>1900.6000000000001</v>
      </c>
      <c r="W119" s="521">
        <f t="shared" si="32"/>
        <v>0</v>
      </c>
      <c r="X119" s="673">
        <f t="shared" si="29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3" t="s">
        <v>31</v>
      </c>
      <c r="D120" s="598">
        <v>24</v>
      </c>
      <c r="E120" s="467">
        <v>131</v>
      </c>
      <c r="F120" s="467">
        <f t="shared" si="22"/>
        <v>3144</v>
      </c>
      <c r="G120" s="467">
        <v>93.288000000000011</v>
      </c>
      <c r="H120" s="467">
        <f t="shared" si="30"/>
        <v>2238.9120000000003</v>
      </c>
      <c r="I120" s="589">
        <f t="shared" si="23"/>
        <v>5382.9120000000003</v>
      </c>
      <c r="J120" s="621"/>
      <c r="K120" s="521">
        <v>131</v>
      </c>
      <c r="L120" s="467">
        <f t="shared" si="24"/>
        <v>0</v>
      </c>
      <c r="M120" s="521">
        <v>93.288000000000011</v>
      </c>
      <c r="N120" s="467">
        <f t="shared" si="31"/>
        <v>0</v>
      </c>
      <c r="O120" s="589">
        <f t="shared" si="25"/>
        <v>0</v>
      </c>
      <c r="P120" s="641">
        <f t="shared" si="26"/>
        <v>0</v>
      </c>
      <c r="Q120" s="514">
        <f t="shared" si="27"/>
        <v>0</v>
      </c>
      <c r="R120" s="640">
        <f t="shared" si="33"/>
        <v>0</v>
      </c>
      <c r="S120" s="652"/>
      <c r="T120" s="521">
        <v>131</v>
      </c>
      <c r="U120" s="521">
        <f t="shared" si="28"/>
        <v>0</v>
      </c>
      <c r="V120" s="521">
        <v>93.288000000000011</v>
      </c>
      <c r="W120" s="521">
        <f t="shared" si="32"/>
        <v>0</v>
      </c>
      <c r="X120" s="673">
        <f t="shared" si="29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3" t="s">
        <v>31</v>
      </c>
      <c r="D121" s="598">
        <v>40</v>
      </c>
      <c r="E121" s="467">
        <v>1965</v>
      </c>
      <c r="F121" s="467">
        <f t="shared" si="22"/>
        <v>78600</v>
      </c>
      <c r="G121" s="467">
        <v>1093.0920000000001</v>
      </c>
      <c r="H121" s="467">
        <f t="shared" si="30"/>
        <v>43723.680000000008</v>
      </c>
      <c r="I121" s="589">
        <f t="shared" si="23"/>
        <v>122323.68000000001</v>
      </c>
      <c r="J121" s="621"/>
      <c r="K121" s="521">
        <v>1965</v>
      </c>
      <c r="L121" s="467">
        <f t="shared" si="24"/>
        <v>0</v>
      </c>
      <c r="M121" s="521">
        <v>1093.0920000000001</v>
      </c>
      <c r="N121" s="467">
        <f t="shared" si="31"/>
        <v>0</v>
      </c>
      <c r="O121" s="589">
        <f t="shared" si="25"/>
        <v>0</v>
      </c>
      <c r="P121" s="641">
        <f t="shared" si="26"/>
        <v>0</v>
      </c>
      <c r="Q121" s="514">
        <f t="shared" si="27"/>
        <v>0</v>
      </c>
      <c r="R121" s="640">
        <f t="shared" si="33"/>
        <v>0</v>
      </c>
      <c r="S121" s="652"/>
      <c r="T121" s="521">
        <v>1965</v>
      </c>
      <c r="U121" s="521">
        <f t="shared" si="28"/>
        <v>0</v>
      </c>
      <c r="V121" s="521">
        <v>1093.0920000000001</v>
      </c>
      <c r="W121" s="521">
        <f t="shared" si="32"/>
        <v>0</v>
      </c>
      <c r="X121" s="673">
        <f t="shared" si="29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3" t="s">
        <v>31</v>
      </c>
      <c r="D122" s="598">
        <v>1</v>
      </c>
      <c r="E122" s="467">
        <v>3406</v>
      </c>
      <c r="F122" s="467">
        <f t="shared" si="22"/>
        <v>3406</v>
      </c>
      <c r="G122" s="467">
        <v>4581.2520000000004</v>
      </c>
      <c r="H122" s="467">
        <f t="shared" si="30"/>
        <v>4581.2520000000004</v>
      </c>
      <c r="I122" s="589">
        <f t="shared" si="23"/>
        <v>7987.2520000000004</v>
      </c>
      <c r="J122" s="621"/>
      <c r="K122" s="521">
        <v>3406</v>
      </c>
      <c r="L122" s="467">
        <f t="shared" si="24"/>
        <v>0</v>
      </c>
      <c r="M122" s="521">
        <v>4581.2520000000004</v>
      </c>
      <c r="N122" s="467">
        <f t="shared" si="31"/>
        <v>0</v>
      </c>
      <c r="O122" s="589">
        <f t="shared" si="25"/>
        <v>0</v>
      </c>
      <c r="P122" s="641">
        <f t="shared" si="26"/>
        <v>0</v>
      </c>
      <c r="Q122" s="514">
        <f t="shared" si="27"/>
        <v>0</v>
      </c>
      <c r="R122" s="640">
        <f t="shared" si="33"/>
        <v>0</v>
      </c>
      <c r="S122" s="652"/>
      <c r="T122" s="521">
        <v>3406</v>
      </c>
      <c r="U122" s="521">
        <f t="shared" si="28"/>
        <v>0</v>
      </c>
      <c r="V122" s="521">
        <v>4581.2520000000004</v>
      </c>
      <c r="W122" s="521">
        <f t="shared" si="32"/>
        <v>0</v>
      </c>
      <c r="X122" s="673">
        <f t="shared" si="29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3" t="s">
        <v>31</v>
      </c>
      <c r="D123" s="598">
        <v>1</v>
      </c>
      <c r="E123" s="467">
        <v>3406</v>
      </c>
      <c r="F123" s="467">
        <f t="shared" si="22"/>
        <v>3406</v>
      </c>
      <c r="G123" s="467">
        <v>11700</v>
      </c>
      <c r="H123" s="467">
        <f t="shared" si="30"/>
        <v>11700</v>
      </c>
      <c r="I123" s="589">
        <f t="shared" si="23"/>
        <v>15106</v>
      </c>
      <c r="J123" s="621"/>
      <c r="K123" s="521">
        <v>3406</v>
      </c>
      <c r="L123" s="467">
        <f t="shared" si="24"/>
        <v>0</v>
      </c>
      <c r="M123" s="521">
        <v>11700</v>
      </c>
      <c r="N123" s="467">
        <f t="shared" si="31"/>
        <v>0</v>
      </c>
      <c r="O123" s="589">
        <f t="shared" si="25"/>
        <v>0</v>
      </c>
      <c r="P123" s="641">
        <f t="shared" si="26"/>
        <v>0</v>
      </c>
      <c r="Q123" s="514">
        <f t="shared" si="27"/>
        <v>0</v>
      </c>
      <c r="R123" s="640">
        <f t="shared" si="33"/>
        <v>0</v>
      </c>
      <c r="S123" s="652"/>
      <c r="T123" s="521">
        <v>3406</v>
      </c>
      <c r="U123" s="521">
        <f t="shared" si="28"/>
        <v>0</v>
      </c>
      <c r="V123" s="521">
        <v>11700</v>
      </c>
      <c r="W123" s="521">
        <f t="shared" si="32"/>
        <v>0</v>
      </c>
      <c r="X123" s="673">
        <f t="shared" si="29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3" t="s">
        <v>31</v>
      </c>
      <c r="D124" s="598">
        <v>1</v>
      </c>
      <c r="E124" s="467">
        <v>3930</v>
      </c>
      <c r="F124" s="467">
        <f t="shared" si="22"/>
        <v>3930</v>
      </c>
      <c r="G124" s="467">
        <v>3325.4</v>
      </c>
      <c r="H124" s="467">
        <f t="shared" si="30"/>
        <v>3325.4</v>
      </c>
      <c r="I124" s="589">
        <f t="shared" si="23"/>
        <v>7255.4</v>
      </c>
      <c r="J124" s="621"/>
      <c r="K124" s="521">
        <v>3930</v>
      </c>
      <c r="L124" s="467">
        <f t="shared" si="24"/>
        <v>0</v>
      </c>
      <c r="M124" s="521">
        <v>3325.4</v>
      </c>
      <c r="N124" s="467">
        <f t="shared" si="31"/>
        <v>0</v>
      </c>
      <c r="O124" s="589">
        <f t="shared" si="25"/>
        <v>0</v>
      </c>
      <c r="P124" s="641">
        <f t="shared" si="26"/>
        <v>0</v>
      </c>
      <c r="Q124" s="514">
        <f t="shared" si="27"/>
        <v>0</v>
      </c>
      <c r="R124" s="640">
        <f t="shared" si="33"/>
        <v>0</v>
      </c>
      <c r="S124" s="652"/>
      <c r="T124" s="521">
        <v>3930</v>
      </c>
      <c r="U124" s="521">
        <f t="shared" si="28"/>
        <v>0</v>
      </c>
      <c r="V124" s="521">
        <v>3325.4</v>
      </c>
      <c r="W124" s="521">
        <f t="shared" si="32"/>
        <v>0</v>
      </c>
      <c r="X124" s="673">
        <f t="shared" si="29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3" t="s">
        <v>32</v>
      </c>
      <c r="D125" s="598">
        <v>890</v>
      </c>
      <c r="E125" s="467">
        <v>497.8</v>
      </c>
      <c r="F125" s="467">
        <f t="shared" si="22"/>
        <v>443042</v>
      </c>
      <c r="G125" s="467">
        <v>587.75599999999997</v>
      </c>
      <c r="H125" s="467">
        <f t="shared" si="30"/>
        <v>523102.83999999997</v>
      </c>
      <c r="I125" s="589">
        <f t="shared" si="23"/>
        <v>966144.84</v>
      </c>
      <c r="J125" s="621"/>
      <c r="K125" s="521">
        <v>497.8</v>
      </c>
      <c r="L125" s="467">
        <f t="shared" si="24"/>
        <v>0</v>
      </c>
      <c r="M125" s="521">
        <v>587.75599999999997</v>
      </c>
      <c r="N125" s="467">
        <f t="shared" si="31"/>
        <v>0</v>
      </c>
      <c r="O125" s="589">
        <f t="shared" si="25"/>
        <v>0</v>
      </c>
      <c r="P125" s="641">
        <f t="shared" si="26"/>
        <v>0</v>
      </c>
      <c r="Q125" s="514">
        <f t="shared" si="27"/>
        <v>0</v>
      </c>
      <c r="R125" s="640">
        <f t="shared" si="33"/>
        <v>0</v>
      </c>
      <c r="S125" s="652"/>
      <c r="T125" s="521">
        <v>497.8</v>
      </c>
      <c r="U125" s="521">
        <f t="shared" si="28"/>
        <v>0</v>
      </c>
      <c r="V125" s="521">
        <v>587.75599999999997</v>
      </c>
      <c r="W125" s="521">
        <f t="shared" si="32"/>
        <v>0</v>
      </c>
      <c r="X125" s="673">
        <f t="shared" si="29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3" t="s">
        <v>32</v>
      </c>
      <c r="D126" s="598">
        <v>890</v>
      </c>
      <c r="E126" s="467">
        <v>131</v>
      </c>
      <c r="F126" s="467">
        <f t="shared" si="22"/>
        <v>116590</v>
      </c>
      <c r="G126" s="467">
        <v>380.64000000000004</v>
      </c>
      <c r="H126" s="467">
        <f t="shared" si="30"/>
        <v>338769.60000000003</v>
      </c>
      <c r="I126" s="589">
        <f t="shared" si="23"/>
        <v>455359.60000000003</v>
      </c>
      <c r="J126" s="621"/>
      <c r="K126" s="521">
        <v>131</v>
      </c>
      <c r="L126" s="467">
        <f t="shared" si="24"/>
        <v>0</v>
      </c>
      <c r="M126" s="521">
        <v>380.64000000000004</v>
      </c>
      <c r="N126" s="467">
        <f t="shared" si="31"/>
        <v>0</v>
      </c>
      <c r="O126" s="589">
        <f t="shared" si="25"/>
        <v>0</v>
      </c>
      <c r="P126" s="641">
        <f t="shared" si="26"/>
        <v>0</v>
      </c>
      <c r="Q126" s="514">
        <f t="shared" si="27"/>
        <v>0</v>
      </c>
      <c r="R126" s="640">
        <f t="shared" si="33"/>
        <v>0</v>
      </c>
      <c r="S126" s="652"/>
      <c r="T126" s="521">
        <v>131</v>
      </c>
      <c r="U126" s="521">
        <f t="shared" si="28"/>
        <v>0</v>
      </c>
      <c r="V126" s="521">
        <v>380.64000000000004</v>
      </c>
      <c r="W126" s="521">
        <f t="shared" si="32"/>
        <v>0</v>
      </c>
      <c r="X126" s="673">
        <f t="shared" si="29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3" t="s">
        <v>32</v>
      </c>
      <c r="D127" s="598">
        <v>890</v>
      </c>
      <c r="E127" s="467">
        <v>157.20000000000002</v>
      </c>
      <c r="F127" s="467">
        <f t="shared" si="22"/>
        <v>139908.00000000003</v>
      </c>
      <c r="G127" s="467">
        <v>278.72000000000003</v>
      </c>
      <c r="H127" s="467">
        <f t="shared" si="30"/>
        <v>248060.80000000002</v>
      </c>
      <c r="I127" s="589">
        <f t="shared" si="23"/>
        <v>387968.80000000005</v>
      </c>
      <c r="J127" s="621"/>
      <c r="K127" s="521">
        <v>157.20000000000002</v>
      </c>
      <c r="L127" s="467">
        <f t="shared" si="24"/>
        <v>0</v>
      </c>
      <c r="M127" s="521">
        <v>278.72000000000003</v>
      </c>
      <c r="N127" s="467">
        <f t="shared" si="31"/>
        <v>0</v>
      </c>
      <c r="O127" s="589">
        <f t="shared" si="25"/>
        <v>0</v>
      </c>
      <c r="P127" s="641">
        <f t="shared" si="26"/>
        <v>0</v>
      </c>
      <c r="Q127" s="514">
        <f t="shared" si="27"/>
        <v>0</v>
      </c>
      <c r="R127" s="640">
        <f t="shared" si="33"/>
        <v>0</v>
      </c>
      <c r="S127" s="652"/>
      <c r="T127" s="521">
        <v>157.20000000000002</v>
      </c>
      <c r="U127" s="521">
        <f t="shared" si="28"/>
        <v>0</v>
      </c>
      <c r="V127" s="521">
        <v>278.72000000000003</v>
      </c>
      <c r="W127" s="521">
        <f t="shared" si="32"/>
        <v>0</v>
      </c>
      <c r="X127" s="673">
        <f t="shared" si="29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3" t="s">
        <v>31</v>
      </c>
      <c r="D128" s="598">
        <v>16</v>
      </c>
      <c r="E128" s="467">
        <v>1572</v>
      </c>
      <c r="F128" s="467">
        <f t="shared" si="22"/>
        <v>25152</v>
      </c>
      <c r="G128" s="467">
        <v>2107.04</v>
      </c>
      <c r="H128" s="467">
        <f t="shared" si="30"/>
        <v>33712.639999999999</v>
      </c>
      <c r="I128" s="589">
        <f t="shared" si="23"/>
        <v>58864.639999999999</v>
      </c>
      <c r="J128" s="621"/>
      <c r="K128" s="521">
        <v>1572</v>
      </c>
      <c r="L128" s="467">
        <f t="shared" si="24"/>
        <v>0</v>
      </c>
      <c r="M128" s="521">
        <v>2107.04</v>
      </c>
      <c r="N128" s="467">
        <f t="shared" si="31"/>
        <v>0</v>
      </c>
      <c r="O128" s="589">
        <f t="shared" si="25"/>
        <v>0</v>
      </c>
      <c r="P128" s="641">
        <f t="shared" si="26"/>
        <v>0</v>
      </c>
      <c r="Q128" s="514">
        <f t="shared" si="27"/>
        <v>0</v>
      </c>
      <c r="R128" s="640">
        <f t="shared" si="33"/>
        <v>0</v>
      </c>
      <c r="S128" s="652"/>
      <c r="T128" s="521">
        <v>1572</v>
      </c>
      <c r="U128" s="521">
        <f t="shared" si="28"/>
        <v>0</v>
      </c>
      <c r="V128" s="521">
        <v>2107.04</v>
      </c>
      <c r="W128" s="521">
        <f t="shared" si="32"/>
        <v>0</v>
      </c>
      <c r="X128" s="673">
        <f t="shared" si="29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3" t="s">
        <v>31</v>
      </c>
      <c r="D129" s="598">
        <v>10</v>
      </c>
      <c r="E129" s="467">
        <v>1572</v>
      </c>
      <c r="F129" s="467">
        <f t="shared" si="22"/>
        <v>15720</v>
      </c>
      <c r="G129" s="467">
        <v>2459.6</v>
      </c>
      <c r="H129" s="467">
        <f t="shared" si="30"/>
        <v>24596</v>
      </c>
      <c r="I129" s="589">
        <f t="shared" si="23"/>
        <v>40316</v>
      </c>
      <c r="J129" s="621"/>
      <c r="K129" s="521">
        <v>1572</v>
      </c>
      <c r="L129" s="467">
        <f t="shared" si="24"/>
        <v>0</v>
      </c>
      <c r="M129" s="521">
        <v>2459.6</v>
      </c>
      <c r="N129" s="467">
        <f t="shared" si="31"/>
        <v>0</v>
      </c>
      <c r="O129" s="589">
        <f t="shared" si="25"/>
        <v>0</v>
      </c>
      <c r="P129" s="641">
        <f t="shared" si="26"/>
        <v>0</v>
      </c>
      <c r="Q129" s="514">
        <f t="shared" si="27"/>
        <v>0</v>
      </c>
      <c r="R129" s="640">
        <f t="shared" si="33"/>
        <v>0</v>
      </c>
      <c r="S129" s="652"/>
      <c r="T129" s="521">
        <v>1572</v>
      </c>
      <c r="U129" s="521">
        <f t="shared" si="28"/>
        <v>0</v>
      </c>
      <c r="V129" s="521">
        <v>2459.6</v>
      </c>
      <c r="W129" s="521">
        <f t="shared" si="32"/>
        <v>0</v>
      </c>
      <c r="X129" s="673">
        <f t="shared" si="29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3" t="s">
        <v>31</v>
      </c>
      <c r="D130" s="598">
        <v>100</v>
      </c>
      <c r="E130" s="467">
        <v>353.7</v>
      </c>
      <c r="F130" s="467">
        <f t="shared" ref="F130:F146" si="34">E130*D130</f>
        <v>35370</v>
      </c>
      <c r="G130" s="467">
        <v>456.27400000000006</v>
      </c>
      <c r="H130" s="467">
        <f t="shared" si="30"/>
        <v>45627.400000000009</v>
      </c>
      <c r="I130" s="589">
        <f t="shared" ref="I130:I148" si="35">F130+H130</f>
        <v>80997.400000000009</v>
      </c>
      <c r="J130" s="621"/>
      <c r="K130" s="521">
        <v>353.7</v>
      </c>
      <c r="L130" s="467">
        <f t="shared" ref="L130:L146" si="36">K130*J130</f>
        <v>0</v>
      </c>
      <c r="M130" s="521">
        <v>456.27400000000006</v>
      </c>
      <c r="N130" s="467">
        <f t="shared" si="31"/>
        <v>0</v>
      </c>
      <c r="O130" s="589">
        <f t="shared" ref="O130:O148" si="37">L130+N130</f>
        <v>0</v>
      </c>
      <c r="P130" s="641">
        <f t="shared" si="26"/>
        <v>0</v>
      </c>
      <c r="Q130" s="514">
        <f t="shared" si="27"/>
        <v>0</v>
      </c>
      <c r="R130" s="640">
        <f t="shared" si="33"/>
        <v>0</v>
      </c>
      <c r="S130" s="652"/>
      <c r="T130" s="521">
        <v>353.7</v>
      </c>
      <c r="U130" s="521">
        <f t="shared" si="28"/>
        <v>0</v>
      </c>
      <c r="V130" s="521">
        <v>456.27400000000006</v>
      </c>
      <c r="W130" s="521">
        <f t="shared" si="32"/>
        <v>0</v>
      </c>
      <c r="X130" s="673">
        <f t="shared" si="29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3" t="s">
        <v>31</v>
      </c>
      <c r="D131" s="598">
        <v>300</v>
      </c>
      <c r="E131" s="467">
        <v>183.4</v>
      </c>
      <c r="F131" s="467">
        <f t="shared" si="34"/>
        <v>55020</v>
      </c>
      <c r="G131" s="467">
        <v>291.33</v>
      </c>
      <c r="H131" s="467">
        <f t="shared" ref="H131:H147" si="38">D131*G131</f>
        <v>87399</v>
      </c>
      <c r="I131" s="589">
        <f t="shared" si="35"/>
        <v>142419</v>
      </c>
      <c r="J131" s="621"/>
      <c r="K131" s="521">
        <v>183.4</v>
      </c>
      <c r="L131" s="467">
        <f t="shared" si="36"/>
        <v>0</v>
      </c>
      <c r="M131" s="521">
        <v>291.33</v>
      </c>
      <c r="N131" s="467">
        <f t="shared" ref="N131:N147" si="39">J131*M131</f>
        <v>0</v>
      </c>
      <c r="O131" s="589">
        <f t="shared" si="37"/>
        <v>0</v>
      </c>
      <c r="P131" s="641">
        <f t="shared" si="26"/>
        <v>0</v>
      </c>
      <c r="Q131" s="514">
        <f t="shared" si="27"/>
        <v>0</v>
      </c>
      <c r="R131" s="640">
        <f t="shared" si="33"/>
        <v>0</v>
      </c>
      <c r="S131" s="652"/>
      <c r="T131" s="521">
        <v>183.4</v>
      </c>
      <c r="U131" s="521">
        <f t="shared" si="28"/>
        <v>0</v>
      </c>
      <c r="V131" s="521">
        <v>291.33</v>
      </c>
      <c r="W131" s="521">
        <f t="shared" si="32"/>
        <v>0</v>
      </c>
      <c r="X131" s="673">
        <f t="shared" si="29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3" t="s">
        <v>31</v>
      </c>
      <c r="D132" s="598">
        <v>60</v>
      </c>
      <c r="E132" s="467">
        <v>117.9</v>
      </c>
      <c r="F132" s="467">
        <f t="shared" si="34"/>
        <v>7074</v>
      </c>
      <c r="G132" s="467">
        <v>98.8</v>
      </c>
      <c r="H132" s="467">
        <f t="shared" si="38"/>
        <v>5928</v>
      </c>
      <c r="I132" s="589">
        <f t="shared" si="35"/>
        <v>13002</v>
      </c>
      <c r="J132" s="621"/>
      <c r="K132" s="521">
        <v>117.9</v>
      </c>
      <c r="L132" s="467">
        <f t="shared" si="36"/>
        <v>0</v>
      </c>
      <c r="M132" s="521">
        <v>98.8</v>
      </c>
      <c r="N132" s="467">
        <f t="shared" si="39"/>
        <v>0</v>
      </c>
      <c r="O132" s="589">
        <f t="shared" si="37"/>
        <v>0</v>
      </c>
      <c r="P132" s="641">
        <f t="shared" si="26"/>
        <v>0</v>
      </c>
      <c r="Q132" s="514">
        <f t="shared" si="27"/>
        <v>0</v>
      </c>
      <c r="R132" s="640">
        <f t="shared" si="33"/>
        <v>0</v>
      </c>
      <c r="S132" s="652"/>
      <c r="T132" s="521">
        <v>117.9</v>
      </c>
      <c r="U132" s="521">
        <f t="shared" si="28"/>
        <v>0</v>
      </c>
      <c r="V132" s="521">
        <v>98.8</v>
      </c>
      <c r="W132" s="521">
        <f t="shared" si="32"/>
        <v>0</v>
      </c>
      <c r="X132" s="673">
        <f t="shared" si="29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3" t="s">
        <v>31</v>
      </c>
      <c r="D133" s="598">
        <v>60</v>
      </c>
      <c r="E133" s="467">
        <v>117.9</v>
      </c>
      <c r="F133" s="467">
        <f t="shared" si="34"/>
        <v>7074</v>
      </c>
      <c r="G133" s="467">
        <v>120.9</v>
      </c>
      <c r="H133" s="467">
        <f t="shared" si="38"/>
        <v>7254</v>
      </c>
      <c r="I133" s="589">
        <f t="shared" si="35"/>
        <v>14328</v>
      </c>
      <c r="J133" s="621"/>
      <c r="K133" s="521">
        <v>117.9</v>
      </c>
      <c r="L133" s="467">
        <f t="shared" si="36"/>
        <v>0</v>
      </c>
      <c r="M133" s="521">
        <v>120.9</v>
      </c>
      <c r="N133" s="467">
        <f t="shared" si="39"/>
        <v>0</v>
      </c>
      <c r="O133" s="589">
        <f t="shared" si="37"/>
        <v>0</v>
      </c>
      <c r="P133" s="641">
        <f t="shared" si="26"/>
        <v>0</v>
      </c>
      <c r="Q133" s="514">
        <f t="shared" si="27"/>
        <v>0</v>
      </c>
      <c r="R133" s="640">
        <f t="shared" si="33"/>
        <v>0</v>
      </c>
      <c r="S133" s="652"/>
      <c r="T133" s="521">
        <v>117.9</v>
      </c>
      <c r="U133" s="521">
        <f t="shared" si="28"/>
        <v>0</v>
      </c>
      <c r="V133" s="521">
        <v>120.9</v>
      </c>
      <c r="W133" s="521">
        <f t="shared" si="32"/>
        <v>0</v>
      </c>
      <c r="X133" s="673">
        <f t="shared" si="29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3" t="s">
        <v>31</v>
      </c>
      <c r="D134" s="598">
        <v>400</v>
      </c>
      <c r="E134" s="467">
        <v>32.75</v>
      </c>
      <c r="F134" s="467">
        <f t="shared" si="34"/>
        <v>13100</v>
      </c>
      <c r="G134" s="467">
        <v>107.926</v>
      </c>
      <c r="H134" s="467">
        <f t="shared" si="38"/>
        <v>43170.400000000001</v>
      </c>
      <c r="I134" s="589">
        <f t="shared" si="35"/>
        <v>56270.400000000001</v>
      </c>
      <c r="J134" s="621"/>
      <c r="K134" s="521">
        <v>32.75</v>
      </c>
      <c r="L134" s="467">
        <f t="shared" si="36"/>
        <v>0</v>
      </c>
      <c r="M134" s="521">
        <v>107.926</v>
      </c>
      <c r="N134" s="467">
        <f t="shared" si="39"/>
        <v>0</v>
      </c>
      <c r="O134" s="589">
        <f t="shared" si="37"/>
        <v>0</v>
      </c>
      <c r="P134" s="641">
        <f t="shared" si="26"/>
        <v>0</v>
      </c>
      <c r="Q134" s="514">
        <f t="shared" si="27"/>
        <v>0</v>
      </c>
      <c r="R134" s="640">
        <f t="shared" si="33"/>
        <v>0</v>
      </c>
      <c r="S134" s="652"/>
      <c r="T134" s="521">
        <v>32.75</v>
      </c>
      <c r="U134" s="521">
        <f t="shared" si="28"/>
        <v>0</v>
      </c>
      <c r="V134" s="521">
        <v>107.926</v>
      </c>
      <c r="W134" s="521">
        <f t="shared" si="32"/>
        <v>0</v>
      </c>
      <c r="X134" s="673">
        <f t="shared" si="29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3" t="s">
        <v>31</v>
      </c>
      <c r="D135" s="598">
        <v>100</v>
      </c>
      <c r="E135" s="467">
        <v>19.650000000000002</v>
      </c>
      <c r="F135" s="467">
        <f t="shared" si="34"/>
        <v>1965.0000000000002</v>
      </c>
      <c r="G135" s="467">
        <v>8.84</v>
      </c>
      <c r="H135" s="467">
        <f t="shared" si="38"/>
        <v>884</v>
      </c>
      <c r="I135" s="589">
        <f t="shared" si="35"/>
        <v>2849</v>
      </c>
      <c r="J135" s="621"/>
      <c r="K135" s="521">
        <v>19.650000000000002</v>
      </c>
      <c r="L135" s="467">
        <f t="shared" si="36"/>
        <v>0</v>
      </c>
      <c r="M135" s="521">
        <v>8.84</v>
      </c>
      <c r="N135" s="467">
        <f t="shared" si="39"/>
        <v>0</v>
      </c>
      <c r="O135" s="589">
        <f t="shared" si="37"/>
        <v>0</v>
      </c>
      <c r="P135" s="641">
        <f t="shared" si="26"/>
        <v>0</v>
      </c>
      <c r="Q135" s="514">
        <f t="shared" si="27"/>
        <v>0</v>
      </c>
      <c r="R135" s="640">
        <f t="shared" si="33"/>
        <v>0</v>
      </c>
      <c r="S135" s="652"/>
      <c r="T135" s="521">
        <v>19.650000000000002</v>
      </c>
      <c r="U135" s="521">
        <f t="shared" si="28"/>
        <v>0</v>
      </c>
      <c r="V135" s="521">
        <v>8.84</v>
      </c>
      <c r="W135" s="521">
        <f t="shared" si="32"/>
        <v>0</v>
      </c>
      <c r="X135" s="673">
        <f t="shared" si="29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3" t="s">
        <v>32</v>
      </c>
      <c r="D136" s="598">
        <v>200</v>
      </c>
      <c r="E136" s="467">
        <v>393</v>
      </c>
      <c r="F136" s="467">
        <f t="shared" si="34"/>
        <v>78600</v>
      </c>
      <c r="G136" s="467">
        <v>127.4</v>
      </c>
      <c r="H136" s="467">
        <f t="shared" si="38"/>
        <v>25480</v>
      </c>
      <c r="I136" s="589">
        <f t="shared" si="35"/>
        <v>104080</v>
      </c>
      <c r="J136" s="621"/>
      <c r="K136" s="521">
        <v>393</v>
      </c>
      <c r="L136" s="467">
        <f t="shared" si="36"/>
        <v>0</v>
      </c>
      <c r="M136" s="521">
        <v>127.4</v>
      </c>
      <c r="N136" s="467">
        <f t="shared" si="39"/>
        <v>0</v>
      </c>
      <c r="O136" s="589">
        <f t="shared" si="37"/>
        <v>0</v>
      </c>
      <c r="P136" s="641">
        <f t="shared" si="26"/>
        <v>0</v>
      </c>
      <c r="Q136" s="514">
        <f t="shared" si="27"/>
        <v>0</v>
      </c>
      <c r="R136" s="640">
        <f t="shared" si="33"/>
        <v>0</v>
      </c>
      <c r="S136" s="652"/>
      <c r="T136" s="521">
        <v>393</v>
      </c>
      <c r="U136" s="521">
        <f t="shared" si="28"/>
        <v>0</v>
      </c>
      <c r="V136" s="521">
        <v>127.4</v>
      </c>
      <c r="W136" s="521">
        <f t="shared" si="32"/>
        <v>0</v>
      </c>
      <c r="X136" s="673">
        <f t="shared" si="29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3" t="s">
        <v>32</v>
      </c>
      <c r="D137" s="598">
        <v>2960</v>
      </c>
      <c r="E137" s="467">
        <v>162.44</v>
      </c>
      <c r="F137" s="467">
        <f t="shared" si="34"/>
        <v>480822.39999999997</v>
      </c>
      <c r="G137" s="467">
        <v>188.31800000000001</v>
      </c>
      <c r="H137" s="467">
        <f t="shared" si="38"/>
        <v>557421.28</v>
      </c>
      <c r="I137" s="589">
        <f t="shared" si="35"/>
        <v>1038243.6799999999</v>
      </c>
      <c r="J137" s="621"/>
      <c r="K137" s="521">
        <v>162.44</v>
      </c>
      <c r="L137" s="467">
        <f t="shared" si="36"/>
        <v>0</v>
      </c>
      <c r="M137" s="521">
        <v>188.31800000000001</v>
      </c>
      <c r="N137" s="467">
        <f t="shared" si="39"/>
        <v>0</v>
      </c>
      <c r="O137" s="589">
        <f t="shared" si="37"/>
        <v>0</v>
      </c>
      <c r="P137" s="641">
        <f t="shared" si="26"/>
        <v>0</v>
      </c>
      <c r="Q137" s="514">
        <f t="shared" si="27"/>
        <v>0</v>
      </c>
      <c r="R137" s="640">
        <f t="shared" ref="R137:R148" si="40">(D137*K137)-(D137*T137)</f>
        <v>0</v>
      </c>
      <c r="S137" s="652"/>
      <c r="T137" s="521">
        <v>162.44</v>
      </c>
      <c r="U137" s="521">
        <f t="shared" si="28"/>
        <v>0</v>
      </c>
      <c r="V137" s="521">
        <v>188.31800000000001</v>
      </c>
      <c r="W137" s="521">
        <f t="shared" si="32"/>
        <v>0</v>
      </c>
      <c r="X137" s="673">
        <f t="shared" si="29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3" t="s">
        <v>32</v>
      </c>
      <c r="D138" s="598">
        <v>930</v>
      </c>
      <c r="E138" s="467">
        <v>162.44</v>
      </c>
      <c r="F138" s="467">
        <f t="shared" si="34"/>
        <v>151069.20000000001</v>
      </c>
      <c r="G138" s="467">
        <v>107.822</v>
      </c>
      <c r="H138" s="467">
        <f t="shared" si="38"/>
        <v>100274.46</v>
      </c>
      <c r="I138" s="589">
        <f t="shared" si="35"/>
        <v>251343.66000000003</v>
      </c>
      <c r="J138" s="621"/>
      <c r="K138" s="521">
        <v>162.44</v>
      </c>
      <c r="L138" s="467">
        <f t="shared" si="36"/>
        <v>0</v>
      </c>
      <c r="M138" s="521">
        <v>107.822</v>
      </c>
      <c r="N138" s="467">
        <f t="shared" si="39"/>
        <v>0</v>
      </c>
      <c r="O138" s="589">
        <f t="shared" si="37"/>
        <v>0</v>
      </c>
      <c r="P138" s="641">
        <f t="shared" si="26"/>
        <v>0</v>
      </c>
      <c r="Q138" s="514">
        <f t="shared" si="27"/>
        <v>0</v>
      </c>
      <c r="R138" s="640">
        <f t="shared" si="40"/>
        <v>0</v>
      </c>
      <c r="S138" s="652"/>
      <c r="T138" s="521">
        <v>162.44</v>
      </c>
      <c r="U138" s="521">
        <f t="shared" si="28"/>
        <v>0</v>
      </c>
      <c r="V138" s="521">
        <v>107.822</v>
      </c>
      <c r="W138" s="521">
        <f t="shared" si="32"/>
        <v>0</v>
      </c>
      <c r="X138" s="673">
        <f t="shared" si="29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3" t="s">
        <v>32</v>
      </c>
      <c r="D139" s="598">
        <v>510</v>
      </c>
      <c r="E139" s="467">
        <v>162.44</v>
      </c>
      <c r="F139" s="467">
        <f t="shared" si="34"/>
        <v>82844.399999999994</v>
      </c>
      <c r="G139" s="467">
        <v>182.80600000000001</v>
      </c>
      <c r="H139" s="467">
        <f t="shared" si="38"/>
        <v>93231.060000000012</v>
      </c>
      <c r="I139" s="589">
        <f t="shared" si="35"/>
        <v>176075.46000000002</v>
      </c>
      <c r="J139" s="621"/>
      <c r="K139" s="521">
        <v>162.44</v>
      </c>
      <c r="L139" s="467">
        <f t="shared" si="36"/>
        <v>0</v>
      </c>
      <c r="M139" s="521">
        <v>182.80600000000001</v>
      </c>
      <c r="N139" s="467">
        <f t="shared" si="39"/>
        <v>0</v>
      </c>
      <c r="O139" s="589">
        <f t="shared" si="37"/>
        <v>0</v>
      </c>
      <c r="P139" s="641">
        <f t="shared" si="26"/>
        <v>0</v>
      </c>
      <c r="Q139" s="514">
        <f t="shared" si="27"/>
        <v>0</v>
      </c>
      <c r="R139" s="640">
        <f t="shared" si="40"/>
        <v>0</v>
      </c>
      <c r="S139" s="652"/>
      <c r="T139" s="521">
        <v>162.44</v>
      </c>
      <c r="U139" s="521">
        <f t="shared" si="28"/>
        <v>0</v>
      </c>
      <c r="V139" s="521">
        <v>182.80600000000001</v>
      </c>
      <c r="W139" s="521">
        <f t="shared" si="32"/>
        <v>0</v>
      </c>
      <c r="X139" s="673">
        <f t="shared" si="29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3" t="s">
        <v>32</v>
      </c>
      <c r="D140" s="598">
        <v>600</v>
      </c>
      <c r="E140" s="467">
        <v>162.44</v>
      </c>
      <c r="F140" s="467">
        <f t="shared" si="34"/>
        <v>97464</v>
      </c>
      <c r="G140" s="467">
        <v>111.72199999999999</v>
      </c>
      <c r="H140" s="467">
        <f t="shared" si="38"/>
        <v>67033.2</v>
      </c>
      <c r="I140" s="589">
        <f t="shared" si="35"/>
        <v>164497.20000000001</v>
      </c>
      <c r="J140" s="621"/>
      <c r="K140" s="521">
        <v>162.44</v>
      </c>
      <c r="L140" s="467">
        <f t="shared" si="36"/>
        <v>0</v>
      </c>
      <c r="M140" s="521">
        <v>111.72199999999999</v>
      </c>
      <c r="N140" s="467">
        <f t="shared" si="39"/>
        <v>0</v>
      </c>
      <c r="O140" s="589">
        <f t="shared" si="37"/>
        <v>0</v>
      </c>
      <c r="P140" s="641">
        <f t="shared" si="26"/>
        <v>0</v>
      </c>
      <c r="Q140" s="514">
        <f t="shared" si="27"/>
        <v>0</v>
      </c>
      <c r="R140" s="640">
        <f t="shared" si="40"/>
        <v>0</v>
      </c>
      <c r="S140" s="652"/>
      <c r="T140" s="521">
        <v>162.44</v>
      </c>
      <c r="U140" s="521">
        <f t="shared" si="28"/>
        <v>0</v>
      </c>
      <c r="V140" s="521">
        <v>111.72199999999999</v>
      </c>
      <c r="W140" s="521">
        <f t="shared" si="32"/>
        <v>0</v>
      </c>
      <c r="X140" s="673">
        <f t="shared" si="29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3" t="s">
        <v>32</v>
      </c>
      <c r="D141" s="598">
        <v>1410</v>
      </c>
      <c r="E141" s="467">
        <v>78.600000000000009</v>
      </c>
      <c r="F141" s="467">
        <f t="shared" si="34"/>
        <v>110826.00000000001</v>
      </c>
      <c r="G141" s="467">
        <v>116.012</v>
      </c>
      <c r="H141" s="467">
        <f t="shared" si="38"/>
        <v>163576.92000000001</v>
      </c>
      <c r="I141" s="589">
        <f t="shared" si="35"/>
        <v>274402.92000000004</v>
      </c>
      <c r="J141" s="621"/>
      <c r="K141" s="521">
        <v>78.600000000000009</v>
      </c>
      <c r="L141" s="467">
        <f t="shared" si="36"/>
        <v>0</v>
      </c>
      <c r="M141" s="521">
        <v>116.012</v>
      </c>
      <c r="N141" s="467">
        <f t="shared" si="39"/>
        <v>0</v>
      </c>
      <c r="O141" s="589">
        <f t="shared" si="37"/>
        <v>0</v>
      </c>
      <c r="P141" s="641">
        <f t="shared" si="26"/>
        <v>0</v>
      </c>
      <c r="Q141" s="514">
        <f t="shared" si="27"/>
        <v>0</v>
      </c>
      <c r="R141" s="640">
        <f t="shared" si="40"/>
        <v>0</v>
      </c>
      <c r="S141" s="652"/>
      <c r="T141" s="521">
        <v>78.600000000000009</v>
      </c>
      <c r="U141" s="521">
        <f t="shared" si="28"/>
        <v>0</v>
      </c>
      <c r="V141" s="521">
        <v>116.012</v>
      </c>
      <c r="W141" s="521">
        <f t="shared" si="32"/>
        <v>0</v>
      </c>
      <c r="X141" s="673">
        <f t="shared" si="29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3" t="s">
        <v>32</v>
      </c>
      <c r="D142" s="598">
        <v>600</v>
      </c>
      <c r="E142" s="467">
        <v>45.85</v>
      </c>
      <c r="F142" s="467">
        <f t="shared" si="34"/>
        <v>27510</v>
      </c>
      <c r="G142" s="467">
        <v>28.080000000000002</v>
      </c>
      <c r="H142" s="467">
        <f t="shared" si="38"/>
        <v>16848</v>
      </c>
      <c r="I142" s="589">
        <f t="shared" si="35"/>
        <v>44358</v>
      </c>
      <c r="J142" s="621"/>
      <c r="K142" s="521">
        <v>45.85</v>
      </c>
      <c r="L142" s="467">
        <f t="shared" si="36"/>
        <v>0</v>
      </c>
      <c r="M142" s="521">
        <v>28.080000000000002</v>
      </c>
      <c r="N142" s="467">
        <f t="shared" si="39"/>
        <v>0</v>
      </c>
      <c r="O142" s="589">
        <f t="shared" si="37"/>
        <v>0</v>
      </c>
      <c r="P142" s="641">
        <f t="shared" si="26"/>
        <v>0</v>
      </c>
      <c r="Q142" s="514">
        <f t="shared" si="27"/>
        <v>0</v>
      </c>
      <c r="R142" s="640">
        <f t="shared" si="40"/>
        <v>0</v>
      </c>
      <c r="S142" s="652"/>
      <c r="T142" s="521">
        <v>45.85</v>
      </c>
      <c r="U142" s="521">
        <f t="shared" si="28"/>
        <v>0</v>
      </c>
      <c r="V142" s="521">
        <v>28.080000000000002</v>
      </c>
      <c r="W142" s="521">
        <f t="shared" si="32"/>
        <v>0</v>
      </c>
      <c r="X142" s="673">
        <f t="shared" si="29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3" t="s">
        <v>31</v>
      </c>
      <c r="D143" s="598">
        <v>1200</v>
      </c>
      <c r="E143" s="467">
        <v>6.5500000000000007</v>
      </c>
      <c r="F143" s="467">
        <f t="shared" si="34"/>
        <v>7860.0000000000009</v>
      </c>
      <c r="G143" s="467">
        <v>3.3800000000000003</v>
      </c>
      <c r="H143" s="467">
        <f t="shared" si="38"/>
        <v>4056.0000000000005</v>
      </c>
      <c r="I143" s="589">
        <f t="shared" si="35"/>
        <v>11916.000000000002</v>
      </c>
      <c r="J143" s="621"/>
      <c r="K143" s="521">
        <v>6.5500000000000007</v>
      </c>
      <c r="L143" s="467">
        <f t="shared" si="36"/>
        <v>0</v>
      </c>
      <c r="M143" s="521">
        <v>3.3800000000000003</v>
      </c>
      <c r="N143" s="467">
        <f t="shared" si="39"/>
        <v>0</v>
      </c>
      <c r="O143" s="589">
        <f t="shared" si="37"/>
        <v>0</v>
      </c>
      <c r="P143" s="641">
        <f t="shared" si="26"/>
        <v>0</v>
      </c>
      <c r="Q143" s="514">
        <f t="shared" si="27"/>
        <v>0</v>
      </c>
      <c r="R143" s="640">
        <f t="shared" si="40"/>
        <v>0</v>
      </c>
      <c r="S143" s="652"/>
      <c r="T143" s="521">
        <v>6.5500000000000007</v>
      </c>
      <c r="U143" s="521">
        <f t="shared" si="28"/>
        <v>0</v>
      </c>
      <c r="V143" s="521">
        <v>3.3800000000000003</v>
      </c>
      <c r="W143" s="521">
        <f t="shared" si="32"/>
        <v>0</v>
      </c>
      <c r="X143" s="673">
        <f t="shared" si="29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3" t="s">
        <v>31</v>
      </c>
      <c r="D144" s="598">
        <v>400</v>
      </c>
      <c r="E144" s="467">
        <v>6.5500000000000007</v>
      </c>
      <c r="F144" s="467">
        <f t="shared" si="34"/>
        <v>2620.0000000000005</v>
      </c>
      <c r="G144" s="467">
        <v>4.6800000000000006</v>
      </c>
      <c r="H144" s="467">
        <f t="shared" si="38"/>
        <v>1872.0000000000002</v>
      </c>
      <c r="I144" s="589">
        <f t="shared" si="35"/>
        <v>4492.0000000000009</v>
      </c>
      <c r="J144" s="621"/>
      <c r="K144" s="521">
        <v>6.5500000000000007</v>
      </c>
      <c r="L144" s="467">
        <f t="shared" si="36"/>
        <v>0</v>
      </c>
      <c r="M144" s="521">
        <v>4.6800000000000006</v>
      </c>
      <c r="N144" s="467">
        <f t="shared" si="39"/>
        <v>0</v>
      </c>
      <c r="O144" s="589">
        <f t="shared" si="37"/>
        <v>0</v>
      </c>
      <c r="P144" s="641">
        <f t="shared" si="26"/>
        <v>0</v>
      </c>
      <c r="Q144" s="514">
        <f t="shared" si="27"/>
        <v>0</v>
      </c>
      <c r="R144" s="640">
        <f t="shared" si="40"/>
        <v>0</v>
      </c>
      <c r="S144" s="652"/>
      <c r="T144" s="521">
        <v>6.5500000000000007</v>
      </c>
      <c r="U144" s="521">
        <f t="shared" si="28"/>
        <v>0</v>
      </c>
      <c r="V144" s="521">
        <v>4.6800000000000006</v>
      </c>
      <c r="W144" s="521">
        <f t="shared" si="32"/>
        <v>0</v>
      </c>
      <c r="X144" s="673">
        <f t="shared" si="29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3" t="s">
        <v>31</v>
      </c>
      <c r="D145" s="598">
        <v>1600</v>
      </c>
      <c r="E145" s="467">
        <v>6.5500000000000007</v>
      </c>
      <c r="F145" s="467">
        <f t="shared" si="34"/>
        <v>10480.000000000002</v>
      </c>
      <c r="G145" s="467">
        <v>18.46</v>
      </c>
      <c r="H145" s="467">
        <f t="shared" si="38"/>
        <v>29536</v>
      </c>
      <c r="I145" s="589">
        <f t="shared" si="35"/>
        <v>40016</v>
      </c>
      <c r="J145" s="621"/>
      <c r="K145" s="521">
        <v>6.5500000000000007</v>
      </c>
      <c r="L145" s="467">
        <f t="shared" si="36"/>
        <v>0</v>
      </c>
      <c r="M145" s="521">
        <v>18.46</v>
      </c>
      <c r="N145" s="467">
        <f t="shared" si="39"/>
        <v>0</v>
      </c>
      <c r="O145" s="589">
        <f t="shared" si="37"/>
        <v>0</v>
      </c>
      <c r="P145" s="641">
        <f t="shared" si="26"/>
        <v>0</v>
      </c>
      <c r="Q145" s="514">
        <f t="shared" si="27"/>
        <v>0</v>
      </c>
      <c r="R145" s="640">
        <f t="shared" si="40"/>
        <v>0</v>
      </c>
      <c r="S145" s="652"/>
      <c r="T145" s="521">
        <v>6.5500000000000007</v>
      </c>
      <c r="U145" s="521">
        <f t="shared" si="28"/>
        <v>0</v>
      </c>
      <c r="V145" s="521">
        <v>18.46</v>
      </c>
      <c r="W145" s="521">
        <f t="shared" si="32"/>
        <v>0</v>
      </c>
      <c r="X145" s="673">
        <f t="shared" si="29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3" t="s">
        <v>31</v>
      </c>
      <c r="D146" s="598">
        <v>1600</v>
      </c>
      <c r="E146" s="467">
        <v>6.5500000000000007</v>
      </c>
      <c r="F146" s="467">
        <f t="shared" si="34"/>
        <v>10480.000000000002</v>
      </c>
      <c r="G146" s="467">
        <v>2.3660000000000001</v>
      </c>
      <c r="H146" s="467">
        <f t="shared" si="38"/>
        <v>3785.6000000000004</v>
      </c>
      <c r="I146" s="589">
        <f t="shared" si="35"/>
        <v>14265.600000000002</v>
      </c>
      <c r="J146" s="621"/>
      <c r="K146" s="521">
        <v>6.5500000000000007</v>
      </c>
      <c r="L146" s="467">
        <f t="shared" si="36"/>
        <v>0</v>
      </c>
      <c r="M146" s="521">
        <v>2.3660000000000001</v>
      </c>
      <c r="N146" s="467">
        <f t="shared" si="39"/>
        <v>0</v>
      </c>
      <c r="O146" s="589">
        <f t="shared" si="37"/>
        <v>0</v>
      </c>
      <c r="P146" s="641">
        <f t="shared" si="26"/>
        <v>0</v>
      </c>
      <c r="Q146" s="514">
        <f t="shared" si="27"/>
        <v>0</v>
      </c>
      <c r="R146" s="640">
        <f t="shared" si="40"/>
        <v>0</v>
      </c>
      <c r="S146" s="652"/>
      <c r="T146" s="521">
        <v>6.5500000000000007</v>
      </c>
      <c r="U146" s="521">
        <f t="shared" si="28"/>
        <v>0</v>
      </c>
      <c r="V146" s="521">
        <v>2.3660000000000001</v>
      </c>
      <c r="W146" s="521">
        <f t="shared" si="32"/>
        <v>0</v>
      </c>
      <c r="X146" s="673">
        <f t="shared" si="29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3" t="s">
        <v>224</v>
      </c>
      <c r="D147" s="598">
        <v>1</v>
      </c>
      <c r="E147" s="467"/>
      <c r="F147" s="467"/>
      <c r="G147" s="467">
        <v>28080</v>
      </c>
      <c r="H147" s="467">
        <f t="shared" si="38"/>
        <v>28080</v>
      </c>
      <c r="I147" s="589">
        <f t="shared" si="35"/>
        <v>28080</v>
      </c>
      <c r="J147" s="621"/>
      <c r="K147" s="521"/>
      <c r="L147" s="467"/>
      <c r="M147" s="521">
        <v>28080</v>
      </c>
      <c r="N147" s="467">
        <f t="shared" si="39"/>
        <v>0</v>
      </c>
      <c r="O147" s="589">
        <f t="shared" si="37"/>
        <v>0</v>
      </c>
      <c r="P147" s="641">
        <f t="shared" si="26"/>
        <v>0</v>
      </c>
      <c r="Q147" s="514">
        <f t="shared" si="27"/>
        <v>0</v>
      </c>
      <c r="R147" s="640">
        <f t="shared" si="40"/>
        <v>0</v>
      </c>
      <c r="S147" s="652"/>
      <c r="T147" s="521"/>
      <c r="U147" s="521"/>
      <c r="V147" s="521">
        <v>28080</v>
      </c>
      <c r="W147" s="521">
        <f t="shared" si="32"/>
        <v>0</v>
      </c>
      <c r="X147" s="673">
        <f t="shared" si="29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3" t="s">
        <v>224</v>
      </c>
      <c r="D148" s="598">
        <v>1</v>
      </c>
      <c r="E148" s="467">
        <v>166632</v>
      </c>
      <c r="F148" s="467">
        <f>E148*D148</f>
        <v>166632</v>
      </c>
      <c r="G148" s="467"/>
      <c r="H148" s="467"/>
      <c r="I148" s="589">
        <f t="shared" si="35"/>
        <v>166632</v>
      </c>
      <c r="J148" s="621"/>
      <c r="K148" s="521">
        <v>166632</v>
      </c>
      <c r="L148" s="467">
        <f>K148*J148</f>
        <v>0</v>
      </c>
      <c r="M148" s="521"/>
      <c r="N148" s="467"/>
      <c r="O148" s="589">
        <f t="shared" si="37"/>
        <v>0</v>
      </c>
      <c r="P148" s="641">
        <f t="shared" si="26"/>
        <v>0</v>
      </c>
      <c r="Q148" s="514">
        <f t="shared" si="27"/>
        <v>0</v>
      </c>
      <c r="R148" s="640">
        <f t="shared" si="40"/>
        <v>0</v>
      </c>
      <c r="S148" s="652"/>
      <c r="T148" s="521">
        <v>166632</v>
      </c>
      <c r="U148" s="521">
        <f>T148*S148</f>
        <v>0</v>
      </c>
      <c r="V148" s="521"/>
      <c r="W148" s="521"/>
      <c r="X148" s="673">
        <f t="shared" si="29"/>
        <v>0</v>
      </c>
    </row>
    <row r="149" spans="1:24" ht="17.45" customHeight="1" x14ac:dyDescent="0.25">
      <c r="A149" s="697" t="s">
        <v>270</v>
      </c>
      <c r="B149" s="698" t="s">
        <v>271</v>
      </c>
      <c r="C149" s="699"/>
      <c r="D149" s="637"/>
      <c r="E149" s="555"/>
      <c r="F149" s="555">
        <f>F150+F151+F152+F153+F154+F155+F156+F157+F158+F159+F162+F163+F164</f>
        <v>24068943.394999996</v>
      </c>
      <c r="G149" s="555"/>
      <c r="H149" s="555">
        <f>SUM(H150:H164)</f>
        <v>62756587.3596</v>
      </c>
      <c r="I149" s="638">
        <f>SUM(I150:I164)</f>
        <v>87564706.114600003</v>
      </c>
      <c r="J149" s="637"/>
      <c r="K149" s="515"/>
      <c r="L149" s="456">
        <f>L150+L151+L152+L153+L154+L155+L156+L157+L158+L159+L162+L163+L164</f>
        <v>11110198.632095326</v>
      </c>
      <c r="M149" s="515"/>
      <c r="N149" s="456">
        <f>SUM(N150:N164)</f>
        <v>35090649</v>
      </c>
      <c r="O149" s="609">
        <f>SUM(O150:O164)</f>
        <v>46200847.632095329</v>
      </c>
      <c r="P149" s="642"/>
      <c r="Q149" s="456"/>
      <c r="R149" s="609"/>
      <c r="S149" s="636"/>
      <c r="T149" s="515"/>
      <c r="U149" s="515">
        <f>U150+U151+U152+U153+U154+U155+U156+U157+U158+U159+U162+U163+U164</f>
        <v>11107535.710000001</v>
      </c>
      <c r="V149" s="515"/>
      <c r="W149" s="515">
        <f>SUM(W150:W164)</f>
        <v>35088691</v>
      </c>
      <c r="X149" s="670">
        <f>SUM(X150:X164)</f>
        <v>46196226.710000001</v>
      </c>
    </row>
    <row r="150" spans="1:24" s="498" customFormat="1" ht="17.45" customHeight="1" x14ac:dyDescent="0.25">
      <c r="A150" s="437" t="s">
        <v>723</v>
      </c>
      <c r="B150" s="510" t="s">
        <v>272</v>
      </c>
      <c r="C150" s="574" t="s">
        <v>224</v>
      </c>
      <c r="D150" s="599">
        <v>6</v>
      </c>
      <c r="E150" s="484">
        <v>125450</v>
      </c>
      <c r="F150" s="484">
        <f t="shared" ref="F150:F164" si="41">E150*D150</f>
        <v>752700</v>
      </c>
      <c r="G150" s="484">
        <v>982545</v>
      </c>
      <c r="H150" s="484">
        <f t="shared" ref="H150:H164" si="42">G150*D150</f>
        <v>5895270</v>
      </c>
      <c r="I150" s="589">
        <f t="shared" ref="I150:I164" si="43">H150+F150</f>
        <v>6647970</v>
      </c>
      <c r="J150" s="622">
        <v>6</v>
      </c>
      <c r="K150" s="527">
        <v>125450</v>
      </c>
      <c r="L150" s="499">
        <f t="shared" ref="L150:L164" si="44">K150*J150</f>
        <v>752700</v>
      </c>
      <c r="M150" s="527">
        <v>982545</v>
      </c>
      <c r="N150" s="499">
        <f t="shared" ref="N150:N164" si="45">M150*J150</f>
        <v>5895270</v>
      </c>
      <c r="O150" s="612">
        <f t="shared" ref="O150:O164" si="46">N150+L150</f>
        <v>6647970</v>
      </c>
      <c r="P150" s="641">
        <f t="shared" si="26"/>
        <v>0</v>
      </c>
      <c r="Q150" s="514">
        <f t="shared" si="27"/>
        <v>0</v>
      </c>
      <c r="R150" s="640">
        <f t="shared" ref="R150:R162" si="47">(D150*K150)-(D150*T150)</f>
        <v>0</v>
      </c>
      <c r="S150" s="641">
        <v>6</v>
      </c>
      <c r="T150" s="527">
        <v>125450</v>
      </c>
      <c r="U150" s="527">
        <f t="shared" ref="U150:U164" si="48">T150*S150</f>
        <v>752700</v>
      </c>
      <c r="V150" s="527">
        <v>982545</v>
      </c>
      <c r="W150" s="527">
        <f t="shared" ref="W150:W164" si="49">V150*S150</f>
        <v>5895270</v>
      </c>
      <c r="X150" s="671">
        <f t="shared" ref="X150:X164" si="50">W150+U150</f>
        <v>6647970</v>
      </c>
    </row>
    <row r="151" spans="1:24" s="496" customFormat="1" ht="17.45" hidden="1" customHeight="1" x14ac:dyDescent="0.25">
      <c r="A151" s="437" t="s">
        <v>725</v>
      </c>
      <c r="B151" s="510" t="s">
        <v>273</v>
      </c>
      <c r="C151" s="574" t="s">
        <v>224</v>
      </c>
      <c r="D151" s="599">
        <v>5</v>
      </c>
      <c r="E151" s="484">
        <v>29545</v>
      </c>
      <c r="F151" s="484">
        <f t="shared" si="41"/>
        <v>147725</v>
      </c>
      <c r="G151" s="484">
        <v>469586</v>
      </c>
      <c r="H151" s="484">
        <f t="shared" si="42"/>
        <v>2347930</v>
      </c>
      <c r="I151" s="589">
        <f t="shared" si="43"/>
        <v>2495655</v>
      </c>
      <c r="J151" s="622"/>
      <c r="K151" s="528">
        <v>29545</v>
      </c>
      <c r="L151" s="484">
        <f t="shared" si="44"/>
        <v>0</v>
      </c>
      <c r="M151" s="528">
        <v>469586</v>
      </c>
      <c r="N151" s="484">
        <f t="shared" si="45"/>
        <v>0</v>
      </c>
      <c r="O151" s="589">
        <f t="shared" si="46"/>
        <v>0</v>
      </c>
      <c r="P151" s="641">
        <f t="shared" si="26"/>
        <v>0</v>
      </c>
      <c r="Q151" s="514">
        <f t="shared" si="27"/>
        <v>0</v>
      </c>
      <c r="R151" s="640">
        <f t="shared" si="47"/>
        <v>0</v>
      </c>
      <c r="S151" s="641"/>
      <c r="T151" s="528">
        <v>29545</v>
      </c>
      <c r="U151" s="528">
        <f t="shared" si="48"/>
        <v>0</v>
      </c>
      <c r="V151" s="528">
        <v>469586</v>
      </c>
      <c r="W151" s="528">
        <f t="shared" si="49"/>
        <v>0</v>
      </c>
      <c r="X151" s="673">
        <f t="shared" si="50"/>
        <v>0</v>
      </c>
    </row>
    <row r="152" spans="1:24" s="496" customFormat="1" ht="17.45" hidden="1" customHeight="1" x14ac:dyDescent="0.25">
      <c r="A152" s="437" t="s">
        <v>726</v>
      </c>
      <c r="B152" s="510" t="s">
        <v>274</v>
      </c>
      <c r="C152" s="574" t="s">
        <v>224</v>
      </c>
      <c r="D152" s="599">
        <v>11</v>
      </c>
      <c r="E152" s="484">
        <v>102635.07494545454</v>
      </c>
      <c r="F152" s="484">
        <f t="shared" si="41"/>
        <v>1128985.8244</v>
      </c>
      <c r="G152" s="484">
        <v>309219.33883636363</v>
      </c>
      <c r="H152" s="484">
        <f t="shared" si="42"/>
        <v>3401412.7272000001</v>
      </c>
      <c r="I152" s="589">
        <f t="shared" si="43"/>
        <v>4530398.5515999999</v>
      </c>
      <c r="J152" s="622"/>
      <c r="K152" s="528">
        <v>102635.07494545454</v>
      </c>
      <c r="L152" s="484">
        <f t="shared" si="44"/>
        <v>0</v>
      </c>
      <c r="M152" s="528">
        <v>309219.33883636363</v>
      </c>
      <c r="N152" s="484">
        <f t="shared" si="45"/>
        <v>0</v>
      </c>
      <c r="O152" s="589">
        <f t="shared" si="46"/>
        <v>0</v>
      </c>
      <c r="P152" s="641">
        <f t="shared" si="26"/>
        <v>0</v>
      </c>
      <c r="Q152" s="514">
        <f t="shared" si="27"/>
        <v>0</v>
      </c>
      <c r="R152" s="640">
        <f t="shared" si="47"/>
        <v>0</v>
      </c>
      <c r="S152" s="641"/>
      <c r="T152" s="528">
        <v>102635.07494545454</v>
      </c>
      <c r="U152" s="528">
        <f t="shared" si="48"/>
        <v>0</v>
      </c>
      <c r="V152" s="528">
        <v>309219.33883636363</v>
      </c>
      <c r="W152" s="528">
        <f t="shared" si="49"/>
        <v>0</v>
      </c>
      <c r="X152" s="673">
        <f t="shared" si="50"/>
        <v>0</v>
      </c>
    </row>
    <row r="153" spans="1:24" s="496" customFormat="1" ht="17.45" hidden="1" customHeight="1" x14ac:dyDescent="0.25">
      <c r="A153" s="437" t="s">
        <v>727</v>
      </c>
      <c r="B153" s="510" t="s">
        <v>275</v>
      </c>
      <c r="C153" s="574" t="s">
        <v>31</v>
      </c>
      <c r="D153" s="599">
        <v>86</v>
      </c>
      <c r="E153" s="484">
        <v>4332.5980348837211</v>
      </c>
      <c r="F153" s="484">
        <f t="shared" si="41"/>
        <v>372603.43100000004</v>
      </c>
      <c r="G153" s="484">
        <v>10463.972093023256</v>
      </c>
      <c r="H153" s="484">
        <f t="shared" si="42"/>
        <v>899901.6</v>
      </c>
      <c r="I153" s="589">
        <f t="shared" si="43"/>
        <v>1272505.031</v>
      </c>
      <c r="J153" s="622"/>
      <c r="K153" s="528">
        <v>4332.5980348837211</v>
      </c>
      <c r="L153" s="484">
        <f t="shared" si="44"/>
        <v>0</v>
      </c>
      <c r="M153" s="528">
        <v>10463.972093023256</v>
      </c>
      <c r="N153" s="484">
        <f t="shared" si="45"/>
        <v>0</v>
      </c>
      <c r="O153" s="589">
        <f t="shared" si="46"/>
        <v>0</v>
      </c>
      <c r="P153" s="641">
        <f t="shared" si="26"/>
        <v>0</v>
      </c>
      <c r="Q153" s="514">
        <f t="shared" si="27"/>
        <v>0</v>
      </c>
      <c r="R153" s="640">
        <f t="shared" si="47"/>
        <v>0</v>
      </c>
      <c r="S153" s="641"/>
      <c r="T153" s="528">
        <v>4332.5980348837211</v>
      </c>
      <c r="U153" s="528">
        <f t="shared" si="48"/>
        <v>0</v>
      </c>
      <c r="V153" s="528">
        <v>10463.972093023256</v>
      </c>
      <c r="W153" s="528">
        <f t="shared" si="49"/>
        <v>0</v>
      </c>
      <c r="X153" s="673">
        <f t="shared" si="50"/>
        <v>0</v>
      </c>
    </row>
    <row r="154" spans="1:24" s="498" customFormat="1" ht="17.45" customHeight="1" x14ac:dyDescent="0.25">
      <c r="A154" s="437" t="s">
        <v>728</v>
      </c>
      <c r="B154" s="510" t="s">
        <v>276</v>
      </c>
      <c r="C154" s="574" t="s">
        <v>153</v>
      </c>
      <c r="D154" s="599">
        <v>2907.8999999999996</v>
      </c>
      <c r="E154" s="484">
        <v>2655.5948880635515</v>
      </c>
      <c r="F154" s="484">
        <f t="shared" si="41"/>
        <v>7722204.375</v>
      </c>
      <c r="G154" s="484">
        <v>1958</v>
      </c>
      <c r="H154" s="484">
        <f t="shared" si="42"/>
        <v>5693668.1999999993</v>
      </c>
      <c r="I154" s="589">
        <f t="shared" si="43"/>
        <v>13415872.574999999</v>
      </c>
      <c r="J154" s="622">
        <v>1500</v>
      </c>
      <c r="K154" s="527">
        <v>2655.5948880635515</v>
      </c>
      <c r="L154" s="499">
        <f t="shared" si="44"/>
        <v>3983392.3320953273</v>
      </c>
      <c r="M154" s="527">
        <v>1958</v>
      </c>
      <c r="N154" s="499">
        <f t="shared" si="45"/>
        <v>2937000</v>
      </c>
      <c r="O154" s="612">
        <f t="shared" si="46"/>
        <v>6920392.3320953269</v>
      </c>
      <c r="P154" s="641">
        <f t="shared" si="26"/>
        <v>4.8880635513341986E-3</v>
      </c>
      <c r="Q154" s="514">
        <f t="shared" si="27"/>
        <v>0</v>
      </c>
      <c r="R154" s="640">
        <f t="shared" si="47"/>
        <v>14.214000000618398</v>
      </c>
      <c r="S154" s="641">
        <v>1499</v>
      </c>
      <c r="T154" s="527">
        <v>2655.59</v>
      </c>
      <c r="U154" s="527">
        <f t="shared" si="48"/>
        <v>3980729.41</v>
      </c>
      <c r="V154" s="527">
        <v>1958</v>
      </c>
      <c r="W154" s="527">
        <f t="shared" si="49"/>
        <v>2935042</v>
      </c>
      <c r="X154" s="671">
        <f t="shared" si="50"/>
        <v>6915771.4100000001</v>
      </c>
    </row>
    <row r="155" spans="1:24" s="496" customFormat="1" ht="17.45" hidden="1" customHeight="1" x14ac:dyDescent="0.25">
      <c r="A155" s="437" t="s">
        <v>729</v>
      </c>
      <c r="B155" s="510" t="s">
        <v>277</v>
      </c>
      <c r="C155" s="574" t="s">
        <v>31</v>
      </c>
      <c r="D155" s="599">
        <v>8</v>
      </c>
      <c r="E155" s="484">
        <v>11973.056124999999</v>
      </c>
      <c r="F155" s="484">
        <f t="shared" si="41"/>
        <v>95784.448999999993</v>
      </c>
      <c r="G155" s="484">
        <v>32008.274999999998</v>
      </c>
      <c r="H155" s="484">
        <f t="shared" si="42"/>
        <v>256066.19999999998</v>
      </c>
      <c r="I155" s="589">
        <f t="shared" si="43"/>
        <v>351850.64899999998</v>
      </c>
      <c r="J155" s="622"/>
      <c r="K155" s="528">
        <v>11973.056124999999</v>
      </c>
      <c r="L155" s="484">
        <f t="shared" si="44"/>
        <v>0</v>
      </c>
      <c r="M155" s="528">
        <v>32008.274999999998</v>
      </c>
      <c r="N155" s="484">
        <f t="shared" si="45"/>
        <v>0</v>
      </c>
      <c r="O155" s="589">
        <f t="shared" si="46"/>
        <v>0</v>
      </c>
      <c r="P155" s="641">
        <f t="shared" si="26"/>
        <v>0</v>
      </c>
      <c r="Q155" s="514">
        <f t="shared" si="27"/>
        <v>0</v>
      </c>
      <c r="R155" s="640">
        <f t="shared" si="47"/>
        <v>0</v>
      </c>
      <c r="S155" s="641"/>
      <c r="T155" s="528">
        <v>11973.056124999999</v>
      </c>
      <c r="U155" s="528">
        <f t="shared" si="48"/>
        <v>0</v>
      </c>
      <c r="V155" s="528">
        <v>32008.274999999998</v>
      </c>
      <c r="W155" s="528">
        <f t="shared" si="49"/>
        <v>0</v>
      </c>
      <c r="X155" s="673">
        <f t="shared" si="50"/>
        <v>0</v>
      </c>
    </row>
    <row r="156" spans="1:24" s="498" customFormat="1" ht="17.45" customHeight="1" x14ac:dyDescent="0.25">
      <c r="A156" s="437" t="s">
        <v>730</v>
      </c>
      <c r="B156" s="510" t="s">
        <v>278</v>
      </c>
      <c r="C156" s="574" t="s">
        <v>224</v>
      </c>
      <c r="D156" s="599">
        <v>12</v>
      </c>
      <c r="E156" s="484">
        <v>637410.63</v>
      </c>
      <c r="F156" s="484">
        <f t="shared" si="41"/>
        <v>7648927.5600000005</v>
      </c>
      <c r="G156" s="484">
        <v>2625837.9000000004</v>
      </c>
      <c r="H156" s="484">
        <f t="shared" si="42"/>
        <v>31510054.800000004</v>
      </c>
      <c r="I156" s="589">
        <f t="shared" si="43"/>
        <v>39158982.360000007</v>
      </c>
      <c r="J156" s="622">
        <v>10</v>
      </c>
      <c r="K156" s="527">
        <v>637410.63</v>
      </c>
      <c r="L156" s="499">
        <f t="shared" si="44"/>
        <v>6374106.2999999998</v>
      </c>
      <c r="M156" s="527">
        <v>2625837.9000000004</v>
      </c>
      <c r="N156" s="499">
        <f t="shared" si="45"/>
        <v>26258379.000000004</v>
      </c>
      <c r="O156" s="612">
        <f t="shared" si="46"/>
        <v>32632485.300000004</v>
      </c>
      <c r="P156" s="641">
        <f t="shared" si="26"/>
        <v>0</v>
      </c>
      <c r="Q156" s="514">
        <f t="shared" si="27"/>
        <v>0</v>
      </c>
      <c r="R156" s="640">
        <f t="shared" si="47"/>
        <v>0</v>
      </c>
      <c r="S156" s="641">
        <v>10</v>
      </c>
      <c r="T156" s="527">
        <v>637410.63</v>
      </c>
      <c r="U156" s="527">
        <f t="shared" si="48"/>
        <v>6374106.2999999998</v>
      </c>
      <c r="V156" s="527">
        <v>2625837.9</v>
      </c>
      <c r="W156" s="527">
        <f t="shared" si="49"/>
        <v>26258379</v>
      </c>
      <c r="X156" s="671">
        <f t="shared" si="50"/>
        <v>32632485.300000001</v>
      </c>
    </row>
    <row r="157" spans="1:24" s="496" customFormat="1" ht="17.45" hidden="1" customHeight="1" x14ac:dyDescent="0.25">
      <c r="A157" s="437" t="s">
        <v>731</v>
      </c>
      <c r="B157" s="510" t="s">
        <v>279</v>
      </c>
      <c r="C157" s="574" t="s">
        <v>31</v>
      </c>
      <c r="D157" s="599">
        <v>24</v>
      </c>
      <c r="E157" s="484">
        <v>8305.7144000000008</v>
      </c>
      <c r="F157" s="484">
        <f t="shared" si="41"/>
        <v>199337.14560000002</v>
      </c>
      <c r="G157" s="484">
        <v>20103.2</v>
      </c>
      <c r="H157" s="484">
        <f t="shared" si="42"/>
        <v>482476.80000000005</v>
      </c>
      <c r="I157" s="589">
        <f t="shared" si="43"/>
        <v>681813.94560000009</v>
      </c>
      <c r="J157" s="622"/>
      <c r="K157" s="528">
        <v>8305.7144000000008</v>
      </c>
      <c r="L157" s="484">
        <f t="shared" si="44"/>
        <v>0</v>
      </c>
      <c r="M157" s="528">
        <v>20103.2</v>
      </c>
      <c r="N157" s="484">
        <f t="shared" si="45"/>
        <v>0</v>
      </c>
      <c r="O157" s="589">
        <f t="shared" si="46"/>
        <v>0</v>
      </c>
      <c r="P157" s="641">
        <f t="shared" si="26"/>
        <v>0</v>
      </c>
      <c r="Q157" s="514">
        <f t="shared" si="27"/>
        <v>0</v>
      </c>
      <c r="R157" s="640">
        <f t="shared" si="47"/>
        <v>0</v>
      </c>
      <c r="S157" s="641"/>
      <c r="T157" s="528">
        <v>8305.7144000000008</v>
      </c>
      <c r="U157" s="528">
        <f t="shared" si="48"/>
        <v>0</v>
      </c>
      <c r="V157" s="528">
        <v>20103.2</v>
      </c>
      <c r="W157" s="528">
        <f t="shared" si="49"/>
        <v>0</v>
      </c>
      <c r="X157" s="673">
        <f t="shared" si="50"/>
        <v>0</v>
      </c>
    </row>
    <row r="158" spans="1:24" s="496" customFormat="1" ht="17.45" hidden="1" customHeight="1" x14ac:dyDescent="0.25">
      <c r="A158" s="437" t="s">
        <v>732</v>
      </c>
      <c r="B158" s="510" t="s">
        <v>276</v>
      </c>
      <c r="C158" s="574" t="s">
        <v>153</v>
      </c>
      <c r="D158" s="599">
        <v>564.5</v>
      </c>
      <c r="E158" s="484">
        <v>3758</v>
      </c>
      <c r="F158" s="484">
        <f t="shared" si="41"/>
        <v>2121391</v>
      </c>
      <c r="G158" s="484">
        <v>1100</v>
      </c>
      <c r="H158" s="484">
        <f t="shared" si="42"/>
        <v>620950</v>
      </c>
      <c r="I158" s="589">
        <f t="shared" si="43"/>
        <v>2742341</v>
      </c>
      <c r="J158" s="622"/>
      <c r="K158" s="528">
        <v>3758</v>
      </c>
      <c r="L158" s="484">
        <f t="shared" si="44"/>
        <v>0</v>
      </c>
      <c r="M158" s="528">
        <v>1100</v>
      </c>
      <c r="N158" s="484">
        <f t="shared" si="45"/>
        <v>0</v>
      </c>
      <c r="O158" s="589">
        <f t="shared" si="46"/>
        <v>0</v>
      </c>
      <c r="P158" s="641">
        <f t="shared" si="26"/>
        <v>0</v>
      </c>
      <c r="Q158" s="514">
        <f t="shared" si="27"/>
        <v>0</v>
      </c>
      <c r="R158" s="640">
        <f t="shared" si="47"/>
        <v>0</v>
      </c>
      <c r="S158" s="641"/>
      <c r="T158" s="528">
        <v>3758</v>
      </c>
      <c r="U158" s="528">
        <f t="shared" si="48"/>
        <v>0</v>
      </c>
      <c r="V158" s="528">
        <v>1100</v>
      </c>
      <c r="W158" s="528">
        <f t="shared" si="49"/>
        <v>0</v>
      </c>
      <c r="X158" s="673">
        <f t="shared" si="50"/>
        <v>0</v>
      </c>
    </row>
    <row r="159" spans="1:24" s="496" customFormat="1" ht="17.45" hidden="1" customHeight="1" x14ac:dyDescent="0.25">
      <c r="A159" s="437" t="s">
        <v>733</v>
      </c>
      <c r="B159" s="510" t="s">
        <v>280</v>
      </c>
      <c r="C159" s="574" t="s">
        <v>224</v>
      </c>
      <c r="D159" s="599">
        <v>16</v>
      </c>
      <c r="E159" s="484">
        <v>46198.46</v>
      </c>
      <c r="F159" s="484">
        <f t="shared" si="41"/>
        <v>739175.36</v>
      </c>
      <c r="G159" s="484">
        <v>372209.49577500008</v>
      </c>
      <c r="H159" s="484">
        <f t="shared" si="42"/>
        <v>5955351.9324000012</v>
      </c>
      <c r="I159" s="589">
        <f t="shared" si="43"/>
        <v>6694527.2924000015</v>
      </c>
      <c r="J159" s="622"/>
      <c r="K159" s="528">
        <v>46198.46</v>
      </c>
      <c r="L159" s="484">
        <f t="shared" si="44"/>
        <v>0</v>
      </c>
      <c r="M159" s="528">
        <v>372209.49577500008</v>
      </c>
      <c r="N159" s="484">
        <f t="shared" si="45"/>
        <v>0</v>
      </c>
      <c r="O159" s="589">
        <f t="shared" si="46"/>
        <v>0</v>
      </c>
      <c r="P159" s="641">
        <f t="shared" si="26"/>
        <v>0</v>
      </c>
      <c r="Q159" s="514">
        <f t="shared" si="27"/>
        <v>0</v>
      </c>
      <c r="R159" s="640">
        <f t="shared" si="47"/>
        <v>0</v>
      </c>
      <c r="S159" s="641"/>
      <c r="T159" s="528">
        <v>46198.46</v>
      </c>
      <c r="U159" s="528">
        <f t="shared" si="48"/>
        <v>0</v>
      </c>
      <c r="V159" s="528">
        <v>372209.49577500008</v>
      </c>
      <c r="W159" s="528">
        <f t="shared" si="49"/>
        <v>0</v>
      </c>
      <c r="X159" s="673">
        <f t="shared" si="50"/>
        <v>0</v>
      </c>
    </row>
    <row r="160" spans="1:24" s="496" customFormat="1" ht="17.45" hidden="1" customHeight="1" x14ac:dyDescent="0.25">
      <c r="A160" s="508"/>
      <c r="B160" s="509" t="s">
        <v>282</v>
      </c>
      <c r="C160" s="575" t="s">
        <v>31</v>
      </c>
      <c r="D160" s="705">
        <v>4</v>
      </c>
      <c r="E160" s="467">
        <v>46198.46</v>
      </c>
      <c r="F160" s="467">
        <f t="shared" si="41"/>
        <v>184793.84</v>
      </c>
      <c r="G160" s="467">
        <v>191555</v>
      </c>
      <c r="H160" s="467">
        <f t="shared" si="42"/>
        <v>766220</v>
      </c>
      <c r="I160" s="589">
        <f t="shared" si="43"/>
        <v>951013.84</v>
      </c>
      <c r="J160" s="622"/>
      <c r="K160" s="521">
        <v>46198.46</v>
      </c>
      <c r="L160" s="467">
        <f t="shared" si="44"/>
        <v>0</v>
      </c>
      <c r="M160" s="521">
        <v>191555</v>
      </c>
      <c r="N160" s="467">
        <f t="shared" si="45"/>
        <v>0</v>
      </c>
      <c r="O160" s="589">
        <f t="shared" si="46"/>
        <v>0</v>
      </c>
      <c r="P160" s="641">
        <f t="shared" si="26"/>
        <v>0</v>
      </c>
      <c r="Q160" s="514">
        <f t="shared" si="27"/>
        <v>0</v>
      </c>
      <c r="R160" s="640">
        <f t="shared" si="47"/>
        <v>0</v>
      </c>
      <c r="S160" s="641"/>
      <c r="T160" s="521">
        <v>46198.46</v>
      </c>
      <c r="U160" s="521">
        <f t="shared" si="48"/>
        <v>0</v>
      </c>
      <c r="V160" s="521">
        <v>191555</v>
      </c>
      <c r="W160" s="521">
        <f t="shared" si="49"/>
        <v>0</v>
      </c>
      <c r="X160" s="673">
        <f t="shared" si="50"/>
        <v>0</v>
      </c>
    </row>
    <row r="161" spans="1:24" s="496" customFormat="1" ht="17.45" hidden="1" customHeight="1" x14ac:dyDescent="0.25">
      <c r="A161" s="508"/>
      <c r="B161" s="509" t="s">
        <v>283</v>
      </c>
      <c r="C161" s="575" t="s">
        <v>31</v>
      </c>
      <c r="D161" s="705">
        <v>12</v>
      </c>
      <c r="E161" s="467">
        <v>46198.46</v>
      </c>
      <c r="F161" s="467">
        <f t="shared" si="41"/>
        <v>554381.52</v>
      </c>
      <c r="G161" s="467">
        <v>229879</v>
      </c>
      <c r="H161" s="467">
        <f t="shared" si="42"/>
        <v>2758548</v>
      </c>
      <c r="I161" s="589">
        <f t="shared" si="43"/>
        <v>3312929.52</v>
      </c>
      <c r="J161" s="622"/>
      <c r="K161" s="521">
        <v>46198.46</v>
      </c>
      <c r="L161" s="467">
        <f t="shared" si="44"/>
        <v>0</v>
      </c>
      <c r="M161" s="521">
        <v>229879</v>
      </c>
      <c r="N161" s="467">
        <f t="shared" si="45"/>
        <v>0</v>
      </c>
      <c r="O161" s="589">
        <f t="shared" si="46"/>
        <v>0</v>
      </c>
      <c r="P161" s="641">
        <f t="shared" si="26"/>
        <v>0</v>
      </c>
      <c r="Q161" s="514">
        <f t="shared" si="27"/>
        <v>0</v>
      </c>
      <c r="R161" s="640">
        <f t="shared" si="47"/>
        <v>0</v>
      </c>
      <c r="S161" s="641"/>
      <c r="T161" s="521">
        <v>46198.46</v>
      </c>
      <c r="U161" s="521">
        <f t="shared" si="48"/>
        <v>0</v>
      </c>
      <c r="V161" s="521">
        <v>229879</v>
      </c>
      <c r="W161" s="521">
        <f t="shared" si="49"/>
        <v>0</v>
      </c>
      <c r="X161" s="673">
        <f t="shared" si="50"/>
        <v>0</v>
      </c>
    </row>
    <row r="162" spans="1:24" s="496" customFormat="1" ht="17.45" hidden="1" customHeight="1" x14ac:dyDescent="0.25">
      <c r="A162" s="437" t="s">
        <v>734</v>
      </c>
      <c r="B162" s="431" t="s">
        <v>284</v>
      </c>
      <c r="C162" s="576" t="s">
        <v>213</v>
      </c>
      <c r="D162" s="599">
        <v>166</v>
      </c>
      <c r="E162" s="484">
        <v>2887.5240963855426</v>
      </c>
      <c r="F162" s="484">
        <f t="shared" si="41"/>
        <v>479329.00000000006</v>
      </c>
      <c r="G162" s="484">
        <v>4676.726506024097</v>
      </c>
      <c r="H162" s="484">
        <f t="shared" si="42"/>
        <v>776336.60000000009</v>
      </c>
      <c r="I162" s="589">
        <f t="shared" si="43"/>
        <v>1255665.6000000001</v>
      </c>
      <c r="J162" s="622"/>
      <c r="K162" s="528">
        <v>2887.5240963855426</v>
      </c>
      <c r="L162" s="484">
        <f t="shared" si="44"/>
        <v>0</v>
      </c>
      <c r="M162" s="528">
        <v>4676.726506024097</v>
      </c>
      <c r="N162" s="484">
        <f t="shared" si="45"/>
        <v>0</v>
      </c>
      <c r="O162" s="589">
        <f t="shared" si="46"/>
        <v>0</v>
      </c>
      <c r="P162" s="641">
        <f t="shared" ref="P162:P225" si="51">K162-T162</f>
        <v>0</v>
      </c>
      <c r="Q162" s="514">
        <f t="shared" ref="Q162:Q225" si="52">M162-V162</f>
        <v>0</v>
      </c>
      <c r="R162" s="640">
        <f t="shared" si="47"/>
        <v>0</v>
      </c>
      <c r="S162" s="641"/>
      <c r="T162" s="528">
        <v>2887.5240963855426</v>
      </c>
      <c r="U162" s="528">
        <f t="shared" si="48"/>
        <v>0</v>
      </c>
      <c r="V162" s="528">
        <v>4676.726506024097</v>
      </c>
      <c r="W162" s="528">
        <f t="shared" si="49"/>
        <v>0</v>
      </c>
      <c r="X162" s="673">
        <f t="shared" si="50"/>
        <v>0</v>
      </c>
    </row>
    <row r="163" spans="1:24" s="496" customFormat="1" ht="17.45" hidden="1" customHeight="1" x14ac:dyDescent="0.25">
      <c r="A163" s="437" t="s">
        <v>735</v>
      </c>
      <c r="B163" s="431" t="s">
        <v>285</v>
      </c>
      <c r="C163" s="576" t="s">
        <v>224</v>
      </c>
      <c r="D163" s="599">
        <v>1</v>
      </c>
      <c r="E163" s="484">
        <v>1432280.25</v>
      </c>
      <c r="F163" s="484">
        <f t="shared" si="41"/>
        <v>1432280.25</v>
      </c>
      <c r="G163" s="484">
        <v>1392400.5</v>
      </c>
      <c r="H163" s="484">
        <f t="shared" si="42"/>
        <v>1392400.5</v>
      </c>
      <c r="I163" s="589">
        <f t="shared" si="43"/>
        <v>2824680.75</v>
      </c>
      <c r="J163" s="622"/>
      <c r="K163" s="528">
        <v>1432280.25</v>
      </c>
      <c r="L163" s="484">
        <f t="shared" si="44"/>
        <v>0</v>
      </c>
      <c r="M163" s="528">
        <v>1392400.5</v>
      </c>
      <c r="N163" s="484">
        <f t="shared" si="45"/>
        <v>0</v>
      </c>
      <c r="O163" s="589">
        <f t="shared" si="46"/>
        <v>0</v>
      </c>
      <c r="P163" s="641">
        <f t="shared" si="51"/>
        <v>0</v>
      </c>
      <c r="Q163" s="514">
        <f t="shared" si="52"/>
        <v>0</v>
      </c>
      <c r="R163" s="640">
        <f t="shared" ref="R163:R226" si="53">(D163*K163)-(D163*T163)</f>
        <v>0</v>
      </c>
      <c r="S163" s="641"/>
      <c r="T163" s="528">
        <v>1432280.25</v>
      </c>
      <c r="U163" s="528">
        <f t="shared" si="48"/>
        <v>0</v>
      </c>
      <c r="V163" s="528">
        <v>1392400.5</v>
      </c>
      <c r="W163" s="528">
        <f t="shared" si="49"/>
        <v>0</v>
      </c>
      <c r="X163" s="673">
        <f t="shared" si="50"/>
        <v>0</v>
      </c>
    </row>
    <row r="164" spans="1:24" s="496" customFormat="1" ht="17.45" hidden="1" customHeight="1" x14ac:dyDescent="0.25">
      <c r="A164" s="437" t="s">
        <v>736</v>
      </c>
      <c r="B164" s="431" t="s">
        <v>286</v>
      </c>
      <c r="C164" s="576" t="s">
        <v>224</v>
      </c>
      <c r="D164" s="599">
        <v>1</v>
      </c>
      <c r="E164" s="484">
        <v>1228500</v>
      </c>
      <c r="F164" s="484">
        <f t="shared" si="41"/>
        <v>1228500</v>
      </c>
      <c r="G164" s="484">
        <v>0</v>
      </c>
      <c r="H164" s="484">
        <f t="shared" si="42"/>
        <v>0</v>
      </c>
      <c r="I164" s="589">
        <f t="shared" si="43"/>
        <v>1228500</v>
      </c>
      <c r="J164" s="622"/>
      <c r="K164" s="528">
        <v>1228500</v>
      </c>
      <c r="L164" s="484">
        <f t="shared" si="44"/>
        <v>0</v>
      </c>
      <c r="M164" s="528">
        <v>0</v>
      </c>
      <c r="N164" s="484">
        <f t="shared" si="45"/>
        <v>0</v>
      </c>
      <c r="O164" s="589">
        <f t="shared" si="46"/>
        <v>0</v>
      </c>
      <c r="P164" s="641">
        <f t="shared" si="51"/>
        <v>0</v>
      </c>
      <c r="Q164" s="514">
        <f t="shared" si="52"/>
        <v>0</v>
      </c>
      <c r="R164" s="640">
        <f t="shared" si="53"/>
        <v>0</v>
      </c>
      <c r="S164" s="641"/>
      <c r="T164" s="528">
        <v>1228500</v>
      </c>
      <c r="U164" s="528">
        <f t="shared" si="48"/>
        <v>0</v>
      </c>
      <c r="V164" s="528">
        <v>0</v>
      </c>
      <c r="W164" s="528">
        <f t="shared" si="49"/>
        <v>0</v>
      </c>
      <c r="X164" s="673">
        <f t="shared" si="50"/>
        <v>0</v>
      </c>
    </row>
    <row r="165" spans="1:24" s="403" customFormat="1" ht="17.45" hidden="1" customHeight="1" x14ac:dyDescent="0.25">
      <c r="A165" s="706" t="s">
        <v>287</v>
      </c>
      <c r="B165" s="698" t="s">
        <v>288</v>
      </c>
      <c r="C165" s="699"/>
      <c r="D165" s="703"/>
      <c r="E165" s="421"/>
      <c r="F165" s="421">
        <f>SUM(F166:F186)</f>
        <v>4413698.76</v>
      </c>
      <c r="G165" s="421"/>
      <c r="H165" s="421">
        <f>SUM(H166:H186)</f>
        <v>5088361.2729999991</v>
      </c>
      <c r="I165" s="586">
        <f>SUM(I166:I186)</f>
        <v>9502060.0330000017</v>
      </c>
      <c r="J165" s="622"/>
      <c r="K165" s="520"/>
      <c r="L165" s="421">
        <f>SUM(L166:L186)</f>
        <v>0</v>
      </c>
      <c r="M165" s="520"/>
      <c r="N165" s="421">
        <f>SUM(N166:N186)</f>
        <v>0</v>
      </c>
      <c r="O165" s="586">
        <f>SUM(O166:O186)</f>
        <v>0</v>
      </c>
      <c r="P165" s="641">
        <f t="shared" si="51"/>
        <v>0</v>
      </c>
      <c r="Q165" s="514">
        <f t="shared" si="52"/>
        <v>0</v>
      </c>
      <c r="R165" s="640">
        <f t="shared" si="53"/>
        <v>0</v>
      </c>
      <c r="S165" s="641"/>
      <c r="T165" s="520"/>
      <c r="U165" s="520">
        <f>SUM(U166:U186)</f>
        <v>0</v>
      </c>
      <c r="V165" s="520"/>
      <c r="W165" s="520">
        <f>SUM(W166:W186)</f>
        <v>0</v>
      </c>
      <c r="X165" s="672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9" t="s">
        <v>31</v>
      </c>
      <c r="D166" s="593">
        <v>58</v>
      </c>
      <c r="E166" s="470">
        <v>7205</v>
      </c>
      <c r="F166" s="470">
        <f>E166*D166</f>
        <v>417890</v>
      </c>
      <c r="G166" s="470">
        <v>17301.587931034483</v>
      </c>
      <c r="H166" s="470">
        <f>G166*D166</f>
        <v>1003492.1</v>
      </c>
      <c r="I166" s="592">
        <f>F166+H166</f>
        <v>1421382.1</v>
      </c>
      <c r="J166" s="616"/>
      <c r="K166" s="524">
        <v>7205</v>
      </c>
      <c r="L166" s="470">
        <f>K166*J166</f>
        <v>0</v>
      </c>
      <c r="M166" s="524">
        <v>17301.587931034483</v>
      </c>
      <c r="N166" s="470">
        <f>M166*J166</f>
        <v>0</v>
      </c>
      <c r="O166" s="592">
        <f>L166+N166</f>
        <v>0</v>
      </c>
      <c r="P166" s="641">
        <f t="shared" si="51"/>
        <v>0</v>
      </c>
      <c r="Q166" s="514">
        <f t="shared" si="52"/>
        <v>0</v>
      </c>
      <c r="R166" s="640">
        <f t="shared" si="53"/>
        <v>0</v>
      </c>
      <c r="S166" s="650"/>
      <c r="T166" s="524">
        <v>7205</v>
      </c>
      <c r="U166" s="524">
        <f>T166*S166</f>
        <v>0</v>
      </c>
      <c r="V166" s="524">
        <v>17301.587931034483</v>
      </c>
      <c r="W166" s="524">
        <f>V166*S166</f>
        <v>0</v>
      </c>
      <c r="X166" s="674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9" t="s">
        <v>213</v>
      </c>
      <c r="D167" s="593">
        <v>933</v>
      </c>
      <c r="E167" s="470">
        <v>1451.6653376205788</v>
      </c>
      <c r="F167" s="470">
        <f>E167*D167</f>
        <v>1354403.76</v>
      </c>
      <c r="G167" s="470">
        <v>811.65284030010719</v>
      </c>
      <c r="H167" s="470">
        <f>G167*D167</f>
        <v>757272.1</v>
      </c>
      <c r="I167" s="592">
        <f>F167+H167</f>
        <v>2111675.86</v>
      </c>
      <c r="J167" s="616"/>
      <c r="K167" s="524">
        <v>1451.6653376205788</v>
      </c>
      <c r="L167" s="470">
        <f>K167*J167</f>
        <v>0</v>
      </c>
      <c r="M167" s="524">
        <v>811.65284030010719</v>
      </c>
      <c r="N167" s="470">
        <f>M167*J167</f>
        <v>0</v>
      </c>
      <c r="O167" s="592">
        <f>L167+N167</f>
        <v>0</v>
      </c>
      <c r="P167" s="641">
        <f t="shared" si="51"/>
        <v>0</v>
      </c>
      <c r="Q167" s="514">
        <f t="shared" si="52"/>
        <v>0</v>
      </c>
      <c r="R167" s="640">
        <f t="shared" si="53"/>
        <v>0</v>
      </c>
      <c r="S167" s="650"/>
      <c r="T167" s="524">
        <v>1451.6653376205788</v>
      </c>
      <c r="U167" s="524">
        <f>T167*S167</f>
        <v>0</v>
      </c>
      <c r="V167" s="524">
        <v>811.65284030010719</v>
      </c>
      <c r="W167" s="524">
        <f>V167*S167</f>
        <v>0</v>
      </c>
      <c r="X167" s="674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9" t="s">
        <v>31</v>
      </c>
      <c r="D168" s="593">
        <v>1</v>
      </c>
      <c r="E168" s="470">
        <v>39090</v>
      </c>
      <c r="F168" s="470">
        <f>E168*D168</f>
        <v>39090</v>
      </c>
      <c r="G168" s="470">
        <v>204170</v>
      </c>
      <c r="H168" s="470">
        <f>G168*D168</f>
        <v>204170</v>
      </c>
      <c r="I168" s="592">
        <f>F168+H168</f>
        <v>243260</v>
      </c>
      <c r="J168" s="616"/>
      <c r="K168" s="524">
        <v>39090</v>
      </c>
      <c r="L168" s="470">
        <f>K168*J168</f>
        <v>0</v>
      </c>
      <c r="M168" s="524">
        <v>204170</v>
      </c>
      <c r="N168" s="470">
        <f>M168*J168</f>
        <v>0</v>
      </c>
      <c r="O168" s="592">
        <f>L168+N168</f>
        <v>0</v>
      </c>
      <c r="P168" s="641">
        <f t="shared" si="51"/>
        <v>0</v>
      </c>
      <c r="Q168" s="514">
        <f t="shared" si="52"/>
        <v>0</v>
      </c>
      <c r="R168" s="640">
        <f t="shared" si="53"/>
        <v>0</v>
      </c>
      <c r="S168" s="650"/>
      <c r="T168" s="524">
        <v>39090</v>
      </c>
      <c r="U168" s="524">
        <f>T168*S168</f>
        <v>0</v>
      </c>
      <c r="V168" s="524">
        <v>204170</v>
      </c>
      <c r="W168" s="524">
        <f>V168*S168</f>
        <v>0</v>
      </c>
      <c r="X168" s="674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7"/>
      <c r="D169" s="600"/>
      <c r="E169" s="467"/>
      <c r="F169" s="467"/>
      <c r="G169" s="467"/>
      <c r="H169" s="467"/>
      <c r="I169" s="589"/>
      <c r="J169" s="622"/>
      <c r="K169" s="521"/>
      <c r="L169" s="467"/>
      <c r="M169" s="521"/>
      <c r="N169" s="467"/>
      <c r="O169" s="589"/>
      <c r="P169" s="641">
        <f t="shared" si="51"/>
        <v>0</v>
      </c>
      <c r="Q169" s="514">
        <f t="shared" si="52"/>
        <v>0</v>
      </c>
      <c r="R169" s="640">
        <f t="shared" si="53"/>
        <v>0</v>
      </c>
      <c r="S169" s="641"/>
      <c r="T169" s="521"/>
      <c r="U169" s="521"/>
      <c r="V169" s="521"/>
      <c r="W169" s="521"/>
      <c r="X169" s="673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9" t="s">
        <v>213</v>
      </c>
      <c r="D170" s="593">
        <v>390</v>
      </c>
      <c r="E170" s="470">
        <v>1239.4615384615386</v>
      </c>
      <c r="F170" s="470">
        <f>E170*D170</f>
        <v>483390.00000000006</v>
      </c>
      <c r="G170" s="470">
        <v>505.48</v>
      </c>
      <c r="H170" s="470">
        <f>G170*D170</f>
        <v>197137.2</v>
      </c>
      <c r="I170" s="592">
        <f>F170+H170</f>
        <v>680527.20000000007</v>
      </c>
      <c r="J170" s="616"/>
      <c r="K170" s="524">
        <v>1239.4615384615386</v>
      </c>
      <c r="L170" s="470">
        <f>K170*J170</f>
        <v>0</v>
      </c>
      <c r="M170" s="524">
        <v>505.48</v>
      </c>
      <c r="N170" s="470">
        <f>M170*J170</f>
        <v>0</v>
      </c>
      <c r="O170" s="592">
        <f>L170+N170</f>
        <v>0</v>
      </c>
      <c r="P170" s="641">
        <f t="shared" si="51"/>
        <v>0</v>
      </c>
      <c r="Q170" s="514">
        <f t="shared" si="52"/>
        <v>0</v>
      </c>
      <c r="R170" s="640">
        <f t="shared" si="53"/>
        <v>0</v>
      </c>
      <c r="S170" s="650"/>
      <c r="T170" s="524">
        <v>1239.4615384615386</v>
      </c>
      <c r="U170" s="524">
        <f>T170*S170</f>
        <v>0</v>
      </c>
      <c r="V170" s="524">
        <v>505.48</v>
      </c>
      <c r="W170" s="524">
        <f>V170*S170</f>
        <v>0</v>
      </c>
      <c r="X170" s="674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7"/>
      <c r="D171" s="600"/>
      <c r="E171" s="467"/>
      <c r="F171" s="467"/>
      <c r="G171" s="467"/>
      <c r="H171" s="467"/>
      <c r="I171" s="589"/>
      <c r="J171" s="622"/>
      <c r="K171" s="521"/>
      <c r="L171" s="467"/>
      <c r="M171" s="521"/>
      <c r="N171" s="467"/>
      <c r="O171" s="589"/>
      <c r="P171" s="641">
        <f t="shared" si="51"/>
        <v>0</v>
      </c>
      <c r="Q171" s="514">
        <f t="shared" si="52"/>
        <v>0</v>
      </c>
      <c r="R171" s="640">
        <f t="shared" si="53"/>
        <v>0</v>
      </c>
      <c r="S171" s="641"/>
      <c r="T171" s="521"/>
      <c r="U171" s="521"/>
      <c r="V171" s="521"/>
      <c r="W171" s="521"/>
      <c r="X171" s="673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9" t="s">
        <v>224</v>
      </c>
      <c r="D172" s="593">
        <v>1</v>
      </c>
      <c r="E172" s="470">
        <v>88935.900000000009</v>
      </c>
      <c r="F172" s="470">
        <f t="shared" ref="F172:F179" si="54">E172*D172</f>
        <v>88935.900000000009</v>
      </c>
      <c r="G172" s="470">
        <v>212371.0056</v>
      </c>
      <c r="H172" s="470">
        <f t="shared" ref="H172:H179" si="55">G172*D172</f>
        <v>212371.0056</v>
      </c>
      <c r="I172" s="592">
        <f t="shared" ref="I172:I179" si="56">F172+H172</f>
        <v>301306.9056</v>
      </c>
      <c r="J172" s="616"/>
      <c r="K172" s="524">
        <v>88935.900000000009</v>
      </c>
      <c r="L172" s="470">
        <f t="shared" ref="L172:L179" si="57">K172*J172</f>
        <v>0</v>
      </c>
      <c r="M172" s="524">
        <v>212371.0056</v>
      </c>
      <c r="N172" s="470">
        <f t="shared" ref="N172:N179" si="58">M172*J172</f>
        <v>0</v>
      </c>
      <c r="O172" s="592">
        <f t="shared" ref="O172:O179" si="59">L172+N172</f>
        <v>0</v>
      </c>
      <c r="P172" s="641">
        <f t="shared" si="51"/>
        <v>0</v>
      </c>
      <c r="Q172" s="514">
        <f t="shared" si="52"/>
        <v>0</v>
      </c>
      <c r="R172" s="640">
        <f t="shared" si="53"/>
        <v>0</v>
      </c>
      <c r="S172" s="650"/>
      <c r="T172" s="524">
        <v>88935.900000000009</v>
      </c>
      <c r="U172" s="524">
        <f t="shared" ref="U172:U179" si="60">T172*S172</f>
        <v>0</v>
      </c>
      <c r="V172" s="524">
        <v>212371.0056</v>
      </c>
      <c r="W172" s="524">
        <f t="shared" ref="W172:W179" si="61">V172*S172</f>
        <v>0</v>
      </c>
      <c r="X172" s="674">
        <f t="shared" ref="X172:X179" si="62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9" t="s">
        <v>224</v>
      </c>
      <c r="D173" s="593">
        <v>1</v>
      </c>
      <c r="E173" s="470">
        <v>27333.15</v>
      </c>
      <c r="F173" s="470">
        <f t="shared" si="54"/>
        <v>27333.15</v>
      </c>
      <c r="G173" s="470">
        <v>92996.28</v>
      </c>
      <c r="H173" s="470">
        <f t="shared" si="55"/>
        <v>92996.28</v>
      </c>
      <c r="I173" s="592">
        <f t="shared" si="56"/>
        <v>120329.43</v>
      </c>
      <c r="J173" s="616"/>
      <c r="K173" s="524">
        <v>27333.15</v>
      </c>
      <c r="L173" s="470">
        <f t="shared" si="57"/>
        <v>0</v>
      </c>
      <c r="M173" s="524">
        <v>92996.28</v>
      </c>
      <c r="N173" s="470">
        <f t="shared" si="58"/>
        <v>0</v>
      </c>
      <c r="O173" s="592">
        <f t="shared" si="59"/>
        <v>0</v>
      </c>
      <c r="P173" s="641">
        <f t="shared" si="51"/>
        <v>0</v>
      </c>
      <c r="Q173" s="514">
        <f t="shared" si="52"/>
        <v>0</v>
      </c>
      <c r="R173" s="640">
        <f t="shared" si="53"/>
        <v>0</v>
      </c>
      <c r="S173" s="650"/>
      <c r="T173" s="524">
        <v>27333.15</v>
      </c>
      <c r="U173" s="524">
        <f t="shared" si="60"/>
        <v>0</v>
      </c>
      <c r="V173" s="524">
        <v>92996.28</v>
      </c>
      <c r="W173" s="524">
        <f t="shared" si="61"/>
        <v>0</v>
      </c>
      <c r="X173" s="674">
        <f t="shared" si="62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9" t="s">
        <v>224</v>
      </c>
      <c r="D174" s="593">
        <v>5</v>
      </c>
      <c r="E174" s="470">
        <v>8541.7240000000002</v>
      </c>
      <c r="F174" s="470">
        <f t="shared" si="54"/>
        <v>42708.62</v>
      </c>
      <c r="G174" s="470">
        <v>15825.326399999998</v>
      </c>
      <c r="H174" s="470">
        <f t="shared" si="55"/>
        <v>79126.631999999983</v>
      </c>
      <c r="I174" s="592">
        <f t="shared" si="56"/>
        <v>121835.25199999998</v>
      </c>
      <c r="J174" s="616"/>
      <c r="K174" s="524">
        <v>8541.7240000000002</v>
      </c>
      <c r="L174" s="470">
        <f t="shared" si="57"/>
        <v>0</v>
      </c>
      <c r="M174" s="524">
        <v>15825.326399999998</v>
      </c>
      <c r="N174" s="470">
        <f t="shared" si="58"/>
        <v>0</v>
      </c>
      <c r="O174" s="592">
        <f t="shared" si="59"/>
        <v>0</v>
      </c>
      <c r="P174" s="641">
        <f t="shared" si="51"/>
        <v>0</v>
      </c>
      <c r="Q174" s="514">
        <f t="shared" si="52"/>
        <v>0</v>
      </c>
      <c r="R174" s="640">
        <f t="shared" si="53"/>
        <v>0</v>
      </c>
      <c r="S174" s="650"/>
      <c r="T174" s="524">
        <v>8541.7240000000002</v>
      </c>
      <c r="U174" s="524">
        <f t="shared" si="60"/>
        <v>0</v>
      </c>
      <c r="V174" s="524">
        <v>15825.326399999998</v>
      </c>
      <c r="W174" s="524">
        <f t="shared" si="61"/>
        <v>0</v>
      </c>
      <c r="X174" s="674">
        <f t="shared" si="62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9" t="s">
        <v>31</v>
      </c>
      <c r="D175" s="593">
        <v>75</v>
      </c>
      <c r="E175" s="470">
        <v>896.04000000000008</v>
      </c>
      <c r="F175" s="470">
        <f t="shared" si="54"/>
        <v>67203</v>
      </c>
      <c r="G175" s="470">
        <v>784.68000000000006</v>
      </c>
      <c r="H175" s="470">
        <f t="shared" si="55"/>
        <v>58851.000000000007</v>
      </c>
      <c r="I175" s="592">
        <f t="shared" si="56"/>
        <v>126054</v>
      </c>
      <c r="J175" s="616"/>
      <c r="K175" s="524">
        <v>896.04000000000008</v>
      </c>
      <c r="L175" s="470">
        <f t="shared" si="57"/>
        <v>0</v>
      </c>
      <c r="M175" s="524">
        <v>784.68000000000006</v>
      </c>
      <c r="N175" s="470">
        <f t="shared" si="58"/>
        <v>0</v>
      </c>
      <c r="O175" s="592">
        <f t="shared" si="59"/>
        <v>0</v>
      </c>
      <c r="P175" s="641">
        <f t="shared" si="51"/>
        <v>0</v>
      </c>
      <c r="Q175" s="514">
        <f t="shared" si="52"/>
        <v>0</v>
      </c>
      <c r="R175" s="640">
        <f t="shared" si="53"/>
        <v>0</v>
      </c>
      <c r="S175" s="650"/>
      <c r="T175" s="524">
        <v>896.04000000000008</v>
      </c>
      <c r="U175" s="524">
        <f t="shared" si="60"/>
        <v>0</v>
      </c>
      <c r="V175" s="524">
        <v>784.68000000000006</v>
      </c>
      <c r="W175" s="524">
        <f t="shared" si="61"/>
        <v>0</v>
      </c>
      <c r="X175" s="674">
        <f t="shared" si="62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9" t="s">
        <v>153</v>
      </c>
      <c r="D176" s="593">
        <v>289.2</v>
      </c>
      <c r="E176" s="470">
        <v>1375.5</v>
      </c>
      <c r="F176" s="470">
        <f t="shared" si="54"/>
        <v>397794.6</v>
      </c>
      <c r="G176" s="470">
        <v>1858.420124481328</v>
      </c>
      <c r="H176" s="470">
        <f t="shared" si="55"/>
        <v>537455.10000000009</v>
      </c>
      <c r="I176" s="592">
        <f t="shared" si="56"/>
        <v>935249.70000000007</v>
      </c>
      <c r="J176" s="616"/>
      <c r="K176" s="524">
        <v>1375.5</v>
      </c>
      <c r="L176" s="470">
        <f t="shared" si="57"/>
        <v>0</v>
      </c>
      <c r="M176" s="524">
        <v>1858.420124481328</v>
      </c>
      <c r="N176" s="470">
        <f t="shared" si="58"/>
        <v>0</v>
      </c>
      <c r="O176" s="592">
        <f t="shared" si="59"/>
        <v>0</v>
      </c>
      <c r="P176" s="641">
        <f t="shared" si="51"/>
        <v>0</v>
      </c>
      <c r="Q176" s="514">
        <f t="shared" si="52"/>
        <v>0</v>
      </c>
      <c r="R176" s="640">
        <f t="shared" si="53"/>
        <v>0</v>
      </c>
      <c r="S176" s="650"/>
      <c r="T176" s="524">
        <v>1375.5</v>
      </c>
      <c r="U176" s="524">
        <f t="shared" si="60"/>
        <v>0</v>
      </c>
      <c r="V176" s="524">
        <v>1858.420124481328</v>
      </c>
      <c r="W176" s="524">
        <f t="shared" si="61"/>
        <v>0</v>
      </c>
      <c r="X176" s="674">
        <f t="shared" si="62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9" t="s">
        <v>224</v>
      </c>
      <c r="D177" s="593">
        <v>2</v>
      </c>
      <c r="E177" s="470">
        <v>100586.38500000001</v>
      </c>
      <c r="F177" s="470">
        <f t="shared" si="54"/>
        <v>201172.77000000002</v>
      </c>
      <c r="G177" s="470">
        <v>266448.06760000001</v>
      </c>
      <c r="H177" s="470">
        <f t="shared" si="55"/>
        <v>532896.13520000002</v>
      </c>
      <c r="I177" s="592">
        <f t="shared" si="56"/>
        <v>734068.90520000004</v>
      </c>
      <c r="J177" s="616"/>
      <c r="K177" s="524">
        <v>100586.38500000001</v>
      </c>
      <c r="L177" s="470">
        <f t="shared" si="57"/>
        <v>0</v>
      </c>
      <c r="M177" s="524">
        <v>266448.06760000001</v>
      </c>
      <c r="N177" s="470">
        <f t="shared" si="58"/>
        <v>0</v>
      </c>
      <c r="O177" s="592">
        <f t="shared" si="59"/>
        <v>0</v>
      </c>
      <c r="P177" s="641">
        <f t="shared" si="51"/>
        <v>0</v>
      </c>
      <c r="Q177" s="514">
        <f t="shared" si="52"/>
        <v>0</v>
      </c>
      <c r="R177" s="640">
        <f t="shared" si="53"/>
        <v>0</v>
      </c>
      <c r="S177" s="650"/>
      <c r="T177" s="524">
        <v>100586.38500000001</v>
      </c>
      <c r="U177" s="524">
        <f t="shared" si="60"/>
        <v>0</v>
      </c>
      <c r="V177" s="524">
        <v>266448.06760000001</v>
      </c>
      <c r="W177" s="524">
        <f t="shared" si="61"/>
        <v>0</v>
      </c>
      <c r="X177" s="674">
        <f t="shared" si="62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9" t="s">
        <v>31</v>
      </c>
      <c r="D178" s="593">
        <v>6</v>
      </c>
      <c r="E178" s="470">
        <v>8489.2366666666658</v>
      </c>
      <c r="F178" s="470">
        <f t="shared" si="54"/>
        <v>50935.42</v>
      </c>
      <c r="G178" s="470">
        <v>18251.225200000001</v>
      </c>
      <c r="H178" s="470">
        <f t="shared" si="55"/>
        <v>109507.3512</v>
      </c>
      <c r="I178" s="592">
        <f t="shared" si="56"/>
        <v>160442.77120000002</v>
      </c>
      <c r="J178" s="616"/>
      <c r="K178" s="524">
        <v>8489.2366666666658</v>
      </c>
      <c r="L178" s="470">
        <f t="shared" si="57"/>
        <v>0</v>
      </c>
      <c r="M178" s="524">
        <v>18251.225200000001</v>
      </c>
      <c r="N178" s="470">
        <f t="shared" si="58"/>
        <v>0</v>
      </c>
      <c r="O178" s="592">
        <f t="shared" si="59"/>
        <v>0</v>
      </c>
      <c r="P178" s="641">
        <f t="shared" si="51"/>
        <v>0</v>
      </c>
      <c r="Q178" s="514">
        <f t="shared" si="52"/>
        <v>0</v>
      </c>
      <c r="R178" s="640">
        <f t="shared" si="53"/>
        <v>0</v>
      </c>
      <c r="S178" s="650"/>
      <c r="T178" s="524">
        <v>8489.2366666666658</v>
      </c>
      <c r="U178" s="524">
        <f t="shared" si="60"/>
        <v>0</v>
      </c>
      <c r="V178" s="524">
        <v>18251.225200000001</v>
      </c>
      <c r="W178" s="524">
        <f t="shared" si="61"/>
        <v>0</v>
      </c>
      <c r="X178" s="674">
        <f t="shared" si="62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9" t="s">
        <v>153</v>
      </c>
      <c r="D179" s="593">
        <v>152</v>
      </c>
      <c r="E179" s="470">
        <v>2456.7671052631581</v>
      </c>
      <c r="F179" s="470">
        <f t="shared" si="54"/>
        <v>373428.60000000003</v>
      </c>
      <c r="G179" s="470">
        <v>4354.8717105263158</v>
      </c>
      <c r="H179" s="470">
        <f t="shared" si="55"/>
        <v>661940.5</v>
      </c>
      <c r="I179" s="592">
        <f t="shared" si="56"/>
        <v>1035369.1000000001</v>
      </c>
      <c r="J179" s="616"/>
      <c r="K179" s="524">
        <v>2456.7671052631581</v>
      </c>
      <c r="L179" s="470">
        <f t="shared" si="57"/>
        <v>0</v>
      </c>
      <c r="M179" s="524">
        <v>4354.8717105263158</v>
      </c>
      <c r="N179" s="470">
        <f t="shared" si="58"/>
        <v>0</v>
      </c>
      <c r="O179" s="592">
        <f t="shared" si="59"/>
        <v>0</v>
      </c>
      <c r="P179" s="641">
        <f t="shared" si="51"/>
        <v>0</v>
      </c>
      <c r="Q179" s="514">
        <f t="shared" si="52"/>
        <v>0</v>
      </c>
      <c r="R179" s="640">
        <f t="shared" si="53"/>
        <v>0</v>
      </c>
      <c r="S179" s="650"/>
      <c r="T179" s="524">
        <v>2456.7671052631581</v>
      </c>
      <c r="U179" s="524">
        <f t="shared" si="60"/>
        <v>0</v>
      </c>
      <c r="V179" s="524">
        <v>4354.8717105263158</v>
      </c>
      <c r="W179" s="524">
        <f t="shared" si="61"/>
        <v>0</v>
      </c>
      <c r="X179" s="674">
        <f t="shared" si="62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7"/>
      <c r="D180" s="600"/>
      <c r="E180" s="467"/>
      <c r="F180" s="467"/>
      <c r="G180" s="467"/>
      <c r="H180" s="467"/>
      <c r="I180" s="589"/>
      <c r="J180" s="622"/>
      <c r="K180" s="521"/>
      <c r="L180" s="467"/>
      <c r="M180" s="521"/>
      <c r="N180" s="467"/>
      <c r="O180" s="589"/>
      <c r="P180" s="641">
        <f t="shared" si="51"/>
        <v>0</v>
      </c>
      <c r="Q180" s="514">
        <f t="shared" si="52"/>
        <v>0</v>
      </c>
      <c r="R180" s="640">
        <f t="shared" si="53"/>
        <v>0</v>
      </c>
      <c r="S180" s="641"/>
      <c r="T180" s="521"/>
      <c r="U180" s="521"/>
      <c r="V180" s="521"/>
      <c r="W180" s="521"/>
      <c r="X180" s="673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9" t="s">
        <v>224</v>
      </c>
      <c r="D181" s="593">
        <v>1</v>
      </c>
      <c r="E181" s="470">
        <v>61132.46</v>
      </c>
      <c r="F181" s="470">
        <f t="shared" ref="F181:F186" si="63">E181*D181</f>
        <v>61132.46</v>
      </c>
      <c r="G181" s="470">
        <v>389269.56900000002</v>
      </c>
      <c r="H181" s="470">
        <f>G181*D181</f>
        <v>389269.56900000002</v>
      </c>
      <c r="I181" s="592">
        <f t="shared" ref="I181:I186" si="64">F181+H181</f>
        <v>450402.02900000004</v>
      </c>
      <c r="J181" s="616"/>
      <c r="K181" s="524">
        <v>61132.46</v>
      </c>
      <c r="L181" s="470">
        <f t="shared" ref="L181:L186" si="65">K181*J181</f>
        <v>0</v>
      </c>
      <c r="M181" s="524">
        <v>389269.56900000002</v>
      </c>
      <c r="N181" s="470">
        <f>M181*J181</f>
        <v>0</v>
      </c>
      <c r="O181" s="592">
        <f t="shared" ref="O181:O186" si="66">L181+N181</f>
        <v>0</v>
      </c>
      <c r="P181" s="641">
        <f t="shared" si="51"/>
        <v>0</v>
      </c>
      <c r="Q181" s="514">
        <f t="shared" si="52"/>
        <v>0</v>
      </c>
      <c r="R181" s="640">
        <f t="shared" si="53"/>
        <v>0</v>
      </c>
      <c r="S181" s="650"/>
      <c r="T181" s="524">
        <v>61132.46</v>
      </c>
      <c r="U181" s="524">
        <f t="shared" ref="U181:U186" si="67">T181*S181</f>
        <v>0</v>
      </c>
      <c r="V181" s="524">
        <v>389269.56900000002</v>
      </c>
      <c r="W181" s="524">
        <f>V181*S181</f>
        <v>0</v>
      </c>
      <c r="X181" s="674">
        <f t="shared" ref="X181:X186" si="68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9" t="s">
        <v>224</v>
      </c>
      <c r="D182" s="593">
        <v>3</v>
      </c>
      <c r="E182" s="470">
        <v>18340</v>
      </c>
      <c r="F182" s="470">
        <f t="shared" si="63"/>
        <v>55020</v>
      </c>
      <c r="G182" s="470">
        <v>52353.599999999999</v>
      </c>
      <c r="H182" s="470">
        <f>G182*D182</f>
        <v>157060.79999999999</v>
      </c>
      <c r="I182" s="592">
        <f t="shared" si="64"/>
        <v>212080.8</v>
      </c>
      <c r="J182" s="616"/>
      <c r="K182" s="524">
        <v>18340</v>
      </c>
      <c r="L182" s="470">
        <f t="shared" si="65"/>
        <v>0</v>
      </c>
      <c r="M182" s="524">
        <v>52353.599999999999</v>
      </c>
      <c r="N182" s="470">
        <f>M182*J182</f>
        <v>0</v>
      </c>
      <c r="O182" s="592">
        <f t="shared" si="66"/>
        <v>0</v>
      </c>
      <c r="P182" s="641">
        <f t="shared" si="51"/>
        <v>0</v>
      </c>
      <c r="Q182" s="514">
        <f t="shared" si="52"/>
        <v>0</v>
      </c>
      <c r="R182" s="640">
        <f t="shared" si="53"/>
        <v>0</v>
      </c>
      <c r="S182" s="650"/>
      <c r="T182" s="524">
        <v>18340</v>
      </c>
      <c r="U182" s="524">
        <f t="shared" si="67"/>
        <v>0</v>
      </c>
      <c r="V182" s="524">
        <v>52353.599999999999</v>
      </c>
      <c r="W182" s="524">
        <f>V182*S182</f>
        <v>0</v>
      </c>
      <c r="X182" s="674">
        <f t="shared" si="68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9" t="s">
        <v>213</v>
      </c>
      <c r="D183" s="593">
        <v>74</v>
      </c>
      <c r="E183" s="470">
        <v>557.77675675675675</v>
      </c>
      <c r="F183" s="470">
        <f t="shared" si="63"/>
        <v>41275.480000000003</v>
      </c>
      <c r="G183" s="470">
        <v>815.66216216216219</v>
      </c>
      <c r="H183" s="470">
        <f>G183*D183</f>
        <v>60359</v>
      </c>
      <c r="I183" s="592">
        <f t="shared" si="64"/>
        <v>101634.48000000001</v>
      </c>
      <c r="J183" s="616"/>
      <c r="K183" s="524">
        <v>557.77675675675675</v>
      </c>
      <c r="L183" s="470">
        <f t="shared" si="65"/>
        <v>0</v>
      </c>
      <c r="M183" s="524">
        <v>815.66216216216219</v>
      </c>
      <c r="N183" s="470">
        <f>M183*J183</f>
        <v>0</v>
      </c>
      <c r="O183" s="592">
        <f t="shared" si="66"/>
        <v>0</v>
      </c>
      <c r="P183" s="641">
        <f t="shared" si="51"/>
        <v>0</v>
      </c>
      <c r="Q183" s="514">
        <f t="shared" si="52"/>
        <v>0</v>
      </c>
      <c r="R183" s="640">
        <f t="shared" si="53"/>
        <v>0</v>
      </c>
      <c r="S183" s="650"/>
      <c r="T183" s="524">
        <v>557.77675675675675</v>
      </c>
      <c r="U183" s="524">
        <f t="shared" si="67"/>
        <v>0</v>
      </c>
      <c r="V183" s="524">
        <v>815.66216216216219</v>
      </c>
      <c r="W183" s="524">
        <f>V183*S183</f>
        <v>0</v>
      </c>
      <c r="X183" s="674">
        <f t="shared" si="68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9" t="s">
        <v>213</v>
      </c>
      <c r="D184" s="593">
        <v>16</v>
      </c>
      <c r="E184" s="470">
        <v>655</v>
      </c>
      <c r="F184" s="470">
        <f t="shared" si="63"/>
        <v>10480</v>
      </c>
      <c r="G184" s="470">
        <v>152.1</v>
      </c>
      <c r="H184" s="470">
        <f>G184*D184</f>
        <v>2433.6</v>
      </c>
      <c r="I184" s="592">
        <f t="shared" si="64"/>
        <v>12913.6</v>
      </c>
      <c r="J184" s="616"/>
      <c r="K184" s="524">
        <v>655</v>
      </c>
      <c r="L184" s="470">
        <f t="shared" si="65"/>
        <v>0</v>
      </c>
      <c r="M184" s="524">
        <v>152.1</v>
      </c>
      <c r="N184" s="470">
        <f>M184*J184</f>
        <v>0</v>
      </c>
      <c r="O184" s="592">
        <f t="shared" si="66"/>
        <v>0</v>
      </c>
      <c r="P184" s="641">
        <f t="shared" si="51"/>
        <v>0</v>
      </c>
      <c r="Q184" s="514">
        <f t="shared" si="52"/>
        <v>0</v>
      </c>
      <c r="R184" s="640">
        <f t="shared" si="53"/>
        <v>0</v>
      </c>
      <c r="S184" s="650"/>
      <c r="T184" s="524">
        <v>655</v>
      </c>
      <c r="U184" s="524">
        <f t="shared" si="67"/>
        <v>0</v>
      </c>
      <c r="V184" s="524">
        <v>152.1</v>
      </c>
      <c r="W184" s="524">
        <f>V184*S184</f>
        <v>0</v>
      </c>
      <c r="X184" s="674">
        <f t="shared" si="68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9" t="s">
        <v>31</v>
      </c>
      <c r="D185" s="593">
        <v>3</v>
      </c>
      <c r="E185" s="470">
        <v>3275</v>
      </c>
      <c r="F185" s="470">
        <f t="shared" si="63"/>
        <v>9825</v>
      </c>
      <c r="G185" s="470">
        <v>10674.300000000001</v>
      </c>
      <c r="H185" s="470">
        <f>G185*D185</f>
        <v>32022.9</v>
      </c>
      <c r="I185" s="592">
        <f t="shared" si="64"/>
        <v>41847.9</v>
      </c>
      <c r="J185" s="616"/>
      <c r="K185" s="524">
        <v>3275</v>
      </c>
      <c r="L185" s="470">
        <f t="shared" si="65"/>
        <v>0</v>
      </c>
      <c r="M185" s="524">
        <v>10674.300000000001</v>
      </c>
      <c r="N185" s="470">
        <f>M185*J185</f>
        <v>0</v>
      </c>
      <c r="O185" s="592">
        <f t="shared" si="66"/>
        <v>0</v>
      </c>
      <c r="P185" s="641">
        <f t="shared" si="51"/>
        <v>0</v>
      </c>
      <c r="Q185" s="514">
        <f t="shared" si="52"/>
        <v>0</v>
      </c>
      <c r="R185" s="640">
        <f t="shared" si="53"/>
        <v>0</v>
      </c>
      <c r="S185" s="650"/>
      <c r="T185" s="524">
        <v>3275</v>
      </c>
      <c r="U185" s="524">
        <f t="shared" si="67"/>
        <v>0</v>
      </c>
      <c r="V185" s="524">
        <v>10674.300000000001</v>
      </c>
      <c r="W185" s="524">
        <f>V185*S185</f>
        <v>0</v>
      </c>
      <c r="X185" s="674">
        <f t="shared" si="68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9" t="s">
        <v>224</v>
      </c>
      <c r="D186" s="593">
        <v>1</v>
      </c>
      <c r="E186" s="470">
        <v>691680</v>
      </c>
      <c r="F186" s="470">
        <f t="shared" si="63"/>
        <v>691680</v>
      </c>
      <c r="G186" s="470"/>
      <c r="H186" s="470"/>
      <c r="I186" s="592">
        <f t="shared" si="64"/>
        <v>691680</v>
      </c>
      <c r="J186" s="616"/>
      <c r="K186" s="524">
        <v>691680</v>
      </c>
      <c r="L186" s="470">
        <f t="shared" si="65"/>
        <v>0</v>
      </c>
      <c r="M186" s="524"/>
      <c r="N186" s="470"/>
      <c r="O186" s="592">
        <f t="shared" si="66"/>
        <v>0</v>
      </c>
      <c r="P186" s="641">
        <f t="shared" si="51"/>
        <v>0</v>
      </c>
      <c r="Q186" s="514">
        <f t="shared" si="52"/>
        <v>0</v>
      </c>
      <c r="R186" s="640">
        <f t="shared" si="53"/>
        <v>0</v>
      </c>
      <c r="S186" s="650"/>
      <c r="T186" s="524">
        <v>691680</v>
      </c>
      <c r="U186" s="524">
        <f t="shared" si="67"/>
        <v>0</v>
      </c>
      <c r="V186" s="524"/>
      <c r="W186" s="524"/>
      <c r="X186" s="674">
        <f t="shared" si="68"/>
        <v>0</v>
      </c>
    </row>
    <row r="187" spans="1:24" s="404" customFormat="1" ht="17.45" hidden="1" customHeight="1" x14ac:dyDescent="0.25">
      <c r="A187" s="706" t="s">
        <v>307</v>
      </c>
      <c r="B187" s="698" t="s">
        <v>308</v>
      </c>
      <c r="C187" s="699"/>
      <c r="D187" s="703"/>
      <c r="E187" s="421"/>
      <c r="F187" s="421">
        <f>SUM(F188:F245)</f>
        <v>3561339.34</v>
      </c>
      <c r="G187" s="421"/>
      <c r="H187" s="421">
        <f>SUM(H188:H245)</f>
        <v>3312247.2719999999</v>
      </c>
      <c r="I187" s="586">
        <f>SUM(I188:I245)</f>
        <v>6873586.6119999997</v>
      </c>
      <c r="J187" s="637"/>
      <c r="K187" s="520"/>
      <c r="L187" s="421">
        <f>SUM(L188:L245)</f>
        <v>0</v>
      </c>
      <c r="M187" s="520"/>
      <c r="N187" s="421">
        <f>SUM(N188:N245)</f>
        <v>0</v>
      </c>
      <c r="O187" s="586">
        <f>SUM(O188:O245)</f>
        <v>0</v>
      </c>
      <c r="P187" s="641">
        <f t="shared" si="51"/>
        <v>0</v>
      </c>
      <c r="Q187" s="514">
        <f t="shared" si="52"/>
        <v>0</v>
      </c>
      <c r="R187" s="640">
        <f t="shared" si="53"/>
        <v>0</v>
      </c>
      <c r="S187" s="636"/>
      <c r="T187" s="520"/>
      <c r="U187" s="520">
        <f>SUM(U188:U245)</f>
        <v>0</v>
      </c>
      <c r="V187" s="520"/>
      <c r="W187" s="520">
        <f>SUM(W188:W245)</f>
        <v>0</v>
      </c>
      <c r="X187" s="672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3" t="s">
        <v>224</v>
      </c>
      <c r="D188" s="601">
        <v>4</v>
      </c>
      <c r="E188" s="467">
        <v>5502</v>
      </c>
      <c r="F188" s="467">
        <f t="shared" ref="F188:F219" si="69">E188*D188</f>
        <v>22008</v>
      </c>
      <c r="G188" s="467">
        <v>42612.700000000004</v>
      </c>
      <c r="H188" s="467">
        <f>G188*D188</f>
        <v>170450.80000000002</v>
      </c>
      <c r="I188" s="589">
        <f t="shared" ref="I188:I219" si="70">F188+H188</f>
        <v>192458.80000000002</v>
      </c>
      <c r="J188" s="622"/>
      <c r="K188" s="521">
        <v>5502</v>
      </c>
      <c r="L188" s="467">
        <f t="shared" ref="L188:L219" si="71">K188*J188</f>
        <v>0</v>
      </c>
      <c r="M188" s="521">
        <v>42612.700000000004</v>
      </c>
      <c r="N188" s="467">
        <f>M188*J188</f>
        <v>0</v>
      </c>
      <c r="O188" s="589">
        <f t="shared" ref="O188:O219" si="72">L188+N188</f>
        <v>0</v>
      </c>
      <c r="P188" s="641">
        <f t="shared" si="51"/>
        <v>0</v>
      </c>
      <c r="Q188" s="514">
        <f t="shared" si="52"/>
        <v>0</v>
      </c>
      <c r="R188" s="640">
        <f t="shared" si="53"/>
        <v>0</v>
      </c>
      <c r="S188" s="641"/>
      <c r="T188" s="521">
        <v>5502</v>
      </c>
      <c r="U188" s="521">
        <f t="shared" ref="U188:U245" si="73">T188*S188</f>
        <v>0</v>
      </c>
      <c r="V188" s="521">
        <v>42612.700000000004</v>
      </c>
      <c r="W188" s="521">
        <f>V188*S188</f>
        <v>0</v>
      </c>
      <c r="X188" s="673">
        <f t="shared" ref="X188:X245" si="74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3" t="s">
        <v>224</v>
      </c>
      <c r="D189" s="601">
        <v>1</v>
      </c>
      <c r="E189" s="467">
        <v>5502</v>
      </c>
      <c r="F189" s="467">
        <f t="shared" si="69"/>
        <v>5502</v>
      </c>
      <c r="G189" s="467"/>
      <c r="H189" s="467"/>
      <c r="I189" s="589">
        <f t="shared" si="70"/>
        <v>5502</v>
      </c>
      <c r="J189" s="622"/>
      <c r="K189" s="521">
        <v>5502</v>
      </c>
      <c r="L189" s="467">
        <f t="shared" si="71"/>
        <v>0</v>
      </c>
      <c r="M189" s="521"/>
      <c r="N189" s="467"/>
      <c r="O189" s="589">
        <f t="shared" si="72"/>
        <v>0</v>
      </c>
      <c r="P189" s="641">
        <f t="shared" si="51"/>
        <v>0</v>
      </c>
      <c r="Q189" s="514">
        <f t="shared" si="52"/>
        <v>0</v>
      </c>
      <c r="R189" s="640">
        <f t="shared" si="53"/>
        <v>0</v>
      </c>
      <c r="S189" s="641"/>
      <c r="T189" s="521">
        <v>5502</v>
      </c>
      <c r="U189" s="521">
        <f t="shared" si="73"/>
        <v>0</v>
      </c>
      <c r="V189" s="521"/>
      <c r="W189" s="521"/>
      <c r="X189" s="673">
        <f t="shared" si="74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3" t="s">
        <v>224</v>
      </c>
      <c r="D190" s="601">
        <v>1</v>
      </c>
      <c r="E190" s="467">
        <v>5502</v>
      </c>
      <c r="F190" s="467">
        <f t="shared" si="69"/>
        <v>5502</v>
      </c>
      <c r="G190" s="467"/>
      <c r="H190" s="467"/>
      <c r="I190" s="589">
        <f t="shared" si="70"/>
        <v>5502</v>
      </c>
      <c r="J190" s="622"/>
      <c r="K190" s="521">
        <v>5502</v>
      </c>
      <c r="L190" s="467">
        <f t="shared" si="71"/>
        <v>0</v>
      </c>
      <c r="M190" s="521"/>
      <c r="N190" s="467"/>
      <c r="O190" s="589">
        <f t="shared" si="72"/>
        <v>0</v>
      </c>
      <c r="P190" s="641">
        <f t="shared" si="51"/>
        <v>0</v>
      </c>
      <c r="Q190" s="514">
        <f t="shared" si="52"/>
        <v>0</v>
      </c>
      <c r="R190" s="640">
        <f t="shared" si="53"/>
        <v>0</v>
      </c>
      <c r="S190" s="641"/>
      <c r="T190" s="521">
        <v>5502</v>
      </c>
      <c r="U190" s="521">
        <f t="shared" si="73"/>
        <v>0</v>
      </c>
      <c r="V190" s="521"/>
      <c r="W190" s="521"/>
      <c r="X190" s="673">
        <f t="shared" si="74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8" t="s">
        <v>31</v>
      </c>
      <c r="D191" s="601">
        <v>2</v>
      </c>
      <c r="E191" s="467">
        <v>1310</v>
      </c>
      <c r="F191" s="467">
        <f t="shared" si="69"/>
        <v>2620</v>
      </c>
      <c r="G191" s="467">
        <v>5053.1000000000004</v>
      </c>
      <c r="H191" s="467">
        <f>G191*D191</f>
        <v>10106.200000000001</v>
      </c>
      <c r="I191" s="589">
        <f t="shared" si="70"/>
        <v>12726.2</v>
      </c>
      <c r="J191" s="622"/>
      <c r="K191" s="521">
        <v>1310</v>
      </c>
      <c r="L191" s="467">
        <f t="shared" si="71"/>
        <v>0</v>
      </c>
      <c r="M191" s="521">
        <v>5053.1000000000004</v>
      </c>
      <c r="N191" s="467">
        <f>M191*J191</f>
        <v>0</v>
      </c>
      <c r="O191" s="589">
        <f t="shared" si="72"/>
        <v>0</v>
      </c>
      <c r="P191" s="641">
        <f t="shared" si="51"/>
        <v>0</v>
      </c>
      <c r="Q191" s="514">
        <f t="shared" si="52"/>
        <v>0</v>
      </c>
      <c r="R191" s="640">
        <f t="shared" si="53"/>
        <v>0</v>
      </c>
      <c r="S191" s="641"/>
      <c r="T191" s="521">
        <v>1310</v>
      </c>
      <c r="U191" s="521">
        <f t="shared" si="73"/>
        <v>0</v>
      </c>
      <c r="V191" s="521">
        <v>5053.1000000000004</v>
      </c>
      <c r="W191" s="521">
        <f>V191*S191</f>
        <v>0</v>
      </c>
      <c r="X191" s="673">
        <f t="shared" si="74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8" t="s">
        <v>31</v>
      </c>
      <c r="D192" s="601">
        <v>1</v>
      </c>
      <c r="E192" s="467">
        <v>1310</v>
      </c>
      <c r="F192" s="467">
        <f t="shared" si="69"/>
        <v>1310</v>
      </c>
      <c r="G192" s="467">
        <v>11354.2</v>
      </c>
      <c r="H192" s="467">
        <f>G192*D192</f>
        <v>11354.2</v>
      </c>
      <c r="I192" s="589">
        <f t="shared" si="70"/>
        <v>12664.2</v>
      </c>
      <c r="J192" s="622"/>
      <c r="K192" s="521">
        <v>1310</v>
      </c>
      <c r="L192" s="467">
        <f t="shared" si="71"/>
        <v>0</v>
      </c>
      <c r="M192" s="521">
        <v>11354.2</v>
      </c>
      <c r="N192" s="467">
        <f>M192*J192</f>
        <v>0</v>
      </c>
      <c r="O192" s="589">
        <f t="shared" si="72"/>
        <v>0</v>
      </c>
      <c r="P192" s="641">
        <f t="shared" si="51"/>
        <v>0</v>
      </c>
      <c r="Q192" s="514">
        <f t="shared" si="52"/>
        <v>0</v>
      </c>
      <c r="R192" s="640">
        <f t="shared" si="53"/>
        <v>0</v>
      </c>
      <c r="S192" s="641"/>
      <c r="T192" s="521">
        <v>1310</v>
      </c>
      <c r="U192" s="521">
        <f t="shared" si="73"/>
        <v>0</v>
      </c>
      <c r="V192" s="521">
        <v>11354.2</v>
      </c>
      <c r="W192" s="521">
        <f>V192*S192</f>
        <v>0</v>
      </c>
      <c r="X192" s="673">
        <f t="shared" si="74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3" t="s">
        <v>224</v>
      </c>
      <c r="D193" s="601">
        <v>8</v>
      </c>
      <c r="E193" s="467">
        <v>3930</v>
      </c>
      <c r="F193" s="467">
        <f t="shared" si="69"/>
        <v>31440</v>
      </c>
      <c r="G193" s="467">
        <v>4232.8</v>
      </c>
      <c r="H193" s="467">
        <f>G193*D193</f>
        <v>33862.400000000001</v>
      </c>
      <c r="I193" s="589">
        <f t="shared" si="70"/>
        <v>65302.400000000001</v>
      </c>
      <c r="J193" s="622"/>
      <c r="K193" s="521">
        <v>3930</v>
      </c>
      <c r="L193" s="467">
        <f t="shared" si="71"/>
        <v>0</v>
      </c>
      <c r="M193" s="521">
        <v>4232.8</v>
      </c>
      <c r="N193" s="467">
        <f>M193*J193</f>
        <v>0</v>
      </c>
      <c r="O193" s="589">
        <f t="shared" si="72"/>
        <v>0</v>
      </c>
      <c r="P193" s="641">
        <f t="shared" si="51"/>
        <v>0</v>
      </c>
      <c r="Q193" s="514">
        <f t="shared" si="52"/>
        <v>0</v>
      </c>
      <c r="R193" s="640">
        <f t="shared" si="53"/>
        <v>0</v>
      </c>
      <c r="S193" s="641"/>
      <c r="T193" s="521">
        <v>3930</v>
      </c>
      <c r="U193" s="521">
        <f t="shared" si="73"/>
        <v>0</v>
      </c>
      <c r="V193" s="521">
        <v>4232.8</v>
      </c>
      <c r="W193" s="521">
        <f>V193*S193</f>
        <v>0</v>
      </c>
      <c r="X193" s="673">
        <f t="shared" si="74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3" t="s">
        <v>224</v>
      </c>
      <c r="D194" s="601">
        <v>1</v>
      </c>
      <c r="E194" s="467">
        <v>3930</v>
      </c>
      <c r="F194" s="467">
        <f t="shared" si="69"/>
        <v>3930</v>
      </c>
      <c r="G194" s="467"/>
      <c r="H194" s="467"/>
      <c r="I194" s="589">
        <f t="shared" si="70"/>
        <v>3930</v>
      </c>
      <c r="J194" s="622"/>
      <c r="K194" s="521">
        <v>3930</v>
      </c>
      <c r="L194" s="467">
        <f t="shared" si="71"/>
        <v>0</v>
      </c>
      <c r="M194" s="521"/>
      <c r="N194" s="467"/>
      <c r="O194" s="589">
        <f t="shared" si="72"/>
        <v>0</v>
      </c>
      <c r="P194" s="641">
        <f t="shared" si="51"/>
        <v>0</v>
      </c>
      <c r="Q194" s="514">
        <f t="shared" si="52"/>
        <v>0</v>
      </c>
      <c r="R194" s="640">
        <f t="shared" si="53"/>
        <v>0</v>
      </c>
      <c r="S194" s="641"/>
      <c r="T194" s="521">
        <v>3930</v>
      </c>
      <c r="U194" s="521">
        <f t="shared" si="73"/>
        <v>0</v>
      </c>
      <c r="V194" s="521"/>
      <c r="W194" s="521"/>
      <c r="X194" s="673">
        <f t="shared" si="74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8" t="s">
        <v>31</v>
      </c>
      <c r="D195" s="601">
        <v>192</v>
      </c>
      <c r="E195" s="467">
        <v>32.75</v>
      </c>
      <c r="F195" s="467">
        <f t="shared" si="69"/>
        <v>6288</v>
      </c>
      <c r="G195" s="467">
        <v>128.70000000000002</v>
      </c>
      <c r="H195" s="467">
        <f>G195*D195</f>
        <v>24710.400000000001</v>
      </c>
      <c r="I195" s="589">
        <f t="shared" si="70"/>
        <v>30998.400000000001</v>
      </c>
      <c r="J195" s="622"/>
      <c r="K195" s="521">
        <v>32.75</v>
      </c>
      <c r="L195" s="467">
        <f t="shared" si="71"/>
        <v>0</v>
      </c>
      <c r="M195" s="521">
        <v>128.70000000000002</v>
      </c>
      <c r="N195" s="467">
        <f>M195*J195</f>
        <v>0</v>
      </c>
      <c r="O195" s="589">
        <f t="shared" si="72"/>
        <v>0</v>
      </c>
      <c r="P195" s="641">
        <f t="shared" si="51"/>
        <v>0</v>
      </c>
      <c r="Q195" s="514">
        <f t="shared" si="52"/>
        <v>0</v>
      </c>
      <c r="R195" s="640">
        <f t="shared" si="53"/>
        <v>0</v>
      </c>
      <c r="S195" s="641"/>
      <c r="T195" s="521">
        <v>32.75</v>
      </c>
      <c r="U195" s="521">
        <f t="shared" si="73"/>
        <v>0</v>
      </c>
      <c r="V195" s="521">
        <v>128.70000000000002</v>
      </c>
      <c r="W195" s="521">
        <f>V195*S195</f>
        <v>0</v>
      </c>
      <c r="X195" s="673">
        <f t="shared" si="74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8" t="s">
        <v>31</v>
      </c>
      <c r="D196" s="601">
        <v>96</v>
      </c>
      <c r="E196" s="467">
        <v>32.75</v>
      </c>
      <c r="F196" s="467">
        <f t="shared" si="69"/>
        <v>3144</v>
      </c>
      <c r="G196" s="467">
        <v>93.600000000000009</v>
      </c>
      <c r="H196" s="467">
        <f>G196*D196</f>
        <v>8985.6</v>
      </c>
      <c r="I196" s="589">
        <f t="shared" si="70"/>
        <v>12129.6</v>
      </c>
      <c r="J196" s="622"/>
      <c r="K196" s="521">
        <v>32.75</v>
      </c>
      <c r="L196" s="467">
        <f t="shared" si="71"/>
        <v>0</v>
      </c>
      <c r="M196" s="521">
        <v>93.600000000000009</v>
      </c>
      <c r="N196" s="467">
        <f>M196*J196</f>
        <v>0</v>
      </c>
      <c r="O196" s="589">
        <f t="shared" si="72"/>
        <v>0</v>
      </c>
      <c r="P196" s="641">
        <f t="shared" si="51"/>
        <v>0</v>
      </c>
      <c r="Q196" s="514">
        <f t="shared" si="52"/>
        <v>0</v>
      </c>
      <c r="R196" s="640">
        <f t="shared" si="53"/>
        <v>0</v>
      </c>
      <c r="S196" s="641"/>
      <c r="T196" s="521">
        <v>32.75</v>
      </c>
      <c r="U196" s="521">
        <f t="shared" si="73"/>
        <v>0</v>
      </c>
      <c r="V196" s="521">
        <v>93.600000000000009</v>
      </c>
      <c r="W196" s="521">
        <f>V196*S196</f>
        <v>0</v>
      </c>
      <c r="X196" s="673">
        <f t="shared" si="74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8" t="s">
        <v>31</v>
      </c>
      <c r="D197" s="601">
        <v>4</v>
      </c>
      <c r="E197" s="467">
        <v>4716</v>
      </c>
      <c r="F197" s="467">
        <f t="shared" si="69"/>
        <v>18864</v>
      </c>
      <c r="G197" s="467">
        <v>7410</v>
      </c>
      <c r="H197" s="467">
        <f>G197*D197</f>
        <v>29640</v>
      </c>
      <c r="I197" s="589">
        <f t="shared" si="70"/>
        <v>48504</v>
      </c>
      <c r="J197" s="622"/>
      <c r="K197" s="521">
        <v>4716</v>
      </c>
      <c r="L197" s="467">
        <f t="shared" si="71"/>
        <v>0</v>
      </c>
      <c r="M197" s="521">
        <v>7410</v>
      </c>
      <c r="N197" s="467">
        <f>M197*J197</f>
        <v>0</v>
      </c>
      <c r="O197" s="589">
        <f t="shared" si="72"/>
        <v>0</v>
      </c>
      <c r="P197" s="641">
        <f t="shared" si="51"/>
        <v>0</v>
      </c>
      <c r="Q197" s="514">
        <f t="shared" si="52"/>
        <v>0</v>
      </c>
      <c r="R197" s="640">
        <f t="shared" si="53"/>
        <v>0</v>
      </c>
      <c r="S197" s="641"/>
      <c r="T197" s="521">
        <v>4716</v>
      </c>
      <c r="U197" s="521">
        <f t="shared" si="73"/>
        <v>0</v>
      </c>
      <c r="V197" s="521">
        <v>7410</v>
      </c>
      <c r="W197" s="521">
        <f>V197*S197</f>
        <v>0</v>
      </c>
      <c r="X197" s="673">
        <f t="shared" si="74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8" t="s">
        <v>31</v>
      </c>
      <c r="D198" s="601">
        <v>10</v>
      </c>
      <c r="E198" s="467">
        <v>4716</v>
      </c>
      <c r="F198" s="467">
        <f t="shared" si="69"/>
        <v>47160</v>
      </c>
      <c r="G198" s="467"/>
      <c r="H198" s="467"/>
      <c r="I198" s="589">
        <f t="shared" si="70"/>
        <v>47160</v>
      </c>
      <c r="J198" s="622"/>
      <c r="K198" s="521">
        <v>4716</v>
      </c>
      <c r="L198" s="467">
        <f t="shared" si="71"/>
        <v>0</v>
      </c>
      <c r="M198" s="521"/>
      <c r="N198" s="467"/>
      <c r="O198" s="589">
        <f t="shared" si="72"/>
        <v>0</v>
      </c>
      <c r="P198" s="641">
        <f t="shared" si="51"/>
        <v>0</v>
      </c>
      <c r="Q198" s="514">
        <f t="shared" si="52"/>
        <v>0</v>
      </c>
      <c r="R198" s="640">
        <f t="shared" si="53"/>
        <v>0</v>
      </c>
      <c r="S198" s="641"/>
      <c r="T198" s="521">
        <v>4716</v>
      </c>
      <c r="U198" s="521">
        <f t="shared" si="73"/>
        <v>0</v>
      </c>
      <c r="V198" s="521"/>
      <c r="W198" s="521"/>
      <c r="X198" s="673">
        <f t="shared" si="74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8" t="s">
        <v>31</v>
      </c>
      <c r="D199" s="601">
        <v>4</v>
      </c>
      <c r="E199" s="467">
        <v>3275</v>
      </c>
      <c r="F199" s="467">
        <f t="shared" si="69"/>
        <v>13100</v>
      </c>
      <c r="G199" s="467"/>
      <c r="H199" s="467"/>
      <c r="I199" s="589">
        <f t="shared" si="70"/>
        <v>13100</v>
      </c>
      <c r="J199" s="622"/>
      <c r="K199" s="521">
        <v>3275</v>
      </c>
      <c r="L199" s="467">
        <f t="shared" si="71"/>
        <v>0</v>
      </c>
      <c r="M199" s="521"/>
      <c r="N199" s="467"/>
      <c r="O199" s="589">
        <f t="shared" si="72"/>
        <v>0</v>
      </c>
      <c r="P199" s="641">
        <f t="shared" si="51"/>
        <v>0</v>
      </c>
      <c r="Q199" s="514">
        <f t="shared" si="52"/>
        <v>0</v>
      </c>
      <c r="R199" s="640">
        <f t="shared" si="53"/>
        <v>0</v>
      </c>
      <c r="S199" s="641"/>
      <c r="T199" s="521">
        <v>3275</v>
      </c>
      <c r="U199" s="521">
        <f t="shared" si="73"/>
        <v>0</v>
      </c>
      <c r="V199" s="521"/>
      <c r="W199" s="521"/>
      <c r="X199" s="673">
        <f t="shared" si="74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8" t="s">
        <v>31</v>
      </c>
      <c r="D200" s="601">
        <v>1</v>
      </c>
      <c r="E200" s="467">
        <v>3930</v>
      </c>
      <c r="F200" s="467">
        <f t="shared" si="69"/>
        <v>3930</v>
      </c>
      <c r="G200" s="467"/>
      <c r="H200" s="467"/>
      <c r="I200" s="589">
        <f t="shared" si="70"/>
        <v>3930</v>
      </c>
      <c r="J200" s="622"/>
      <c r="K200" s="521">
        <v>3930</v>
      </c>
      <c r="L200" s="467">
        <f t="shared" si="71"/>
        <v>0</v>
      </c>
      <c r="M200" s="521"/>
      <c r="N200" s="467"/>
      <c r="O200" s="589">
        <f t="shared" si="72"/>
        <v>0</v>
      </c>
      <c r="P200" s="641">
        <f t="shared" si="51"/>
        <v>0</v>
      </c>
      <c r="Q200" s="514">
        <f t="shared" si="52"/>
        <v>0</v>
      </c>
      <c r="R200" s="640">
        <f t="shared" si="53"/>
        <v>0</v>
      </c>
      <c r="S200" s="641"/>
      <c r="T200" s="521">
        <v>3930</v>
      </c>
      <c r="U200" s="521">
        <f t="shared" si="73"/>
        <v>0</v>
      </c>
      <c r="V200" s="521"/>
      <c r="W200" s="521"/>
      <c r="X200" s="673">
        <f t="shared" si="74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8" t="s">
        <v>31</v>
      </c>
      <c r="D201" s="601">
        <v>5</v>
      </c>
      <c r="E201" s="467">
        <v>3930</v>
      </c>
      <c r="F201" s="467">
        <f t="shared" si="69"/>
        <v>19650</v>
      </c>
      <c r="G201" s="467">
        <v>38230.400000000001</v>
      </c>
      <c r="H201" s="467">
        <f>G201*D201</f>
        <v>191152</v>
      </c>
      <c r="I201" s="589">
        <f t="shared" si="70"/>
        <v>210802</v>
      </c>
      <c r="J201" s="622"/>
      <c r="K201" s="521">
        <v>3930</v>
      </c>
      <c r="L201" s="467">
        <f t="shared" si="71"/>
        <v>0</v>
      </c>
      <c r="M201" s="521">
        <v>38230.400000000001</v>
      </c>
      <c r="N201" s="467">
        <f>M201*J201</f>
        <v>0</v>
      </c>
      <c r="O201" s="589">
        <f t="shared" si="72"/>
        <v>0</v>
      </c>
      <c r="P201" s="641">
        <f t="shared" si="51"/>
        <v>0</v>
      </c>
      <c r="Q201" s="514">
        <f t="shared" si="52"/>
        <v>0</v>
      </c>
      <c r="R201" s="640">
        <f t="shared" si="53"/>
        <v>0</v>
      </c>
      <c r="S201" s="641"/>
      <c r="T201" s="521">
        <v>3930</v>
      </c>
      <c r="U201" s="521">
        <f t="shared" si="73"/>
        <v>0</v>
      </c>
      <c r="V201" s="521">
        <v>38230.400000000001</v>
      </c>
      <c r="W201" s="521">
        <f>V201*S201</f>
        <v>0</v>
      </c>
      <c r="X201" s="673">
        <f t="shared" si="74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8" t="s">
        <v>31</v>
      </c>
      <c r="D202" s="601">
        <v>2</v>
      </c>
      <c r="E202" s="467">
        <v>1965</v>
      </c>
      <c r="F202" s="467">
        <f t="shared" si="69"/>
        <v>3930</v>
      </c>
      <c r="G202" s="467"/>
      <c r="H202" s="467"/>
      <c r="I202" s="589">
        <f t="shared" si="70"/>
        <v>3930</v>
      </c>
      <c r="J202" s="622"/>
      <c r="K202" s="521">
        <v>1965</v>
      </c>
      <c r="L202" s="467">
        <f t="shared" si="71"/>
        <v>0</v>
      </c>
      <c r="M202" s="521"/>
      <c r="N202" s="467"/>
      <c r="O202" s="589">
        <f t="shared" si="72"/>
        <v>0</v>
      </c>
      <c r="P202" s="641">
        <f t="shared" si="51"/>
        <v>0</v>
      </c>
      <c r="Q202" s="514">
        <f t="shared" si="52"/>
        <v>0</v>
      </c>
      <c r="R202" s="640">
        <f t="shared" si="53"/>
        <v>0</v>
      </c>
      <c r="S202" s="641"/>
      <c r="T202" s="521">
        <v>1965</v>
      </c>
      <c r="U202" s="521">
        <f t="shared" si="73"/>
        <v>0</v>
      </c>
      <c r="V202" s="521"/>
      <c r="W202" s="521"/>
      <c r="X202" s="673">
        <f t="shared" si="74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8" t="s">
        <v>31</v>
      </c>
      <c r="D203" s="601">
        <v>11</v>
      </c>
      <c r="E203" s="467">
        <v>1965</v>
      </c>
      <c r="F203" s="467">
        <f t="shared" si="69"/>
        <v>21615</v>
      </c>
      <c r="G203" s="467">
        <v>902.2</v>
      </c>
      <c r="H203" s="467">
        <f>G203*D203</f>
        <v>9924.2000000000007</v>
      </c>
      <c r="I203" s="589">
        <f t="shared" si="70"/>
        <v>31539.200000000001</v>
      </c>
      <c r="J203" s="622"/>
      <c r="K203" s="521">
        <v>1965</v>
      </c>
      <c r="L203" s="467">
        <f t="shared" si="71"/>
        <v>0</v>
      </c>
      <c r="M203" s="521">
        <v>902.2</v>
      </c>
      <c r="N203" s="467">
        <f>M203*J203</f>
        <v>0</v>
      </c>
      <c r="O203" s="589">
        <f t="shared" si="72"/>
        <v>0</v>
      </c>
      <c r="P203" s="641">
        <f t="shared" si="51"/>
        <v>0</v>
      </c>
      <c r="Q203" s="514">
        <f t="shared" si="52"/>
        <v>0</v>
      </c>
      <c r="R203" s="640">
        <f t="shared" si="53"/>
        <v>0</v>
      </c>
      <c r="S203" s="641"/>
      <c r="T203" s="521">
        <v>1965</v>
      </c>
      <c r="U203" s="521">
        <f t="shared" si="73"/>
        <v>0</v>
      </c>
      <c r="V203" s="521">
        <v>902.2</v>
      </c>
      <c r="W203" s="521">
        <f>V203*S203</f>
        <v>0</v>
      </c>
      <c r="X203" s="673">
        <f t="shared" si="74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8" t="s">
        <v>31</v>
      </c>
      <c r="D204" s="601">
        <v>16</v>
      </c>
      <c r="E204" s="467">
        <v>1965</v>
      </c>
      <c r="F204" s="467">
        <f t="shared" si="69"/>
        <v>31440</v>
      </c>
      <c r="G204" s="467"/>
      <c r="H204" s="467"/>
      <c r="I204" s="589">
        <f t="shared" si="70"/>
        <v>31440</v>
      </c>
      <c r="J204" s="622"/>
      <c r="K204" s="521">
        <v>1965</v>
      </c>
      <c r="L204" s="467">
        <f t="shared" si="71"/>
        <v>0</v>
      </c>
      <c r="M204" s="521"/>
      <c r="N204" s="467"/>
      <c r="O204" s="589">
        <f t="shared" si="72"/>
        <v>0</v>
      </c>
      <c r="P204" s="641">
        <f t="shared" si="51"/>
        <v>0</v>
      </c>
      <c r="Q204" s="514">
        <f t="shared" si="52"/>
        <v>0</v>
      </c>
      <c r="R204" s="640">
        <f t="shared" si="53"/>
        <v>0</v>
      </c>
      <c r="S204" s="641"/>
      <c r="T204" s="521">
        <v>1965</v>
      </c>
      <c r="U204" s="521">
        <f t="shared" si="73"/>
        <v>0</v>
      </c>
      <c r="V204" s="521"/>
      <c r="W204" s="521"/>
      <c r="X204" s="673">
        <f t="shared" si="74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8" t="s">
        <v>31</v>
      </c>
      <c r="D205" s="601">
        <v>4</v>
      </c>
      <c r="E205" s="467">
        <v>3275</v>
      </c>
      <c r="F205" s="467">
        <f t="shared" si="69"/>
        <v>13100</v>
      </c>
      <c r="G205" s="467">
        <v>3539.1460000000002</v>
      </c>
      <c r="H205" s="467">
        <f>G205*D205</f>
        <v>14156.584000000001</v>
      </c>
      <c r="I205" s="589">
        <f t="shared" si="70"/>
        <v>27256.584000000003</v>
      </c>
      <c r="J205" s="622"/>
      <c r="K205" s="521">
        <v>3275</v>
      </c>
      <c r="L205" s="467">
        <f t="shared" si="71"/>
        <v>0</v>
      </c>
      <c r="M205" s="521">
        <v>3539.1460000000002</v>
      </c>
      <c r="N205" s="467">
        <f>M205*J205</f>
        <v>0</v>
      </c>
      <c r="O205" s="589">
        <f t="shared" si="72"/>
        <v>0</v>
      </c>
      <c r="P205" s="641">
        <f t="shared" si="51"/>
        <v>0</v>
      </c>
      <c r="Q205" s="514">
        <f t="shared" si="52"/>
        <v>0</v>
      </c>
      <c r="R205" s="640">
        <f t="shared" si="53"/>
        <v>0</v>
      </c>
      <c r="S205" s="641"/>
      <c r="T205" s="521">
        <v>3275</v>
      </c>
      <c r="U205" s="521">
        <f t="shared" si="73"/>
        <v>0</v>
      </c>
      <c r="V205" s="521">
        <v>3539.1460000000002</v>
      </c>
      <c r="W205" s="521">
        <f>V205*S205</f>
        <v>0</v>
      </c>
      <c r="X205" s="673">
        <f t="shared" si="74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8" t="s">
        <v>31</v>
      </c>
      <c r="D206" s="601">
        <v>2</v>
      </c>
      <c r="E206" s="467">
        <v>3275</v>
      </c>
      <c r="F206" s="467">
        <f t="shared" si="69"/>
        <v>6550</v>
      </c>
      <c r="G206" s="467"/>
      <c r="H206" s="467"/>
      <c r="I206" s="589">
        <f t="shared" si="70"/>
        <v>6550</v>
      </c>
      <c r="J206" s="622"/>
      <c r="K206" s="521">
        <v>3275</v>
      </c>
      <c r="L206" s="467">
        <f t="shared" si="71"/>
        <v>0</v>
      </c>
      <c r="M206" s="521"/>
      <c r="N206" s="467"/>
      <c r="O206" s="589">
        <f t="shared" si="72"/>
        <v>0</v>
      </c>
      <c r="P206" s="641">
        <f t="shared" si="51"/>
        <v>0</v>
      </c>
      <c r="Q206" s="514">
        <f t="shared" si="52"/>
        <v>0</v>
      </c>
      <c r="R206" s="640">
        <f t="shared" si="53"/>
        <v>0</v>
      </c>
      <c r="S206" s="641"/>
      <c r="T206" s="521">
        <v>3275</v>
      </c>
      <c r="U206" s="521">
        <f t="shared" si="73"/>
        <v>0</v>
      </c>
      <c r="V206" s="521"/>
      <c r="W206" s="521"/>
      <c r="X206" s="673">
        <f t="shared" si="74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8" t="s">
        <v>31</v>
      </c>
      <c r="D207" s="601">
        <v>5</v>
      </c>
      <c r="E207" s="467">
        <v>393</v>
      </c>
      <c r="F207" s="467">
        <f t="shared" si="69"/>
        <v>1965</v>
      </c>
      <c r="G207" s="467">
        <v>2462.2000000000003</v>
      </c>
      <c r="H207" s="467">
        <f t="shared" ref="H207:H213" si="75">G207*D207</f>
        <v>12311.000000000002</v>
      </c>
      <c r="I207" s="589">
        <f t="shared" si="70"/>
        <v>14276.000000000002</v>
      </c>
      <c r="J207" s="622"/>
      <c r="K207" s="521">
        <v>393</v>
      </c>
      <c r="L207" s="467">
        <f t="shared" si="71"/>
        <v>0</v>
      </c>
      <c r="M207" s="521">
        <v>2462.2000000000003</v>
      </c>
      <c r="N207" s="467">
        <f t="shared" ref="N207:N213" si="76">M207*J207</f>
        <v>0</v>
      </c>
      <c r="O207" s="589">
        <f t="shared" si="72"/>
        <v>0</v>
      </c>
      <c r="P207" s="641">
        <f t="shared" si="51"/>
        <v>0</v>
      </c>
      <c r="Q207" s="514">
        <f t="shared" si="52"/>
        <v>0</v>
      </c>
      <c r="R207" s="640">
        <f t="shared" si="53"/>
        <v>0</v>
      </c>
      <c r="S207" s="641"/>
      <c r="T207" s="521">
        <v>393</v>
      </c>
      <c r="U207" s="521">
        <f t="shared" si="73"/>
        <v>0</v>
      </c>
      <c r="V207" s="521">
        <v>2462.2000000000003</v>
      </c>
      <c r="W207" s="521">
        <f t="shared" ref="W207:W213" si="77">V207*S207</f>
        <v>0</v>
      </c>
      <c r="X207" s="673">
        <f t="shared" si="74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8" t="s">
        <v>31</v>
      </c>
      <c r="D208" s="601">
        <v>1</v>
      </c>
      <c r="E208" s="467">
        <v>393</v>
      </c>
      <c r="F208" s="467">
        <f t="shared" si="69"/>
        <v>393</v>
      </c>
      <c r="G208" s="467">
        <v>2433.6</v>
      </c>
      <c r="H208" s="467">
        <f t="shared" si="75"/>
        <v>2433.6</v>
      </c>
      <c r="I208" s="589">
        <f t="shared" si="70"/>
        <v>2826.6</v>
      </c>
      <c r="J208" s="622"/>
      <c r="K208" s="521">
        <v>393</v>
      </c>
      <c r="L208" s="467">
        <f t="shared" si="71"/>
        <v>0</v>
      </c>
      <c r="M208" s="521">
        <v>2433.6</v>
      </c>
      <c r="N208" s="467">
        <f t="shared" si="76"/>
        <v>0</v>
      </c>
      <c r="O208" s="589">
        <f t="shared" si="72"/>
        <v>0</v>
      </c>
      <c r="P208" s="641">
        <f t="shared" si="51"/>
        <v>0</v>
      </c>
      <c r="Q208" s="514">
        <f t="shared" si="52"/>
        <v>0</v>
      </c>
      <c r="R208" s="640">
        <f t="shared" si="53"/>
        <v>0</v>
      </c>
      <c r="S208" s="641"/>
      <c r="T208" s="521">
        <v>393</v>
      </c>
      <c r="U208" s="521">
        <f t="shared" si="73"/>
        <v>0</v>
      </c>
      <c r="V208" s="521">
        <v>2433.6</v>
      </c>
      <c r="W208" s="521">
        <f t="shared" si="77"/>
        <v>0</v>
      </c>
      <c r="X208" s="673">
        <f t="shared" si="74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8" t="s">
        <v>31</v>
      </c>
      <c r="D209" s="601">
        <v>202</v>
      </c>
      <c r="E209" s="467">
        <v>623</v>
      </c>
      <c r="F209" s="467">
        <f t="shared" si="69"/>
        <v>125846</v>
      </c>
      <c r="G209" s="467">
        <v>281</v>
      </c>
      <c r="H209" s="467">
        <f t="shared" si="75"/>
        <v>56762</v>
      </c>
      <c r="I209" s="589">
        <f t="shared" si="70"/>
        <v>182608</v>
      </c>
      <c r="J209" s="622"/>
      <c r="K209" s="521">
        <v>623</v>
      </c>
      <c r="L209" s="467">
        <f t="shared" si="71"/>
        <v>0</v>
      </c>
      <c r="M209" s="521">
        <v>281</v>
      </c>
      <c r="N209" s="467">
        <f t="shared" si="76"/>
        <v>0</v>
      </c>
      <c r="O209" s="589">
        <f t="shared" si="72"/>
        <v>0</v>
      </c>
      <c r="P209" s="641">
        <f t="shared" si="51"/>
        <v>0</v>
      </c>
      <c r="Q209" s="514">
        <f t="shared" si="52"/>
        <v>0</v>
      </c>
      <c r="R209" s="640">
        <f t="shared" si="53"/>
        <v>0</v>
      </c>
      <c r="S209" s="641"/>
      <c r="T209" s="521">
        <v>623</v>
      </c>
      <c r="U209" s="521">
        <f t="shared" si="73"/>
        <v>0</v>
      </c>
      <c r="V209" s="521">
        <v>281</v>
      </c>
      <c r="W209" s="521">
        <f t="shared" si="77"/>
        <v>0</v>
      </c>
      <c r="X209" s="673">
        <f t="shared" si="74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8" t="s">
        <v>31</v>
      </c>
      <c r="D210" s="601">
        <v>3</v>
      </c>
      <c r="E210" s="467">
        <v>393</v>
      </c>
      <c r="F210" s="467">
        <f t="shared" si="69"/>
        <v>1179</v>
      </c>
      <c r="G210" s="467">
        <v>7013.5</v>
      </c>
      <c r="H210" s="467">
        <f t="shared" si="75"/>
        <v>21040.5</v>
      </c>
      <c r="I210" s="589">
        <f t="shared" si="70"/>
        <v>22219.5</v>
      </c>
      <c r="J210" s="622"/>
      <c r="K210" s="521">
        <v>393</v>
      </c>
      <c r="L210" s="467">
        <f t="shared" si="71"/>
        <v>0</v>
      </c>
      <c r="M210" s="521">
        <v>7013.5</v>
      </c>
      <c r="N210" s="467">
        <f t="shared" si="76"/>
        <v>0</v>
      </c>
      <c r="O210" s="589">
        <f t="shared" si="72"/>
        <v>0</v>
      </c>
      <c r="P210" s="641">
        <f t="shared" si="51"/>
        <v>0</v>
      </c>
      <c r="Q210" s="514">
        <f t="shared" si="52"/>
        <v>0</v>
      </c>
      <c r="R210" s="640">
        <f t="shared" si="53"/>
        <v>0</v>
      </c>
      <c r="S210" s="641"/>
      <c r="T210" s="521">
        <v>393</v>
      </c>
      <c r="U210" s="521">
        <f t="shared" si="73"/>
        <v>0</v>
      </c>
      <c r="V210" s="521">
        <v>7013.5</v>
      </c>
      <c r="W210" s="521">
        <f t="shared" si="77"/>
        <v>0</v>
      </c>
      <c r="X210" s="673">
        <f t="shared" si="74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8" t="s">
        <v>31</v>
      </c>
      <c r="D211" s="601">
        <v>5</v>
      </c>
      <c r="E211" s="467">
        <v>262</v>
      </c>
      <c r="F211" s="467">
        <f t="shared" si="69"/>
        <v>1310</v>
      </c>
      <c r="G211" s="467">
        <v>153.4</v>
      </c>
      <c r="H211" s="467">
        <f t="shared" si="75"/>
        <v>767</v>
      </c>
      <c r="I211" s="589">
        <f t="shared" si="70"/>
        <v>2077</v>
      </c>
      <c r="J211" s="622"/>
      <c r="K211" s="521">
        <v>262</v>
      </c>
      <c r="L211" s="467">
        <f t="shared" si="71"/>
        <v>0</v>
      </c>
      <c r="M211" s="521">
        <v>153.4</v>
      </c>
      <c r="N211" s="467">
        <f t="shared" si="76"/>
        <v>0</v>
      </c>
      <c r="O211" s="589">
        <f t="shared" si="72"/>
        <v>0</v>
      </c>
      <c r="P211" s="641">
        <f t="shared" si="51"/>
        <v>0</v>
      </c>
      <c r="Q211" s="514">
        <f t="shared" si="52"/>
        <v>0</v>
      </c>
      <c r="R211" s="640">
        <f t="shared" si="53"/>
        <v>0</v>
      </c>
      <c r="S211" s="641"/>
      <c r="T211" s="521">
        <v>262</v>
      </c>
      <c r="U211" s="521">
        <f t="shared" si="73"/>
        <v>0</v>
      </c>
      <c r="V211" s="521">
        <v>153.4</v>
      </c>
      <c r="W211" s="521">
        <f t="shared" si="77"/>
        <v>0</v>
      </c>
      <c r="X211" s="673">
        <f t="shared" si="74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8" t="s">
        <v>31</v>
      </c>
      <c r="D212" s="601">
        <v>5</v>
      </c>
      <c r="E212" s="467">
        <v>131</v>
      </c>
      <c r="F212" s="467">
        <f t="shared" si="69"/>
        <v>655</v>
      </c>
      <c r="G212" s="467">
        <v>273</v>
      </c>
      <c r="H212" s="467">
        <f t="shared" si="75"/>
        <v>1365</v>
      </c>
      <c r="I212" s="589">
        <f t="shared" si="70"/>
        <v>2020</v>
      </c>
      <c r="J212" s="622"/>
      <c r="K212" s="521">
        <v>131</v>
      </c>
      <c r="L212" s="467">
        <f t="shared" si="71"/>
        <v>0</v>
      </c>
      <c r="M212" s="521">
        <v>273</v>
      </c>
      <c r="N212" s="467">
        <f t="shared" si="76"/>
        <v>0</v>
      </c>
      <c r="O212" s="589">
        <f t="shared" si="72"/>
        <v>0</v>
      </c>
      <c r="P212" s="641">
        <f t="shared" si="51"/>
        <v>0</v>
      </c>
      <c r="Q212" s="514">
        <f t="shared" si="52"/>
        <v>0</v>
      </c>
      <c r="R212" s="640">
        <f t="shared" si="53"/>
        <v>0</v>
      </c>
      <c r="S212" s="641"/>
      <c r="T212" s="521">
        <v>131</v>
      </c>
      <c r="U212" s="521">
        <f t="shared" si="73"/>
        <v>0</v>
      </c>
      <c r="V212" s="521">
        <v>273</v>
      </c>
      <c r="W212" s="521">
        <f t="shared" si="77"/>
        <v>0</v>
      </c>
      <c r="X212" s="673">
        <f t="shared" si="74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8" t="s">
        <v>31</v>
      </c>
      <c r="D213" s="601">
        <v>6</v>
      </c>
      <c r="E213" s="467">
        <v>393</v>
      </c>
      <c r="F213" s="467">
        <f t="shared" si="69"/>
        <v>2358</v>
      </c>
      <c r="G213" s="467">
        <v>365.11800000000005</v>
      </c>
      <c r="H213" s="467">
        <f t="shared" si="75"/>
        <v>2190.7080000000005</v>
      </c>
      <c r="I213" s="589">
        <f t="shared" si="70"/>
        <v>4548.7080000000005</v>
      </c>
      <c r="J213" s="622"/>
      <c r="K213" s="521">
        <v>393</v>
      </c>
      <c r="L213" s="467">
        <f t="shared" si="71"/>
        <v>0</v>
      </c>
      <c r="M213" s="521">
        <v>365.11800000000005</v>
      </c>
      <c r="N213" s="467">
        <f t="shared" si="76"/>
        <v>0</v>
      </c>
      <c r="O213" s="589">
        <f t="shared" si="72"/>
        <v>0</v>
      </c>
      <c r="P213" s="641">
        <f t="shared" si="51"/>
        <v>0</v>
      </c>
      <c r="Q213" s="514">
        <f t="shared" si="52"/>
        <v>0</v>
      </c>
      <c r="R213" s="640">
        <f t="shared" si="53"/>
        <v>0</v>
      </c>
      <c r="S213" s="641"/>
      <c r="T213" s="521">
        <v>393</v>
      </c>
      <c r="U213" s="521">
        <f t="shared" si="73"/>
        <v>0</v>
      </c>
      <c r="V213" s="521">
        <v>365.11800000000005</v>
      </c>
      <c r="W213" s="521">
        <f t="shared" si="77"/>
        <v>0</v>
      </c>
      <c r="X213" s="673">
        <f t="shared" si="74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8" t="s">
        <v>31</v>
      </c>
      <c r="D214" s="601">
        <v>5</v>
      </c>
      <c r="E214" s="467">
        <v>1572</v>
      </c>
      <c r="F214" s="467">
        <f t="shared" si="69"/>
        <v>7860</v>
      </c>
      <c r="G214" s="467"/>
      <c r="H214" s="467"/>
      <c r="I214" s="589">
        <f t="shared" si="70"/>
        <v>7860</v>
      </c>
      <c r="J214" s="622"/>
      <c r="K214" s="521">
        <v>1572</v>
      </c>
      <c r="L214" s="467">
        <f t="shared" si="71"/>
        <v>0</v>
      </c>
      <c r="M214" s="521"/>
      <c r="N214" s="467"/>
      <c r="O214" s="589">
        <f t="shared" si="72"/>
        <v>0</v>
      </c>
      <c r="P214" s="641">
        <f t="shared" si="51"/>
        <v>0</v>
      </c>
      <c r="Q214" s="514">
        <f t="shared" si="52"/>
        <v>0</v>
      </c>
      <c r="R214" s="640">
        <f t="shared" si="53"/>
        <v>0</v>
      </c>
      <c r="S214" s="641"/>
      <c r="T214" s="521">
        <v>1572</v>
      </c>
      <c r="U214" s="521">
        <f t="shared" si="73"/>
        <v>0</v>
      </c>
      <c r="V214" s="521"/>
      <c r="W214" s="521"/>
      <c r="X214" s="673">
        <f t="shared" si="74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8" t="s">
        <v>31</v>
      </c>
      <c r="D215" s="600">
        <v>8</v>
      </c>
      <c r="E215" s="467">
        <v>65.5</v>
      </c>
      <c r="F215" s="467">
        <f t="shared" si="69"/>
        <v>524</v>
      </c>
      <c r="G215" s="467">
        <v>557.70000000000005</v>
      </c>
      <c r="H215" s="467">
        <f t="shared" ref="H215:H245" si="78">G215*D215</f>
        <v>4461.6000000000004</v>
      </c>
      <c r="I215" s="589">
        <f t="shared" si="70"/>
        <v>4985.6000000000004</v>
      </c>
      <c r="J215" s="622"/>
      <c r="K215" s="521">
        <v>65.5</v>
      </c>
      <c r="L215" s="467">
        <f t="shared" si="71"/>
        <v>0</v>
      </c>
      <c r="M215" s="521">
        <v>557.70000000000005</v>
      </c>
      <c r="N215" s="467">
        <f t="shared" ref="N215:N245" si="79">M215*J215</f>
        <v>0</v>
      </c>
      <c r="O215" s="589">
        <f t="shared" si="72"/>
        <v>0</v>
      </c>
      <c r="P215" s="641">
        <f t="shared" si="51"/>
        <v>0</v>
      </c>
      <c r="Q215" s="514">
        <f t="shared" si="52"/>
        <v>0</v>
      </c>
      <c r="R215" s="640">
        <f t="shared" si="53"/>
        <v>0</v>
      </c>
      <c r="S215" s="641"/>
      <c r="T215" s="521">
        <v>65.5</v>
      </c>
      <c r="U215" s="521">
        <f t="shared" si="73"/>
        <v>0</v>
      </c>
      <c r="V215" s="521">
        <v>557.70000000000005</v>
      </c>
      <c r="W215" s="521">
        <f t="shared" ref="W215:W245" si="80">V215*S215</f>
        <v>0</v>
      </c>
      <c r="X215" s="673">
        <f t="shared" si="74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8" t="s">
        <v>31</v>
      </c>
      <c r="D216" s="601">
        <v>57</v>
      </c>
      <c r="E216" s="467">
        <v>65.5</v>
      </c>
      <c r="F216" s="467">
        <f t="shared" si="69"/>
        <v>3733.5</v>
      </c>
      <c r="G216" s="467">
        <v>370.5</v>
      </c>
      <c r="H216" s="467">
        <f t="shared" si="78"/>
        <v>21118.5</v>
      </c>
      <c r="I216" s="589">
        <f t="shared" si="70"/>
        <v>24852</v>
      </c>
      <c r="J216" s="622"/>
      <c r="K216" s="521">
        <v>65.5</v>
      </c>
      <c r="L216" s="467">
        <f t="shared" si="71"/>
        <v>0</v>
      </c>
      <c r="M216" s="521">
        <v>370.5</v>
      </c>
      <c r="N216" s="467">
        <f t="shared" si="79"/>
        <v>0</v>
      </c>
      <c r="O216" s="589">
        <f t="shared" si="72"/>
        <v>0</v>
      </c>
      <c r="P216" s="641">
        <f t="shared" si="51"/>
        <v>0</v>
      </c>
      <c r="Q216" s="514">
        <f t="shared" si="52"/>
        <v>0</v>
      </c>
      <c r="R216" s="640">
        <f t="shared" si="53"/>
        <v>0</v>
      </c>
      <c r="S216" s="641"/>
      <c r="T216" s="521">
        <v>65.5</v>
      </c>
      <c r="U216" s="521">
        <f t="shared" si="73"/>
        <v>0</v>
      </c>
      <c r="V216" s="521">
        <v>370.5</v>
      </c>
      <c r="W216" s="521">
        <f t="shared" si="80"/>
        <v>0</v>
      </c>
      <c r="X216" s="673">
        <f t="shared" si="74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8" t="s">
        <v>31</v>
      </c>
      <c r="D217" s="601">
        <v>163</v>
      </c>
      <c r="E217" s="467">
        <v>65.5</v>
      </c>
      <c r="F217" s="467">
        <f t="shared" si="69"/>
        <v>10676.5</v>
      </c>
      <c r="G217" s="467">
        <v>767</v>
      </c>
      <c r="H217" s="467">
        <f t="shared" si="78"/>
        <v>125021</v>
      </c>
      <c r="I217" s="589">
        <f t="shared" si="70"/>
        <v>135697.5</v>
      </c>
      <c r="J217" s="622"/>
      <c r="K217" s="521">
        <v>65.5</v>
      </c>
      <c r="L217" s="467">
        <f t="shared" si="71"/>
        <v>0</v>
      </c>
      <c r="M217" s="521">
        <v>767</v>
      </c>
      <c r="N217" s="467">
        <f t="shared" si="79"/>
        <v>0</v>
      </c>
      <c r="O217" s="589">
        <f t="shared" si="72"/>
        <v>0</v>
      </c>
      <c r="P217" s="641">
        <f t="shared" si="51"/>
        <v>0</v>
      </c>
      <c r="Q217" s="514">
        <f t="shared" si="52"/>
        <v>0</v>
      </c>
      <c r="R217" s="640">
        <f t="shared" si="53"/>
        <v>0</v>
      </c>
      <c r="S217" s="641"/>
      <c r="T217" s="521">
        <v>65.5</v>
      </c>
      <c r="U217" s="521">
        <f t="shared" si="73"/>
        <v>0</v>
      </c>
      <c r="V217" s="521">
        <v>767</v>
      </c>
      <c r="W217" s="521">
        <f t="shared" si="80"/>
        <v>0</v>
      </c>
      <c r="X217" s="673">
        <f t="shared" si="74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8" t="s">
        <v>31</v>
      </c>
      <c r="D218" s="601">
        <v>2</v>
      </c>
      <c r="E218" s="467">
        <v>65.5</v>
      </c>
      <c r="F218" s="467">
        <f t="shared" si="69"/>
        <v>131</v>
      </c>
      <c r="G218" s="467">
        <v>557.70000000000005</v>
      </c>
      <c r="H218" s="467">
        <f t="shared" si="78"/>
        <v>1115.4000000000001</v>
      </c>
      <c r="I218" s="589">
        <f t="shared" si="70"/>
        <v>1246.4000000000001</v>
      </c>
      <c r="J218" s="622"/>
      <c r="K218" s="521">
        <v>65.5</v>
      </c>
      <c r="L218" s="467">
        <f t="shared" si="71"/>
        <v>0</v>
      </c>
      <c r="M218" s="521">
        <v>557.70000000000005</v>
      </c>
      <c r="N218" s="467">
        <f t="shared" si="79"/>
        <v>0</v>
      </c>
      <c r="O218" s="589">
        <f t="shared" si="72"/>
        <v>0</v>
      </c>
      <c r="P218" s="641">
        <f t="shared" si="51"/>
        <v>0</v>
      </c>
      <c r="Q218" s="514">
        <f t="shared" si="52"/>
        <v>0</v>
      </c>
      <c r="R218" s="640">
        <f t="shared" si="53"/>
        <v>0</v>
      </c>
      <c r="S218" s="641"/>
      <c r="T218" s="521">
        <v>65.5</v>
      </c>
      <c r="U218" s="521">
        <f t="shared" si="73"/>
        <v>0</v>
      </c>
      <c r="V218" s="521">
        <v>557.70000000000005</v>
      </c>
      <c r="W218" s="521">
        <f t="shared" si="80"/>
        <v>0</v>
      </c>
      <c r="X218" s="673">
        <f t="shared" si="74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8" t="s">
        <v>32</v>
      </c>
      <c r="D219" s="601">
        <v>96</v>
      </c>
      <c r="E219" s="467">
        <v>393</v>
      </c>
      <c r="F219" s="467">
        <f t="shared" si="69"/>
        <v>37728</v>
      </c>
      <c r="G219" s="467">
        <v>600.6</v>
      </c>
      <c r="H219" s="467">
        <f t="shared" si="78"/>
        <v>57657.600000000006</v>
      </c>
      <c r="I219" s="589">
        <f t="shared" si="70"/>
        <v>95385.600000000006</v>
      </c>
      <c r="J219" s="622"/>
      <c r="K219" s="521">
        <v>393</v>
      </c>
      <c r="L219" s="467">
        <f t="shared" si="71"/>
        <v>0</v>
      </c>
      <c r="M219" s="521">
        <v>600.6</v>
      </c>
      <c r="N219" s="467">
        <f t="shared" si="79"/>
        <v>0</v>
      </c>
      <c r="O219" s="589">
        <f t="shared" si="72"/>
        <v>0</v>
      </c>
      <c r="P219" s="641">
        <f t="shared" si="51"/>
        <v>0</v>
      </c>
      <c r="Q219" s="514">
        <f t="shared" si="52"/>
        <v>0</v>
      </c>
      <c r="R219" s="640">
        <f t="shared" si="53"/>
        <v>0</v>
      </c>
      <c r="S219" s="641"/>
      <c r="T219" s="521">
        <v>393</v>
      </c>
      <c r="U219" s="521">
        <f t="shared" si="73"/>
        <v>0</v>
      </c>
      <c r="V219" s="521">
        <v>600.6</v>
      </c>
      <c r="W219" s="521">
        <f t="shared" si="80"/>
        <v>0</v>
      </c>
      <c r="X219" s="673">
        <f t="shared" si="74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8" t="s">
        <v>32</v>
      </c>
      <c r="D220" s="598">
        <v>96</v>
      </c>
      <c r="E220" s="467">
        <v>262</v>
      </c>
      <c r="F220" s="467">
        <f t="shared" ref="F220:F245" si="81">E220*D220</f>
        <v>25152</v>
      </c>
      <c r="G220" s="467">
        <v>143</v>
      </c>
      <c r="H220" s="467">
        <f t="shared" si="78"/>
        <v>13728</v>
      </c>
      <c r="I220" s="589">
        <f t="shared" ref="I220:I245" si="82">F220+H220</f>
        <v>38880</v>
      </c>
      <c r="J220" s="621"/>
      <c r="K220" s="521">
        <v>262</v>
      </c>
      <c r="L220" s="467">
        <f t="shared" ref="L220:L245" si="83">K220*J220</f>
        <v>0</v>
      </c>
      <c r="M220" s="521">
        <v>143</v>
      </c>
      <c r="N220" s="467">
        <f t="shared" si="79"/>
        <v>0</v>
      </c>
      <c r="O220" s="589">
        <f t="shared" ref="O220:O245" si="84">L220+N220</f>
        <v>0</v>
      </c>
      <c r="P220" s="641">
        <f t="shared" si="51"/>
        <v>0</v>
      </c>
      <c r="Q220" s="514">
        <f t="shared" si="52"/>
        <v>0</v>
      </c>
      <c r="R220" s="640">
        <f t="shared" si="53"/>
        <v>0</v>
      </c>
      <c r="S220" s="652"/>
      <c r="T220" s="521">
        <v>262</v>
      </c>
      <c r="U220" s="521">
        <f t="shared" si="73"/>
        <v>0</v>
      </c>
      <c r="V220" s="521">
        <v>143</v>
      </c>
      <c r="W220" s="521">
        <f t="shared" si="80"/>
        <v>0</v>
      </c>
      <c r="X220" s="673">
        <f t="shared" si="74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8" t="s">
        <v>31</v>
      </c>
      <c r="D221" s="601">
        <v>12</v>
      </c>
      <c r="E221" s="467">
        <v>65.5</v>
      </c>
      <c r="F221" s="467">
        <f t="shared" si="81"/>
        <v>786</v>
      </c>
      <c r="G221" s="467">
        <v>806</v>
      </c>
      <c r="H221" s="467">
        <f t="shared" si="78"/>
        <v>9672</v>
      </c>
      <c r="I221" s="589">
        <f t="shared" si="82"/>
        <v>10458</v>
      </c>
      <c r="J221" s="622"/>
      <c r="K221" s="521">
        <v>65.5</v>
      </c>
      <c r="L221" s="467">
        <f t="shared" si="83"/>
        <v>0</v>
      </c>
      <c r="M221" s="521">
        <v>806</v>
      </c>
      <c r="N221" s="467">
        <f t="shared" si="79"/>
        <v>0</v>
      </c>
      <c r="O221" s="589">
        <f t="shared" si="84"/>
        <v>0</v>
      </c>
      <c r="P221" s="641">
        <f t="shared" si="51"/>
        <v>0</v>
      </c>
      <c r="Q221" s="514">
        <f t="shared" si="52"/>
        <v>0</v>
      </c>
      <c r="R221" s="640">
        <f t="shared" si="53"/>
        <v>0</v>
      </c>
      <c r="S221" s="641"/>
      <c r="T221" s="521">
        <v>65.5</v>
      </c>
      <c r="U221" s="521">
        <f t="shared" si="73"/>
        <v>0</v>
      </c>
      <c r="V221" s="521">
        <v>806</v>
      </c>
      <c r="W221" s="521">
        <f t="shared" si="80"/>
        <v>0</v>
      </c>
      <c r="X221" s="673">
        <f t="shared" si="74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8" t="s">
        <v>31</v>
      </c>
      <c r="D222" s="601">
        <v>5</v>
      </c>
      <c r="E222" s="467">
        <v>65.5</v>
      </c>
      <c r="F222" s="467">
        <f t="shared" si="81"/>
        <v>327.5</v>
      </c>
      <c r="G222" s="467">
        <v>860.6</v>
      </c>
      <c r="H222" s="467">
        <f t="shared" si="78"/>
        <v>4303</v>
      </c>
      <c r="I222" s="589">
        <f t="shared" si="82"/>
        <v>4630.5</v>
      </c>
      <c r="J222" s="622"/>
      <c r="K222" s="521">
        <v>65.5</v>
      </c>
      <c r="L222" s="467">
        <f t="shared" si="83"/>
        <v>0</v>
      </c>
      <c r="M222" s="521">
        <v>860.6</v>
      </c>
      <c r="N222" s="467">
        <f t="shared" si="79"/>
        <v>0</v>
      </c>
      <c r="O222" s="589">
        <f t="shared" si="84"/>
        <v>0</v>
      </c>
      <c r="P222" s="641">
        <f t="shared" si="51"/>
        <v>0</v>
      </c>
      <c r="Q222" s="514">
        <f t="shared" si="52"/>
        <v>0</v>
      </c>
      <c r="R222" s="640">
        <f t="shared" si="53"/>
        <v>0</v>
      </c>
      <c r="S222" s="641"/>
      <c r="T222" s="521">
        <v>65.5</v>
      </c>
      <c r="U222" s="521">
        <f t="shared" si="73"/>
        <v>0</v>
      </c>
      <c r="V222" s="521">
        <v>860.6</v>
      </c>
      <c r="W222" s="521">
        <f t="shared" si="80"/>
        <v>0</v>
      </c>
      <c r="X222" s="673">
        <f t="shared" si="74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8" t="s">
        <v>31</v>
      </c>
      <c r="D223" s="601">
        <v>120</v>
      </c>
      <c r="E223" s="467">
        <v>131</v>
      </c>
      <c r="F223" s="467">
        <f t="shared" si="81"/>
        <v>15720</v>
      </c>
      <c r="G223" s="467">
        <v>140.4</v>
      </c>
      <c r="H223" s="467">
        <f t="shared" si="78"/>
        <v>16848</v>
      </c>
      <c r="I223" s="589">
        <f t="shared" si="82"/>
        <v>32568</v>
      </c>
      <c r="J223" s="622"/>
      <c r="K223" s="521">
        <v>131</v>
      </c>
      <c r="L223" s="467">
        <f t="shared" si="83"/>
        <v>0</v>
      </c>
      <c r="M223" s="521">
        <v>140.4</v>
      </c>
      <c r="N223" s="467">
        <f t="shared" si="79"/>
        <v>0</v>
      </c>
      <c r="O223" s="589">
        <f t="shared" si="84"/>
        <v>0</v>
      </c>
      <c r="P223" s="641">
        <f t="shared" si="51"/>
        <v>0</v>
      </c>
      <c r="Q223" s="514">
        <f t="shared" si="52"/>
        <v>0</v>
      </c>
      <c r="R223" s="640">
        <f t="shared" si="53"/>
        <v>0</v>
      </c>
      <c r="S223" s="641"/>
      <c r="T223" s="521">
        <v>131</v>
      </c>
      <c r="U223" s="521">
        <f t="shared" si="73"/>
        <v>0</v>
      </c>
      <c r="V223" s="521">
        <v>140.4</v>
      </c>
      <c r="W223" s="521">
        <f t="shared" si="80"/>
        <v>0</v>
      </c>
      <c r="X223" s="673">
        <f t="shared" si="74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8" t="s">
        <v>31</v>
      </c>
      <c r="D224" s="601">
        <v>20</v>
      </c>
      <c r="E224" s="467">
        <v>32.75</v>
      </c>
      <c r="F224" s="467">
        <f t="shared" si="81"/>
        <v>655</v>
      </c>
      <c r="G224" s="467">
        <v>59.800000000000004</v>
      </c>
      <c r="H224" s="467">
        <f t="shared" si="78"/>
        <v>1196</v>
      </c>
      <c r="I224" s="589">
        <f t="shared" si="82"/>
        <v>1851</v>
      </c>
      <c r="J224" s="622"/>
      <c r="K224" s="521">
        <v>32.75</v>
      </c>
      <c r="L224" s="467">
        <f t="shared" si="83"/>
        <v>0</v>
      </c>
      <c r="M224" s="521">
        <v>59.800000000000004</v>
      </c>
      <c r="N224" s="467">
        <f t="shared" si="79"/>
        <v>0</v>
      </c>
      <c r="O224" s="589">
        <f t="shared" si="84"/>
        <v>0</v>
      </c>
      <c r="P224" s="641">
        <f t="shared" si="51"/>
        <v>0</v>
      </c>
      <c r="Q224" s="514">
        <f t="shared" si="52"/>
        <v>0</v>
      </c>
      <c r="R224" s="640">
        <f t="shared" si="53"/>
        <v>0</v>
      </c>
      <c r="S224" s="641"/>
      <c r="T224" s="521">
        <v>32.75</v>
      </c>
      <c r="U224" s="521">
        <f t="shared" si="73"/>
        <v>0</v>
      </c>
      <c r="V224" s="521">
        <v>59.800000000000004</v>
      </c>
      <c r="W224" s="521">
        <f t="shared" si="80"/>
        <v>0</v>
      </c>
      <c r="X224" s="673">
        <f t="shared" si="74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8" t="s">
        <v>31</v>
      </c>
      <c r="D225" s="601">
        <v>20</v>
      </c>
      <c r="E225" s="467">
        <v>32.75</v>
      </c>
      <c r="F225" s="467">
        <f t="shared" si="81"/>
        <v>655</v>
      </c>
      <c r="G225" s="467">
        <v>122.2</v>
      </c>
      <c r="H225" s="467">
        <f t="shared" si="78"/>
        <v>2444</v>
      </c>
      <c r="I225" s="589">
        <f t="shared" si="82"/>
        <v>3099</v>
      </c>
      <c r="J225" s="622"/>
      <c r="K225" s="521">
        <v>32.75</v>
      </c>
      <c r="L225" s="467">
        <f t="shared" si="83"/>
        <v>0</v>
      </c>
      <c r="M225" s="521">
        <v>122.2</v>
      </c>
      <c r="N225" s="467">
        <f t="shared" si="79"/>
        <v>0</v>
      </c>
      <c r="O225" s="589">
        <f t="shared" si="84"/>
        <v>0</v>
      </c>
      <c r="P225" s="641">
        <f t="shared" si="51"/>
        <v>0</v>
      </c>
      <c r="Q225" s="514">
        <f t="shared" si="52"/>
        <v>0</v>
      </c>
      <c r="R225" s="640">
        <f t="shared" si="53"/>
        <v>0</v>
      </c>
      <c r="S225" s="641"/>
      <c r="T225" s="521">
        <v>32.75</v>
      </c>
      <c r="U225" s="521">
        <f t="shared" si="73"/>
        <v>0</v>
      </c>
      <c r="V225" s="521">
        <v>122.2</v>
      </c>
      <c r="W225" s="521">
        <f t="shared" si="80"/>
        <v>0</v>
      </c>
      <c r="X225" s="673">
        <f t="shared" si="74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8" t="s">
        <v>31</v>
      </c>
      <c r="D226" s="601">
        <v>4</v>
      </c>
      <c r="E226" s="467">
        <v>65.5</v>
      </c>
      <c r="F226" s="467">
        <f t="shared" si="81"/>
        <v>262</v>
      </c>
      <c r="G226" s="467">
        <v>440.7</v>
      </c>
      <c r="H226" s="467">
        <f t="shared" si="78"/>
        <v>1762.8</v>
      </c>
      <c r="I226" s="589">
        <f t="shared" si="82"/>
        <v>2024.8</v>
      </c>
      <c r="J226" s="622"/>
      <c r="K226" s="521">
        <v>65.5</v>
      </c>
      <c r="L226" s="467">
        <f t="shared" si="83"/>
        <v>0</v>
      </c>
      <c r="M226" s="521">
        <v>440.7</v>
      </c>
      <c r="N226" s="467">
        <f t="shared" si="79"/>
        <v>0</v>
      </c>
      <c r="O226" s="589">
        <f t="shared" si="84"/>
        <v>0</v>
      </c>
      <c r="P226" s="641">
        <f t="shared" ref="P226:P289" si="85">K226-T226</f>
        <v>0</v>
      </c>
      <c r="Q226" s="514">
        <f t="shared" ref="Q226:Q289" si="86">M226-V226</f>
        <v>0</v>
      </c>
      <c r="R226" s="640">
        <f t="shared" si="53"/>
        <v>0</v>
      </c>
      <c r="S226" s="641"/>
      <c r="T226" s="521">
        <v>65.5</v>
      </c>
      <c r="U226" s="521">
        <f t="shared" si="73"/>
        <v>0</v>
      </c>
      <c r="V226" s="521">
        <v>440.7</v>
      </c>
      <c r="W226" s="521">
        <f t="shared" si="80"/>
        <v>0</v>
      </c>
      <c r="X226" s="673">
        <f t="shared" si="74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8" t="s">
        <v>31</v>
      </c>
      <c r="D227" s="601">
        <v>8</v>
      </c>
      <c r="E227" s="467">
        <v>32.75</v>
      </c>
      <c r="F227" s="467">
        <f t="shared" si="81"/>
        <v>262</v>
      </c>
      <c r="G227" s="467">
        <v>205.4</v>
      </c>
      <c r="H227" s="467">
        <f t="shared" si="78"/>
        <v>1643.2</v>
      </c>
      <c r="I227" s="589">
        <f t="shared" si="82"/>
        <v>1905.2</v>
      </c>
      <c r="J227" s="622"/>
      <c r="K227" s="521">
        <v>32.75</v>
      </c>
      <c r="L227" s="467">
        <f t="shared" si="83"/>
        <v>0</v>
      </c>
      <c r="M227" s="521">
        <v>205.4</v>
      </c>
      <c r="N227" s="467">
        <f t="shared" si="79"/>
        <v>0</v>
      </c>
      <c r="O227" s="589">
        <f t="shared" si="84"/>
        <v>0</v>
      </c>
      <c r="P227" s="641">
        <f t="shared" si="85"/>
        <v>0</v>
      </c>
      <c r="Q227" s="514">
        <f t="shared" si="86"/>
        <v>0</v>
      </c>
      <c r="R227" s="640">
        <f t="shared" ref="R227:R290" si="87">(D227*K227)-(D227*T227)</f>
        <v>0</v>
      </c>
      <c r="S227" s="641"/>
      <c r="T227" s="521">
        <v>32.75</v>
      </c>
      <c r="U227" s="521">
        <f t="shared" si="73"/>
        <v>0</v>
      </c>
      <c r="V227" s="521">
        <v>205.4</v>
      </c>
      <c r="W227" s="521">
        <f t="shared" si="80"/>
        <v>0</v>
      </c>
      <c r="X227" s="673">
        <f t="shared" si="74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8" t="s">
        <v>31</v>
      </c>
      <c r="D228" s="601">
        <v>100</v>
      </c>
      <c r="E228" s="467">
        <v>13.100000000000001</v>
      </c>
      <c r="F228" s="467">
        <f t="shared" si="81"/>
        <v>1310.0000000000002</v>
      </c>
      <c r="G228" s="467">
        <v>17.940000000000001</v>
      </c>
      <c r="H228" s="467">
        <f t="shared" si="78"/>
        <v>1794.0000000000002</v>
      </c>
      <c r="I228" s="589">
        <f t="shared" si="82"/>
        <v>3104.0000000000005</v>
      </c>
      <c r="J228" s="622"/>
      <c r="K228" s="521">
        <v>13.100000000000001</v>
      </c>
      <c r="L228" s="467">
        <f t="shared" si="83"/>
        <v>0</v>
      </c>
      <c r="M228" s="521">
        <v>17.940000000000001</v>
      </c>
      <c r="N228" s="467">
        <f t="shared" si="79"/>
        <v>0</v>
      </c>
      <c r="O228" s="589">
        <f t="shared" si="84"/>
        <v>0</v>
      </c>
      <c r="P228" s="641">
        <f t="shared" si="85"/>
        <v>0</v>
      </c>
      <c r="Q228" s="514">
        <f t="shared" si="86"/>
        <v>0</v>
      </c>
      <c r="R228" s="640">
        <f t="shared" si="87"/>
        <v>0</v>
      </c>
      <c r="S228" s="641"/>
      <c r="T228" s="521">
        <v>13.100000000000001</v>
      </c>
      <c r="U228" s="521">
        <f t="shared" si="73"/>
        <v>0</v>
      </c>
      <c r="V228" s="521">
        <v>17.940000000000001</v>
      </c>
      <c r="W228" s="521">
        <f t="shared" si="80"/>
        <v>0</v>
      </c>
      <c r="X228" s="673">
        <f t="shared" si="74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8" t="s">
        <v>32</v>
      </c>
      <c r="D229" s="601">
        <v>324</v>
      </c>
      <c r="E229" s="467">
        <v>497.8</v>
      </c>
      <c r="F229" s="467">
        <f t="shared" si="81"/>
        <v>161287.20000000001</v>
      </c>
      <c r="G229" s="467">
        <v>1094.6000000000001</v>
      </c>
      <c r="H229" s="467">
        <f t="shared" si="78"/>
        <v>354650.4</v>
      </c>
      <c r="I229" s="589">
        <f t="shared" si="82"/>
        <v>515937.60000000003</v>
      </c>
      <c r="J229" s="622"/>
      <c r="K229" s="521">
        <v>497.8</v>
      </c>
      <c r="L229" s="467">
        <f t="shared" si="83"/>
        <v>0</v>
      </c>
      <c r="M229" s="521">
        <v>1094.6000000000001</v>
      </c>
      <c r="N229" s="467">
        <f t="shared" si="79"/>
        <v>0</v>
      </c>
      <c r="O229" s="589">
        <f t="shared" si="84"/>
        <v>0</v>
      </c>
      <c r="P229" s="641">
        <f t="shared" si="85"/>
        <v>0</v>
      </c>
      <c r="Q229" s="514">
        <f t="shared" si="86"/>
        <v>0</v>
      </c>
      <c r="R229" s="640">
        <f t="shared" si="87"/>
        <v>0</v>
      </c>
      <c r="S229" s="641"/>
      <c r="T229" s="521">
        <v>497.8</v>
      </c>
      <c r="U229" s="521">
        <f t="shared" si="73"/>
        <v>0</v>
      </c>
      <c r="V229" s="521">
        <v>1094.6000000000001</v>
      </c>
      <c r="W229" s="521">
        <f t="shared" si="80"/>
        <v>0</v>
      </c>
      <c r="X229" s="673">
        <f t="shared" si="74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8" t="s">
        <v>32</v>
      </c>
      <c r="D230" s="601">
        <v>648</v>
      </c>
      <c r="E230" s="467">
        <v>497.8</v>
      </c>
      <c r="F230" s="467">
        <f t="shared" si="81"/>
        <v>322574.40000000002</v>
      </c>
      <c r="G230" s="467">
        <v>587.75599999999997</v>
      </c>
      <c r="H230" s="467">
        <f t="shared" si="78"/>
        <v>380865.88799999998</v>
      </c>
      <c r="I230" s="589">
        <f t="shared" si="82"/>
        <v>703440.28799999994</v>
      </c>
      <c r="J230" s="622"/>
      <c r="K230" s="521">
        <v>497.8</v>
      </c>
      <c r="L230" s="467">
        <f t="shared" si="83"/>
        <v>0</v>
      </c>
      <c r="M230" s="521">
        <v>587.75599999999997</v>
      </c>
      <c r="N230" s="467">
        <f t="shared" si="79"/>
        <v>0</v>
      </c>
      <c r="O230" s="589">
        <f t="shared" si="84"/>
        <v>0</v>
      </c>
      <c r="P230" s="641">
        <f t="shared" si="85"/>
        <v>0</v>
      </c>
      <c r="Q230" s="514">
        <f t="shared" si="86"/>
        <v>0</v>
      </c>
      <c r="R230" s="640">
        <f t="shared" si="87"/>
        <v>0</v>
      </c>
      <c r="S230" s="641"/>
      <c r="T230" s="521">
        <v>497.8</v>
      </c>
      <c r="U230" s="521">
        <f t="shared" si="73"/>
        <v>0</v>
      </c>
      <c r="V230" s="521">
        <v>587.75599999999997</v>
      </c>
      <c r="W230" s="521">
        <f t="shared" si="80"/>
        <v>0</v>
      </c>
      <c r="X230" s="673">
        <f t="shared" si="74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8" t="s">
        <v>32</v>
      </c>
      <c r="D231" s="601">
        <v>24</v>
      </c>
      <c r="E231" s="467">
        <v>131</v>
      </c>
      <c r="F231" s="467">
        <f t="shared" si="81"/>
        <v>3144</v>
      </c>
      <c r="G231" s="467">
        <v>367.64000000000004</v>
      </c>
      <c r="H231" s="467">
        <f t="shared" si="78"/>
        <v>8823.36</v>
      </c>
      <c r="I231" s="589">
        <f t="shared" si="82"/>
        <v>11967.36</v>
      </c>
      <c r="J231" s="622"/>
      <c r="K231" s="521">
        <v>131</v>
      </c>
      <c r="L231" s="467">
        <f t="shared" si="83"/>
        <v>0</v>
      </c>
      <c r="M231" s="521">
        <v>367.64000000000004</v>
      </c>
      <c r="N231" s="467">
        <f t="shared" si="79"/>
        <v>0</v>
      </c>
      <c r="O231" s="589">
        <f t="shared" si="84"/>
        <v>0</v>
      </c>
      <c r="P231" s="641">
        <f t="shared" si="85"/>
        <v>0</v>
      </c>
      <c r="Q231" s="514">
        <f t="shared" si="86"/>
        <v>0</v>
      </c>
      <c r="R231" s="640">
        <f t="shared" si="87"/>
        <v>0</v>
      </c>
      <c r="S231" s="641"/>
      <c r="T231" s="521">
        <v>131</v>
      </c>
      <c r="U231" s="521">
        <f t="shared" si="73"/>
        <v>0</v>
      </c>
      <c r="V231" s="521">
        <v>367.64000000000004</v>
      </c>
      <c r="W231" s="521">
        <f t="shared" si="80"/>
        <v>0</v>
      </c>
      <c r="X231" s="673">
        <f t="shared" si="74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8" t="s">
        <v>32</v>
      </c>
      <c r="D232" s="601">
        <v>32</v>
      </c>
      <c r="E232" s="467">
        <v>196.5</v>
      </c>
      <c r="F232" s="467">
        <f t="shared" si="81"/>
        <v>6288</v>
      </c>
      <c r="G232" s="467">
        <v>271.98599999999999</v>
      </c>
      <c r="H232" s="467">
        <f t="shared" si="78"/>
        <v>8703.5519999999997</v>
      </c>
      <c r="I232" s="589">
        <f t="shared" si="82"/>
        <v>14991.552</v>
      </c>
      <c r="J232" s="622"/>
      <c r="K232" s="521">
        <v>196.5</v>
      </c>
      <c r="L232" s="467">
        <f t="shared" si="83"/>
        <v>0</v>
      </c>
      <c r="M232" s="521">
        <v>271.98599999999999</v>
      </c>
      <c r="N232" s="467">
        <f t="shared" si="79"/>
        <v>0</v>
      </c>
      <c r="O232" s="589">
        <f t="shared" si="84"/>
        <v>0</v>
      </c>
      <c r="P232" s="641">
        <f t="shared" si="85"/>
        <v>0</v>
      </c>
      <c r="Q232" s="514">
        <f t="shared" si="86"/>
        <v>0</v>
      </c>
      <c r="R232" s="640">
        <f t="shared" si="87"/>
        <v>0</v>
      </c>
      <c r="S232" s="641"/>
      <c r="T232" s="521">
        <v>196.5</v>
      </c>
      <c r="U232" s="521">
        <f t="shared" si="73"/>
        <v>0</v>
      </c>
      <c r="V232" s="521">
        <v>271.98599999999999</v>
      </c>
      <c r="W232" s="521">
        <f t="shared" si="80"/>
        <v>0</v>
      </c>
      <c r="X232" s="673">
        <f t="shared" si="74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8" t="s">
        <v>31</v>
      </c>
      <c r="D233" s="601">
        <v>5</v>
      </c>
      <c r="E233" s="467">
        <v>1572</v>
      </c>
      <c r="F233" s="467">
        <f t="shared" si="81"/>
        <v>7860</v>
      </c>
      <c r="G233" s="467">
        <v>3572.4</v>
      </c>
      <c r="H233" s="467">
        <f t="shared" si="78"/>
        <v>17862</v>
      </c>
      <c r="I233" s="589">
        <f t="shared" si="82"/>
        <v>25722</v>
      </c>
      <c r="J233" s="622"/>
      <c r="K233" s="521">
        <v>1572</v>
      </c>
      <c r="L233" s="467">
        <f t="shared" si="83"/>
        <v>0</v>
      </c>
      <c r="M233" s="521">
        <v>3572.4</v>
      </c>
      <c r="N233" s="467">
        <f t="shared" si="79"/>
        <v>0</v>
      </c>
      <c r="O233" s="589">
        <f t="shared" si="84"/>
        <v>0</v>
      </c>
      <c r="P233" s="641">
        <f t="shared" si="85"/>
        <v>0</v>
      </c>
      <c r="Q233" s="514">
        <f t="shared" si="86"/>
        <v>0</v>
      </c>
      <c r="R233" s="640">
        <f t="shared" si="87"/>
        <v>0</v>
      </c>
      <c r="S233" s="641"/>
      <c r="T233" s="521">
        <v>1572</v>
      </c>
      <c r="U233" s="521">
        <f t="shared" si="73"/>
        <v>0</v>
      </c>
      <c r="V233" s="521">
        <v>3572.4</v>
      </c>
      <c r="W233" s="521">
        <f t="shared" si="80"/>
        <v>0</v>
      </c>
      <c r="X233" s="673">
        <f t="shared" si="74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8" t="s">
        <v>31</v>
      </c>
      <c r="D234" s="601">
        <v>3</v>
      </c>
      <c r="E234" s="467">
        <v>1572</v>
      </c>
      <c r="F234" s="467">
        <f t="shared" si="81"/>
        <v>4716</v>
      </c>
      <c r="G234" s="467">
        <v>2107.04</v>
      </c>
      <c r="H234" s="467">
        <f t="shared" si="78"/>
        <v>6321.12</v>
      </c>
      <c r="I234" s="589">
        <f t="shared" si="82"/>
        <v>11037.119999999999</v>
      </c>
      <c r="J234" s="622"/>
      <c r="K234" s="521">
        <v>1572</v>
      </c>
      <c r="L234" s="467">
        <f t="shared" si="83"/>
        <v>0</v>
      </c>
      <c r="M234" s="521">
        <v>2107.04</v>
      </c>
      <c r="N234" s="467">
        <f t="shared" si="79"/>
        <v>0</v>
      </c>
      <c r="O234" s="589">
        <f t="shared" si="84"/>
        <v>0</v>
      </c>
      <c r="P234" s="641">
        <f t="shared" si="85"/>
        <v>0</v>
      </c>
      <c r="Q234" s="514">
        <f t="shared" si="86"/>
        <v>0</v>
      </c>
      <c r="R234" s="640">
        <f t="shared" si="87"/>
        <v>0</v>
      </c>
      <c r="S234" s="641"/>
      <c r="T234" s="521">
        <v>1572</v>
      </c>
      <c r="U234" s="521">
        <f t="shared" si="73"/>
        <v>0</v>
      </c>
      <c r="V234" s="521">
        <v>2107.04</v>
      </c>
      <c r="W234" s="521">
        <f t="shared" si="80"/>
        <v>0</v>
      </c>
      <c r="X234" s="673">
        <f t="shared" si="74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8" t="s">
        <v>31</v>
      </c>
      <c r="D235" s="601">
        <v>7</v>
      </c>
      <c r="E235" s="467">
        <v>1572</v>
      </c>
      <c r="F235" s="467">
        <f t="shared" si="81"/>
        <v>11004</v>
      </c>
      <c r="G235" s="467">
        <v>4797</v>
      </c>
      <c r="H235" s="467">
        <f t="shared" si="78"/>
        <v>33579</v>
      </c>
      <c r="I235" s="589">
        <f t="shared" si="82"/>
        <v>44583</v>
      </c>
      <c r="J235" s="622"/>
      <c r="K235" s="521">
        <v>1572</v>
      </c>
      <c r="L235" s="467">
        <f t="shared" si="83"/>
        <v>0</v>
      </c>
      <c r="M235" s="521">
        <v>4797</v>
      </c>
      <c r="N235" s="467">
        <f t="shared" si="79"/>
        <v>0</v>
      </c>
      <c r="O235" s="589">
        <f t="shared" si="84"/>
        <v>0</v>
      </c>
      <c r="P235" s="641">
        <f t="shared" si="85"/>
        <v>0</v>
      </c>
      <c r="Q235" s="514">
        <f t="shared" si="86"/>
        <v>0</v>
      </c>
      <c r="R235" s="640">
        <f t="shared" si="87"/>
        <v>0</v>
      </c>
      <c r="S235" s="641"/>
      <c r="T235" s="521">
        <v>1572</v>
      </c>
      <c r="U235" s="521">
        <f t="shared" si="73"/>
        <v>0</v>
      </c>
      <c r="V235" s="521">
        <v>4797</v>
      </c>
      <c r="W235" s="521">
        <f t="shared" si="80"/>
        <v>0</v>
      </c>
      <c r="X235" s="673">
        <f t="shared" si="74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8" t="s">
        <v>31</v>
      </c>
      <c r="D236" s="601">
        <v>120</v>
      </c>
      <c r="E236" s="467">
        <v>393</v>
      </c>
      <c r="F236" s="467">
        <f t="shared" si="81"/>
        <v>47160</v>
      </c>
      <c r="G236" s="467">
        <v>1042.6000000000001</v>
      </c>
      <c r="H236" s="467">
        <f t="shared" si="78"/>
        <v>125112.00000000001</v>
      </c>
      <c r="I236" s="589">
        <f t="shared" si="82"/>
        <v>172272</v>
      </c>
      <c r="J236" s="622"/>
      <c r="K236" s="521">
        <v>393</v>
      </c>
      <c r="L236" s="467">
        <f t="shared" si="83"/>
        <v>0</v>
      </c>
      <c r="M236" s="521">
        <v>1042.6000000000001</v>
      </c>
      <c r="N236" s="467">
        <f t="shared" si="79"/>
        <v>0</v>
      </c>
      <c r="O236" s="589">
        <f t="shared" si="84"/>
        <v>0</v>
      </c>
      <c r="P236" s="641">
        <f t="shared" si="85"/>
        <v>0</v>
      </c>
      <c r="Q236" s="514">
        <f t="shared" si="86"/>
        <v>0</v>
      </c>
      <c r="R236" s="640">
        <f t="shared" si="87"/>
        <v>0</v>
      </c>
      <c r="S236" s="641"/>
      <c r="T236" s="521">
        <v>393</v>
      </c>
      <c r="U236" s="521">
        <f t="shared" si="73"/>
        <v>0</v>
      </c>
      <c r="V236" s="521">
        <v>1042.6000000000001</v>
      </c>
      <c r="W236" s="521">
        <f t="shared" si="80"/>
        <v>0</v>
      </c>
      <c r="X236" s="673">
        <f t="shared" si="74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8" t="s">
        <v>31</v>
      </c>
      <c r="D237" s="601">
        <v>600</v>
      </c>
      <c r="E237" s="467">
        <v>393</v>
      </c>
      <c r="F237" s="467">
        <f t="shared" si="81"/>
        <v>235800</v>
      </c>
      <c r="G237" s="467">
        <v>161.20000000000002</v>
      </c>
      <c r="H237" s="467">
        <f t="shared" si="78"/>
        <v>96720.000000000015</v>
      </c>
      <c r="I237" s="589">
        <f t="shared" si="82"/>
        <v>332520</v>
      </c>
      <c r="J237" s="622"/>
      <c r="K237" s="521">
        <v>393</v>
      </c>
      <c r="L237" s="467">
        <f t="shared" si="83"/>
        <v>0</v>
      </c>
      <c r="M237" s="521">
        <v>161.20000000000002</v>
      </c>
      <c r="N237" s="467">
        <f t="shared" si="79"/>
        <v>0</v>
      </c>
      <c r="O237" s="589">
        <f t="shared" si="84"/>
        <v>0</v>
      </c>
      <c r="P237" s="641">
        <f t="shared" si="85"/>
        <v>0</v>
      </c>
      <c r="Q237" s="514">
        <f t="shared" si="86"/>
        <v>0</v>
      </c>
      <c r="R237" s="640">
        <f t="shared" si="87"/>
        <v>0</v>
      </c>
      <c r="S237" s="641"/>
      <c r="T237" s="521">
        <v>393</v>
      </c>
      <c r="U237" s="521">
        <f t="shared" si="73"/>
        <v>0</v>
      </c>
      <c r="V237" s="521">
        <v>161.20000000000002</v>
      </c>
      <c r="W237" s="521">
        <f t="shared" si="80"/>
        <v>0</v>
      </c>
      <c r="X237" s="673">
        <f t="shared" si="74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8" t="s">
        <v>31</v>
      </c>
      <c r="D238" s="601">
        <v>600</v>
      </c>
      <c r="E238" s="467">
        <v>32.75</v>
      </c>
      <c r="F238" s="467">
        <f t="shared" si="81"/>
        <v>19650</v>
      </c>
      <c r="G238" s="467">
        <v>107.926</v>
      </c>
      <c r="H238" s="467">
        <f t="shared" si="78"/>
        <v>64755.6</v>
      </c>
      <c r="I238" s="589">
        <f t="shared" si="82"/>
        <v>84405.6</v>
      </c>
      <c r="J238" s="622"/>
      <c r="K238" s="521">
        <v>32.75</v>
      </c>
      <c r="L238" s="467">
        <f t="shared" si="83"/>
        <v>0</v>
      </c>
      <c r="M238" s="521">
        <v>107.926</v>
      </c>
      <c r="N238" s="467">
        <f t="shared" si="79"/>
        <v>0</v>
      </c>
      <c r="O238" s="589">
        <f t="shared" si="84"/>
        <v>0</v>
      </c>
      <c r="P238" s="641">
        <f t="shared" si="85"/>
        <v>0</v>
      </c>
      <c r="Q238" s="514">
        <f t="shared" si="86"/>
        <v>0</v>
      </c>
      <c r="R238" s="640">
        <f t="shared" si="87"/>
        <v>0</v>
      </c>
      <c r="S238" s="641"/>
      <c r="T238" s="521">
        <v>32.75</v>
      </c>
      <c r="U238" s="521">
        <f t="shared" si="73"/>
        <v>0</v>
      </c>
      <c r="V238" s="521">
        <v>107.926</v>
      </c>
      <c r="W238" s="521">
        <f t="shared" si="80"/>
        <v>0</v>
      </c>
      <c r="X238" s="673">
        <f t="shared" si="74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8" t="s">
        <v>31</v>
      </c>
      <c r="D239" s="601">
        <v>50</v>
      </c>
      <c r="E239" s="467">
        <v>19.650000000000002</v>
      </c>
      <c r="F239" s="467">
        <f t="shared" si="81"/>
        <v>982.50000000000011</v>
      </c>
      <c r="G239" s="467">
        <v>8.8660000000000014</v>
      </c>
      <c r="H239" s="467">
        <f t="shared" si="78"/>
        <v>443.30000000000007</v>
      </c>
      <c r="I239" s="589">
        <f t="shared" si="82"/>
        <v>1425.8000000000002</v>
      </c>
      <c r="J239" s="622"/>
      <c r="K239" s="521">
        <v>19.650000000000002</v>
      </c>
      <c r="L239" s="467">
        <f t="shared" si="83"/>
        <v>0</v>
      </c>
      <c r="M239" s="521">
        <v>8.8660000000000014</v>
      </c>
      <c r="N239" s="467">
        <f t="shared" si="79"/>
        <v>0</v>
      </c>
      <c r="O239" s="589">
        <f t="shared" si="84"/>
        <v>0</v>
      </c>
      <c r="P239" s="641">
        <f t="shared" si="85"/>
        <v>0</v>
      </c>
      <c r="Q239" s="514">
        <f t="shared" si="86"/>
        <v>0</v>
      </c>
      <c r="R239" s="640">
        <f t="shared" si="87"/>
        <v>0</v>
      </c>
      <c r="S239" s="641"/>
      <c r="T239" s="521">
        <v>19.650000000000002</v>
      </c>
      <c r="U239" s="521">
        <f t="shared" si="73"/>
        <v>0</v>
      </c>
      <c r="V239" s="521">
        <v>8.8660000000000014</v>
      </c>
      <c r="W239" s="521">
        <f t="shared" si="80"/>
        <v>0</v>
      </c>
      <c r="X239" s="673">
        <f t="shared" si="74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8" t="s">
        <v>32</v>
      </c>
      <c r="D240" s="601">
        <v>1660</v>
      </c>
      <c r="E240" s="467">
        <v>220.08</v>
      </c>
      <c r="F240" s="467">
        <f t="shared" si="81"/>
        <v>365332.80000000005</v>
      </c>
      <c r="G240" s="467">
        <v>106.60000000000001</v>
      </c>
      <c r="H240" s="467">
        <f t="shared" si="78"/>
        <v>176956</v>
      </c>
      <c r="I240" s="589">
        <f t="shared" si="82"/>
        <v>542288.80000000005</v>
      </c>
      <c r="J240" s="622"/>
      <c r="K240" s="521">
        <v>220.08</v>
      </c>
      <c r="L240" s="467">
        <f t="shared" si="83"/>
        <v>0</v>
      </c>
      <c r="M240" s="521">
        <v>106.60000000000001</v>
      </c>
      <c r="N240" s="467">
        <f t="shared" si="79"/>
        <v>0</v>
      </c>
      <c r="O240" s="589">
        <f t="shared" si="84"/>
        <v>0</v>
      </c>
      <c r="P240" s="641">
        <f t="shared" si="85"/>
        <v>0</v>
      </c>
      <c r="Q240" s="514">
        <f t="shared" si="86"/>
        <v>0</v>
      </c>
      <c r="R240" s="640">
        <f t="shared" si="87"/>
        <v>0</v>
      </c>
      <c r="S240" s="641"/>
      <c r="T240" s="521">
        <v>220.08</v>
      </c>
      <c r="U240" s="521">
        <f t="shared" si="73"/>
        <v>0</v>
      </c>
      <c r="V240" s="521">
        <v>106.60000000000001</v>
      </c>
      <c r="W240" s="521">
        <f t="shared" si="80"/>
        <v>0</v>
      </c>
      <c r="X240" s="673">
        <f t="shared" si="74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8" t="s">
        <v>32</v>
      </c>
      <c r="D241" s="601">
        <v>11952</v>
      </c>
      <c r="E241" s="467">
        <v>146.72</v>
      </c>
      <c r="F241" s="467">
        <f t="shared" si="81"/>
        <v>1753597.44</v>
      </c>
      <c r="G241" s="467">
        <v>94.38</v>
      </c>
      <c r="H241" s="467">
        <f t="shared" si="78"/>
        <v>1128029.76</v>
      </c>
      <c r="I241" s="589">
        <f t="shared" si="82"/>
        <v>2881627.2</v>
      </c>
      <c r="J241" s="622"/>
      <c r="K241" s="521">
        <v>146.72</v>
      </c>
      <c r="L241" s="467">
        <f t="shared" si="83"/>
        <v>0</v>
      </c>
      <c r="M241" s="521">
        <v>94.38</v>
      </c>
      <c r="N241" s="467">
        <f t="shared" si="79"/>
        <v>0</v>
      </c>
      <c r="O241" s="589">
        <f t="shared" si="84"/>
        <v>0</v>
      </c>
      <c r="P241" s="641">
        <f t="shared" si="85"/>
        <v>0</v>
      </c>
      <c r="Q241" s="514">
        <f t="shared" si="86"/>
        <v>0</v>
      </c>
      <c r="R241" s="640">
        <f t="shared" si="87"/>
        <v>0</v>
      </c>
      <c r="S241" s="641"/>
      <c r="T241" s="521">
        <v>146.72</v>
      </c>
      <c r="U241" s="521">
        <f t="shared" si="73"/>
        <v>0</v>
      </c>
      <c r="V241" s="521">
        <v>94.38</v>
      </c>
      <c r="W241" s="521">
        <f t="shared" si="80"/>
        <v>0</v>
      </c>
      <c r="X241" s="673">
        <f t="shared" si="74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8" t="s">
        <v>32</v>
      </c>
      <c r="D242" s="601">
        <v>150</v>
      </c>
      <c r="E242" s="467">
        <v>45.85</v>
      </c>
      <c r="F242" s="467">
        <f t="shared" si="81"/>
        <v>6877.5</v>
      </c>
      <c r="G242" s="467">
        <v>125.84</v>
      </c>
      <c r="H242" s="467">
        <f t="shared" si="78"/>
        <v>18876</v>
      </c>
      <c r="I242" s="589">
        <f t="shared" si="82"/>
        <v>25753.5</v>
      </c>
      <c r="J242" s="622"/>
      <c r="K242" s="521">
        <v>45.85</v>
      </c>
      <c r="L242" s="467">
        <f t="shared" si="83"/>
        <v>0</v>
      </c>
      <c r="M242" s="521">
        <v>125.84</v>
      </c>
      <c r="N242" s="467">
        <f t="shared" si="79"/>
        <v>0</v>
      </c>
      <c r="O242" s="589">
        <f t="shared" si="84"/>
        <v>0</v>
      </c>
      <c r="P242" s="641">
        <f t="shared" si="85"/>
        <v>0</v>
      </c>
      <c r="Q242" s="514">
        <f t="shared" si="86"/>
        <v>0</v>
      </c>
      <c r="R242" s="640">
        <f t="shared" si="87"/>
        <v>0</v>
      </c>
      <c r="S242" s="641"/>
      <c r="T242" s="521">
        <v>45.85</v>
      </c>
      <c r="U242" s="521">
        <f t="shared" si="73"/>
        <v>0</v>
      </c>
      <c r="V242" s="521">
        <v>125.84</v>
      </c>
      <c r="W242" s="521">
        <f t="shared" si="80"/>
        <v>0</v>
      </c>
      <c r="X242" s="673">
        <f t="shared" si="74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8" t="s">
        <v>31</v>
      </c>
      <c r="D243" s="601">
        <v>100</v>
      </c>
      <c r="E243" s="467">
        <v>13.100000000000001</v>
      </c>
      <c r="F243" s="467">
        <f t="shared" si="81"/>
        <v>1310.0000000000002</v>
      </c>
      <c r="G243" s="467">
        <v>31.72</v>
      </c>
      <c r="H243" s="467">
        <f t="shared" si="78"/>
        <v>3172</v>
      </c>
      <c r="I243" s="589">
        <f t="shared" si="82"/>
        <v>4482</v>
      </c>
      <c r="J243" s="622"/>
      <c r="K243" s="521">
        <v>13.100000000000001</v>
      </c>
      <c r="L243" s="467">
        <f t="shared" si="83"/>
        <v>0</v>
      </c>
      <c r="M243" s="521">
        <v>31.72</v>
      </c>
      <c r="N243" s="467">
        <f t="shared" si="79"/>
        <v>0</v>
      </c>
      <c r="O243" s="589">
        <f t="shared" si="84"/>
        <v>0</v>
      </c>
      <c r="P243" s="641">
        <f t="shared" si="85"/>
        <v>0</v>
      </c>
      <c r="Q243" s="514">
        <f t="shared" si="86"/>
        <v>0</v>
      </c>
      <c r="R243" s="640">
        <f t="shared" si="87"/>
        <v>0</v>
      </c>
      <c r="S243" s="641"/>
      <c r="T243" s="521">
        <v>13.100000000000001</v>
      </c>
      <c r="U243" s="521">
        <f t="shared" si="73"/>
        <v>0</v>
      </c>
      <c r="V243" s="521">
        <v>31.72</v>
      </c>
      <c r="W243" s="521">
        <f t="shared" si="80"/>
        <v>0</v>
      </c>
      <c r="X243" s="673">
        <f t="shared" si="74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8" t="s">
        <v>224</v>
      </c>
      <c r="D244" s="601">
        <v>1</v>
      </c>
      <c r="E244" s="467">
        <v>0</v>
      </c>
      <c r="F244" s="467">
        <f t="shared" si="81"/>
        <v>0</v>
      </c>
      <c r="G244" s="467">
        <v>23400</v>
      </c>
      <c r="H244" s="467">
        <f t="shared" si="78"/>
        <v>23400</v>
      </c>
      <c r="I244" s="589">
        <f t="shared" si="82"/>
        <v>23400</v>
      </c>
      <c r="J244" s="622"/>
      <c r="K244" s="521">
        <v>0</v>
      </c>
      <c r="L244" s="467">
        <f t="shared" si="83"/>
        <v>0</v>
      </c>
      <c r="M244" s="521">
        <v>23400</v>
      </c>
      <c r="N244" s="467">
        <f t="shared" si="79"/>
        <v>0</v>
      </c>
      <c r="O244" s="589">
        <f t="shared" si="84"/>
        <v>0</v>
      </c>
      <c r="P244" s="641">
        <f t="shared" si="85"/>
        <v>0</v>
      </c>
      <c r="Q244" s="514">
        <f t="shared" si="86"/>
        <v>0</v>
      </c>
      <c r="R244" s="640">
        <f t="shared" si="87"/>
        <v>0</v>
      </c>
      <c r="S244" s="641"/>
      <c r="T244" s="521">
        <v>0</v>
      </c>
      <c r="U244" s="521">
        <f t="shared" si="73"/>
        <v>0</v>
      </c>
      <c r="V244" s="521">
        <v>23400</v>
      </c>
      <c r="W244" s="521">
        <f t="shared" si="80"/>
        <v>0</v>
      </c>
      <c r="X244" s="673">
        <f t="shared" si="74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8" t="s">
        <v>224</v>
      </c>
      <c r="D245" s="601">
        <v>1</v>
      </c>
      <c r="E245" s="467">
        <v>113184</v>
      </c>
      <c r="F245" s="467">
        <f t="shared" si="81"/>
        <v>113184</v>
      </c>
      <c r="G245" s="467">
        <v>0</v>
      </c>
      <c r="H245" s="467">
        <f t="shared" si="78"/>
        <v>0</v>
      </c>
      <c r="I245" s="589">
        <f t="shared" si="82"/>
        <v>113184</v>
      </c>
      <c r="J245" s="622"/>
      <c r="K245" s="521">
        <v>113184</v>
      </c>
      <c r="L245" s="467">
        <f t="shared" si="83"/>
        <v>0</v>
      </c>
      <c r="M245" s="521">
        <v>0</v>
      </c>
      <c r="N245" s="467">
        <f t="shared" si="79"/>
        <v>0</v>
      </c>
      <c r="O245" s="589">
        <f t="shared" si="84"/>
        <v>0</v>
      </c>
      <c r="P245" s="641">
        <f t="shared" si="85"/>
        <v>0</v>
      </c>
      <c r="Q245" s="514">
        <f t="shared" si="86"/>
        <v>0</v>
      </c>
      <c r="R245" s="640">
        <f t="shared" si="87"/>
        <v>0</v>
      </c>
      <c r="S245" s="641"/>
      <c r="T245" s="521">
        <v>113184</v>
      </c>
      <c r="U245" s="521">
        <f t="shared" si="73"/>
        <v>0</v>
      </c>
      <c r="V245" s="521">
        <v>0</v>
      </c>
      <c r="W245" s="521">
        <f t="shared" si="80"/>
        <v>0</v>
      </c>
      <c r="X245" s="673">
        <f t="shared" si="74"/>
        <v>0</v>
      </c>
    </row>
    <row r="246" spans="1:24" s="403" customFormat="1" ht="17.45" hidden="1" customHeight="1" x14ac:dyDescent="0.25">
      <c r="A246" s="706" t="s">
        <v>359</v>
      </c>
      <c r="B246" s="698" t="s">
        <v>360</v>
      </c>
      <c r="C246" s="699"/>
      <c r="D246" s="703"/>
      <c r="E246" s="421"/>
      <c r="F246" s="421">
        <f>SUM(F247:F260)</f>
        <v>649932.9</v>
      </c>
      <c r="G246" s="421"/>
      <c r="H246" s="421">
        <f>SUM(H247:H260)</f>
        <v>2135422.9</v>
      </c>
      <c r="I246" s="586">
        <f>SUM(I247:I260)</f>
        <v>2785355.8000000003</v>
      </c>
      <c r="J246" s="622"/>
      <c r="K246" s="520"/>
      <c r="L246" s="421">
        <f>SUM(L247:L260)</f>
        <v>0</v>
      </c>
      <c r="M246" s="520"/>
      <c r="N246" s="421">
        <f>SUM(N247:N260)</f>
        <v>0</v>
      </c>
      <c r="O246" s="586">
        <f>SUM(O247:O260)</f>
        <v>0</v>
      </c>
      <c r="P246" s="641">
        <f t="shared" si="85"/>
        <v>0</v>
      </c>
      <c r="Q246" s="514">
        <f t="shared" si="86"/>
        <v>0</v>
      </c>
      <c r="R246" s="640">
        <f t="shared" si="87"/>
        <v>0</v>
      </c>
      <c r="S246" s="641"/>
      <c r="T246" s="520"/>
      <c r="U246" s="520">
        <f>SUM(U247:U260)</f>
        <v>0</v>
      </c>
      <c r="V246" s="520"/>
      <c r="W246" s="520">
        <f>SUM(W247:W260)</f>
        <v>0</v>
      </c>
      <c r="X246" s="672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9" t="s">
        <v>31</v>
      </c>
      <c r="D247" s="598">
        <v>10</v>
      </c>
      <c r="E247" s="467">
        <v>6668</v>
      </c>
      <c r="F247" s="467">
        <f t="shared" ref="F247:F260" si="88">E247*D247</f>
        <v>66680</v>
      </c>
      <c r="G247" s="467">
        <v>39380</v>
      </c>
      <c r="H247" s="467">
        <f t="shared" ref="H247:H259" si="89">G247*D247</f>
        <v>393800</v>
      </c>
      <c r="I247" s="589">
        <f t="shared" ref="I247:I260" si="90">H247+F247</f>
        <v>460480</v>
      </c>
      <c r="J247" s="621"/>
      <c r="K247" s="521">
        <v>6668</v>
      </c>
      <c r="L247" s="467">
        <f t="shared" ref="L247:L260" si="91">K247*J247</f>
        <v>0</v>
      </c>
      <c r="M247" s="521">
        <v>39380</v>
      </c>
      <c r="N247" s="467">
        <f t="shared" ref="N247:N259" si="92">M247*J247</f>
        <v>0</v>
      </c>
      <c r="O247" s="589">
        <f t="shared" ref="O247:O260" si="93">N247+L247</f>
        <v>0</v>
      </c>
      <c r="P247" s="641">
        <f t="shared" si="85"/>
        <v>0</v>
      </c>
      <c r="Q247" s="514">
        <f t="shared" si="86"/>
        <v>0</v>
      </c>
      <c r="R247" s="640">
        <f t="shared" si="87"/>
        <v>0</v>
      </c>
      <c r="S247" s="652"/>
      <c r="T247" s="521">
        <v>6668</v>
      </c>
      <c r="U247" s="521">
        <f t="shared" ref="U247:U260" si="94">T247*S247</f>
        <v>0</v>
      </c>
      <c r="V247" s="521">
        <v>39380</v>
      </c>
      <c r="W247" s="521">
        <f t="shared" ref="W247:W259" si="95">V247*S247</f>
        <v>0</v>
      </c>
      <c r="X247" s="673">
        <f t="shared" ref="X247:X260" si="96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9" t="s">
        <v>31</v>
      </c>
      <c r="D248" s="598">
        <v>24</v>
      </c>
      <c r="E248" s="467">
        <v>5668</v>
      </c>
      <c r="F248" s="467">
        <f t="shared" si="88"/>
        <v>136032</v>
      </c>
      <c r="G248" s="467">
        <v>23220</v>
      </c>
      <c r="H248" s="467">
        <f t="shared" si="89"/>
        <v>557280</v>
      </c>
      <c r="I248" s="589">
        <f t="shared" si="90"/>
        <v>693312</v>
      </c>
      <c r="J248" s="621"/>
      <c r="K248" s="521">
        <v>5668</v>
      </c>
      <c r="L248" s="467">
        <f t="shared" si="91"/>
        <v>0</v>
      </c>
      <c r="M248" s="521">
        <v>23220</v>
      </c>
      <c r="N248" s="467">
        <f t="shared" si="92"/>
        <v>0</v>
      </c>
      <c r="O248" s="589">
        <f t="shared" si="93"/>
        <v>0</v>
      </c>
      <c r="P248" s="641">
        <f t="shared" si="85"/>
        <v>0</v>
      </c>
      <c r="Q248" s="514">
        <f t="shared" si="86"/>
        <v>0</v>
      </c>
      <c r="R248" s="640">
        <f t="shared" si="87"/>
        <v>0</v>
      </c>
      <c r="S248" s="652"/>
      <c r="T248" s="521">
        <v>5668</v>
      </c>
      <c r="U248" s="521">
        <f t="shared" si="94"/>
        <v>0</v>
      </c>
      <c r="V248" s="521">
        <v>23220</v>
      </c>
      <c r="W248" s="521">
        <f t="shared" si="95"/>
        <v>0</v>
      </c>
      <c r="X248" s="673">
        <f t="shared" si="96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9" t="s">
        <v>31</v>
      </c>
      <c r="D249" s="598">
        <v>1</v>
      </c>
      <c r="E249" s="467">
        <v>1965</v>
      </c>
      <c r="F249" s="467">
        <f t="shared" si="88"/>
        <v>1965</v>
      </c>
      <c r="G249" s="467">
        <v>7007</v>
      </c>
      <c r="H249" s="467">
        <f t="shared" si="89"/>
        <v>7007</v>
      </c>
      <c r="I249" s="589">
        <f t="shared" si="90"/>
        <v>8972</v>
      </c>
      <c r="J249" s="621"/>
      <c r="K249" s="521">
        <v>1965</v>
      </c>
      <c r="L249" s="467">
        <f t="shared" si="91"/>
        <v>0</v>
      </c>
      <c r="M249" s="521">
        <v>7007</v>
      </c>
      <c r="N249" s="467">
        <f t="shared" si="92"/>
        <v>0</v>
      </c>
      <c r="O249" s="589">
        <f t="shared" si="93"/>
        <v>0</v>
      </c>
      <c r="P249" s="641">
        <f t="shared" si="85"/>
        <v>0</v>
      </c>
      <c r="Q249" s="514">
        <f t="shared" si="86"/>
        <v>0</v>
      </c>
      <c r="R249" s="640">
        <f t="shared" si="87"/>
        <v>0</v>
      </c>
      <c r="S249" s="652"/>
      <c r="T249" s="521">
        <v>1965</v>
      </c>
      <c r="U249" s="521">
        <f t="shared" si="94"/>
        <v>0</v>
      </c>
      <c r="V249" s="521">
        <v>7007</v>
      </c>
      <c r="W249" s="521">
        <f t="shared" si="95"/>
        <v>0</v>
      </c>
      <c r="X249" s="673">
        <f t="shared" si="96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9" t="s">
        <v>31</v>
      </c>
      <c r="D250" s="598">
        <v>34</v>
      </c>
      <c r="E250" s="467">
        <v>655</v>
      </c>
      <c r="F250" s="467">
        <f t="shared" si="88"/>
        <v>22270</v>
      </c>
      <c r="G250" s="467">
        <v>2366</v>
      </c>
      <c r="H250" s="467">
        <f t="shared" si="89"/>
        <v>80444</v>
      </c>
      <c r="I250" s="589">
        <f t="shared" si="90"/>
        <v>102714</v>
      </c>
      <c r="J250" s="621"/>
      <c r="K250" s="521">
        <v>655</v>
      </c>
      <c r="L250" s="467">
        <f t="shared" si="91"/>
        <v>0</v>
      </c>
      <c r="M250" s="521">
        <v>2366</v>
      </c>
      <c r="N250" s="467">
        <f t="shared" si="92"/>
        <v>0</v>
      </c>
      <c r="O250" s="589">
        <f t="shared" si="93"/>
        <v>0</v>
      </c>
      <c r="P250" s="641">
        <f t="shared" si="85"/>
        <v>0</v>
      </c>
      <c r="Q250" s="514">
        <f t="shared" si="86"/>
        <v>0</v>
      </c>
      <c r="R250" s="640">
        <f t="shared" si="87"/>
        <v>0</v>
      </c>
      <c r="S250" s="652"/>
      <c r="T250" s="521">
        <v>655</v>
      </c>
      <c r="U250" s="521">
        <f t="shared" si="94"/>
        <v>0</v>
      </c>
      <c r="V250" s="521">
        <v>2366</v>
      </c>
      <c r="W250" s="521">
        <f t="shared" si="95"/>
        <v>0</v>
      </c>
      <c r="X250" s="673">
        <f t="shared" si="96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9" t="s">
        <v>31</v>
      </c>
      <c r="D251" s="598">
        <v>3</v>
      </c>
      <c r="E251" s="467">
        <v>3144</v>
      </c>
      <c r="F251" s="467">
        <f t="shared" si="88"/>
        <v>9432</v>
      </c>
      <c r="G251" s="467">
        <v>122036.2</v>
      </c>
      <c r="H251" s="467">
        <f t="shared" si="89"/>
        <v>366108.6</v>
      </c>
      <c r="I251" s="589">
        <f t="shared" si="90"/>
        <v>375540.6</v>
      </c>
      <c r="J251" s="621"/>
      <c r="K251" s="521">
        <v>3144</v>
      </c>
      <c r="L251" s="467">
        <f t="shared" si="91"/>
        <v>0</v>
      </c>
      <c r="M251" s="521">
        <v>122036.2</v>
      </c>
      <c r="N251" s="467">
        <f t="shared" si="92"/>
        <v>0</v>
      </c>
      <c r="O251" s="589">
        <f t="shared" si="93"/>
        <v>0</v>
      </c>
      <c r="P251" s="641">
        <f t="shared" si="85"/>
        <v>0</v>
      </c>
      <c r="Q251" s="514">
        <f t="shared" si="86"/>
        <v>0</v>
      </c>
      <c r="R251" s="640">
        <f t="shared" si="87"/>
        <v>0</v>
      </c>
      <c r="S251" s="652"/>
      <c r="T251" s="521">
        <v>3144</v>
      </c>
      <c r="U251" s="521">
        <f t="shared" si="94"/>
        <v>0</v>
      </c>
      <c r="V251" s="521">
        <v>122036.2</v>
      </c>
      <c r="W251" s="521">
        <f t="shared" si="95"/>
        <v>0</v>
      </c>
      <c r="X251" s="673">
        <f t="shared" si="96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9" t="s">
        <v>31</v>
      </c>
      <c r="D252" s="598">
        <v>34</v>
      </c>
      <c r="E252" s="467">
        <v>262</v>
      </c>
      <c r="F252" s="467">
        <f t="shared" si="88"/>
        <v>8908</v>
      </c>
      <c r="G252" s="467">
        <v>13780</v>
      </c>
      <c r="H252" s="467">
        <f t="shared" si="89"/>
        <v>468520</v>
      </c>
      <c r="I252" s="589">
        <f t="shared" si="90"/>
        <v>477428</v>
      </c>
      <c r="J252" s="621"/>
      <c r="K252" s="521">
        <v>262</v>
      </c>
      <c r="L252" s="467">
        <f t="shared" si="91"/>
        <v>0</v>
      </c>
      <c r="M252" s="521">
        <v>13780</v>
      </c>
      <c r="N252" s="467">
        <f t="shared" si="92"/>
        <v>0</v>
      </c>
      <c r="O252" s="589">
        <f t="shared" si="93"/>
        <v>0</v>
      </c>
      <c r="P252" s="641">
        <f t="shared" si="85"/>
        <v>0</v>
      </c>
      <c r="Q252" s="514">
        <f t="shared" si="86"/>
        <v>0</v>
      </c>
      <c r="R252" s="640">
        <f t="shared" si="87"/>
        <v>0</v>
      </c>
      <c r="S252" s="652"/>
      <c r="T252" s="521">
        <v>262</v>
      </c>
      <c r="U252" s="521">
        <f t="shared" si="94"/>
        <v>0</v>
      </c>
      <c r="V252" s="521">
        <v>13780</v>
      </c>
      <c r="W252" s="521">
        <f t="shared" si="95"/>
        <v>0</v>
      </c>
      <c r="X252" s="673">
        <f t="shared" si="96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9" t="s">
        <v>31</v>
      </c>
      <c r="D253" s="598">
        <v>2</v>
      </c>
      <c r="E253" s="467">
        <v>1310</v>
      </c>
      <c r="F253" s="467">
        <f t="shared" si="88"/>
        <v>2620</v>
      </c>
      <c r="G253" s="467">
        <v>4836</v>
      </c>
      <c r="H253" s="467">
        <f t="shared" si="89"/>
        <v>9672</v>
      </c>
      <c r="I253" s="589">
        <f t="shared" si="90"/>
        <v>12292</v>
      </c>
      <c r="J253" s="621"/>
      <c r="K253" s="521">
        <v>1310</v>
      </c>
      <c r="L253" s="467">
        <f t="shared" si="91"/>
        <v>0</v>
      </c>
      <c r="M253" s="521">
        <v>4836</v>
      </c>
      <c r="N253" s="467">
        <f t="shared" si="92"/>
        <v>0</v>
      </c>
      <c r="O253" s="589">
        <f t="shared" si="93"/>
        <v>0</v>
      </c>
      <c r="P253" s="641">
        <f t="shared" si="85"/>
        <v>0</v>
      </c>
      <c r="Q253" s="514">
        <f t="shared" si="86"/>
        <v>0</v>
      </c>
      <c r="R253" s="640">
        <f t="shared" si="87"/>
        <v>0</v>
      </c>
      <c r="S253" s="652"/>
      <c r="T253" s="521">
        <v>1310</v>
      </c>
      <c r="U253" s="521">
        <f t="shared" si="94"/>
        <v>0</v>
      </c>
      <c r="V253" s="521">
        <v>4836</v>
      </c>
      <c r="W253" s="521">
        <f t="shared" si="95"/>
        <v>0</v>
      </c>
      <c r="X253" s="673">
        <f t="shared" si="96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9" t="s">
        <v>31</v>
      </c>
      <c r="D254" s="598">
        <v>2</v>
      </c>
      <c r="E254" s="467">
        <v>65.5</v>
      </c>
      <c r="F254" s="467">
        <f t="shared" si="88"/>
        <v>131</v>
      </c>
      <c r="G254" s="467">
        <v>470.6</v>
      </c>
      <c r="H254" s="467">
        <f t="shared" si="89"/>
        <v>941.2</v>
      </c>
      <c r="I254" s="589">
        <f t="shared" si="90"/>
        <v>1072.2</v>
      </c>
      <c r="J254" s="621"/>
      <c r="K254" s="521">
        <v>65.5</v>
      </c>
      <c r="L254" s="467">
        <f t="shared" si="91"/>
        <v>0</v>
      </c>
      <c r="M254" s="521">
        <v>470.6</v>
      </c>
      <c r="N254" s="467">
        <f t="shared" si="92"/>
        <v>0</v>
      </c>
      <c r="O254" s="589">
        <f t="shared" si="93"/>
        <v>0</v>
      </c>
      <c r="P254" s="641">
        <f t="shared" si="85"/>
        <v>0</v>
      </c>
      <c r="Q254" s="514">
        <f t="shared" si="86"/>
        <v>0</v>
      </c>
      <c r="R254" s="640">
        <f t="shared" si="87"/>
        <v>0</v>
      </c>
      <c r="S254" s="652"/>
      <c r="T254" s="521">
        <v>65.5</v>
      </c>
      <c r="U254" s="521">
        <f t="shared" si="94"/>
        <v>0</v>
      </c>
      <c r="V254" s="521">
        <v>470.6</v>
      </c>
      <c r="W254" s="521">
        <f t="shared" si="95"/>
        <v>0</v>
      </c>
      <c r="X254" s="673">
        <f t="shared" si="96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9" t="s">
        <v>31</v>
      </c>
      <c r="D255" s="598">
        <v>34</v>
      </c>
      <c r="E255" s="467">
        <v>131</v>
      </c>
      <c r="F255" s="467">
        <f t="shared" si="88"/>
        <v>4454</v>
      </c>
      <c r="G255" s="467">
        <v>122.2</v>
      </c>
      <c r="H255" s="467">
        <f t="shared" si="89"/>
        <v>4154.8</v>
      </c>
      <c r="I255" s="589">
        <f t="shared" si="90"/>
        <v>8608.7999999999993</v>
      </c>
      <c r="J255" s="621"/>
      <c r="K255" s="521">
        <v>131</v>
      </c>
      <c r="L255" s="467">
        <f t="shared" si="91"/>
        <v>0</v>
      </c>
      <c r="M255" s="521">
        <v>122.2</v>
      </c>
      <c r="N255" s="467">
        <f t="shared" si="92"/>
        <v>0</v>
      </c>
      <c r="O255" s="589">
        <f t="shared" si="93"/>
        <v>0</v>
      </c>
      <c r="P255" s="641">
        <f t="shared" si="85"/>
        <v>0</v>
      </c>
      <c r="Q255" s="514">
        <f t="shared" si="86"/>
        <v>0</v>
      </c>
      <c r="R255" s="640">
        <f t="shared" si="87"/>
        <v>0</v>
      </c>
      <c r="S255" s="652"/>
      <c r="T255" s="521">
        <v>131</v>
      </c>
      <c r="U255" s="521">
        <f t="shared" si="94"/>
        <v>0</v>
      </c>
      <c r="V255" s="521">
        <v>122.2</v>
      </c>
      <c r="W255" s="521">
        <f t="shared" si="95"/>
        <v>0</v>
      </c>
      <c r="X255" s="673">
        <f t="shared" si="96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9" t="s">
        <v>31</v>
      </c>
      <c r="D256" s="598">
        <v>500</v>
      </c>
      <c r="E256" s="467">
        <v>32.75</v>
      </c>
      <c r="F256" s="467">
        <f t="shared" si="88"/>
        <v>16375</v>
      </c>
      <c r="G256" s="467">
        <v>41.6</v>
      </c>
      <c r="H256" s="467">
        <f t="shared" si="89"/>
        <v>20800</v>
      </c>
      <c r="I256" s="589">
        <f t="shared" si="90"/>
        <v>37175</v>
      </c>
      <c r="J256" s="621"/>
      <c r="K256" s="521">
        <v>32.75</v>
      </c>
      <c r="L256" s="467">
        <f t="shared" si="91"/>
        <v>0</v>
      </c>
      <c r="M256" s="521">
        <v>41.6</v>
      </c>
      <c r="N256" s="467">
        <f t="shared" si="92"/>
        <v>0</v>
      </c>
      <c r="O256" s="589">
        <f t="shared" si="93"/>
        <v>0</v>
      </c>
      <c r="P256" s="641">
        <f t="shared" si="85"/>
        <v>0</v>
      </c>
      <c r="Q256" s="514">
        <f t="shared" si="86"/>
        <v>0</v>
      </c>
      <c r="R256" s="640">
        <f t="shared" si="87"/>
        <v>0</v>
      </c>
      <c r="S256" s="652"/>
      <c r="T256" s="521">
        <v>32.75</v>
      </c>
      <c r="U256" s="521">
        <f t="shared" si="94"/>
        <v>0</v>
      </c>
      <c r="V256" s="521">
        <v>41.6</v>
      </c>
      <c r="W256" s="521">
        <f t="shared" si="95"/>
        <v>0</v>
      </c>
      <c r="X256" s="673">
        <f t="shared" si="96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9" t="s">
        <v>32</v>
      </c>
      <c r="D257" s="598">
        <v>2035</v>
      </c>
      <c r="E257" s="467">
        <v>162.44</v>
      </c>
      <c r="F257" s="467">
        <f t="shared" si="88"/>
        <v>330565.40000000002</v>
      </c>
      <c r="G257" s="467">
        <v>94.38</v>
      </c>
      <c r="H257" s="467">
        <f t="shared" si="89"/>
        <v>192063.3</v>
      </c>
      <c r="I257" s="589">
        <f t="shared" si="90"/>
        <v>522628.7</v>
      </c>
      <c r="J257" s="621"/>
      <c r="K257" s="521">
        <v>162.44</v>
      </c>
      <c r="L257" s="467">
        <f t="shared" si="91"/>
        <v>0</v>
      </c>
      <c r="M257" s="521">
        <v>94.38</v>
      </c>
      <c r="N257" s="467">
        <f t="shared" si="92"/>
        <v>0</v>
      </c>
      <c r="O257" s="589">
        <f t="shared" si="93"/>
        <v>0</v>
      </c>
      <c r="P257" s="641">
        <f t="shared" si="85"/>
        <v>0</v>
      </c>
      <c r="Q257" s="514">
        <f t="shared" si="86"/>
        <v>0</v>
      </c>
      <c r="R257" s="640">
        <f t="shared" si="87"/>
        <v>0</v>
      </c>
      <c r="S257" s="652"/>
      <c r="T257" s="521">
        <v>162.44</v>
      </c>
      <c r="U257" s="521">
        <f t="shared" si="94"/>
        <v>0</v>
      </c>
      <c r="V257" s="521">
        <v>94.38</v>
      </c>
      <c r="W257" s="521">
        <f t="shared" si="95"/>
        <v>0</v>
      </c>
      <c r="X257" s="673">
        <f t="shared" si="96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9" t="s">
        <v>32</v>
      </c>
      <c r="D258" s="598">
        <v>250</v>
      </c>
      <c r="E258" s="467">
        <v>45.85</v>
      </c>
      <c r="F258" s="467">
        <f t="shared" si="88"/>
        <v>11462.5</v>
      </c>
      <c r="G258" s="467">
        <v>125.84</v>
      </c>
      <c r="H258" s="467">
        <f t="shared" si="89"/>
        <v>31460</v>
      </c>
      <c r="I258" s="589">
        <f t="shared" si="90"/>
        <v>42922.5</v>
      </c>
      <c r="J258" s="621"/>
      <c r="K258" s="521">
        <v>45.85</v>
      </c>
      <c r="L258" s="467">
        <f t="shared" si="91"/>
        <v>0</v>
      </c>
      <c r="M258" s="521">
        <v>125.84</v>
      </c>
      <c r="N258" s="467">
        <f t="shared" si="92"/>
        <v>0</v>
      </c>
      <c r="O258" s="589">
        <f t="shared" si="93"/>
        <v>0</v>
      </c>
      <c r="P258" s="641">
        <f t="shared" si="85"/>
        <v>0</v>
      </c>
      <c r="Q258" s="514">
        <f t="shared" si="86"/>
        <v>0</v>
      </c>
      <c r="R258" s="640">
        <f t="shared" si="87"/>
        <v>0</v>
      </c>
      <c r="S258" s="652"/>
      <c r="T258" s="521">
        <v>45.85</v>
      </c>
      <c r="U258" s="521">
        <f t="shared" si="94"/>
        <v>0</v>
      </c>
      <c r="V258" s="521">
        <v>125.84</v>
      </c>
      <c r="W258" s="521">
        <f t="shared" si="95"/>
        <v>0</v>
      </c>
      <c r="X258" s="673">
        <f t="shared" si="96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9" t="s">
        <v>31</v>
      </c>
      <c r="D259" s="598">
        <v>100</v>
      </c>
      <c r="E259" s="467">
        <v>13.100000000000001</v>
      </c>
      <c r="F259" s="467">
        <f t="shared" si="88"/>
        <v>1310.0000000000002</v>
      </c>
      <c r="G259" s="467">
        <v>31.72</v>
      </c>
      <c r="H259" s="467">
        <f t="shared" si="89"/>
        <v>3172</v>
      </c>
      <c r="I259" s="589">
        <f t="shared" si="90"/>
        <v>4482</v>
      </c>
      <c r="J259" s="621"/>
      <c r="K259" s="521">
        <v>13.100000000000001</v>
      </c>
      <c r="L259" s="467">
        <f t="shared" si="91"/>
        <v>0</v>
      </c>
      <c r="M259" s="521">
        <v>31.72</v>
      </c>
      <c r="N259" s="467">
        <f t="shared" si="92"/>
        <v>0</v>
      </c>
      <c r="O259" s="589">
        <f t="shared" si="93"/>
        <v>0</v>
      </c>
      <c r="P259" s="641">
        <f t="shared" si="85"/>
        <v>0</v>
      </c>
      <c r="Q259" s="514">
        <f t="shared" si="86"/>
        <v>0</v>
      </c>
      <c r="R259" s="640">
        <f t="shared" si="87"/>
        <v>0</v>
      </c>
      <c r="S259" s="652"/>
      <c r="T259" s="521">
        <v>13.100000000000001</v>
      </c>
      <c r="U259" s="521">
        <f t="shared" si="94"/>
        <v>0</v>
      </c>
      <c r="V259" s="521">
        <v>31.72</v>
      </c>
      <c r="W259" s="521">
        <f t="shared" si="95"/>
        <v>0</v>
      </c>
      <c r="X259" s="673">
        <f t="shared" si="96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9" t="s">
        <v>224</v>
      </c>
      <c r="D260" s="602">
        <v>1</v>
      </c>
      <c r="E260" s="472">
        <v>37728</v>
      </c>
      <c r="F260" s="472">
        <f t="shared" si="88"/>
        <v>37728</v>
      </c>
      <c r="G260" s="472"/>
      <c r="H260" s="472"/>
      <c r="I260" s="595">
        <f t="shared" si="90"/>
        <v>37728</v>
      </c>
      <c r="J260" s="621"/>
      <c r="K260" s="526">
        <v>37728</v>
      </c>
      <c r="L260" s="472">
        <f t="shared" si="91"/>
        <v>0</v>
      </c>
      <c r="M260" s="526"/>
      <c r="N260" s="472"/>
      <c r="O260" s="595">
        <f t="shared" si="93"/>
        <v>0</v>
      </c>
      <c r="P260" s="641">
        <f t="shared" si="85"/>
        <v>0</v>
      </c>
      <c r="Q260" s="514">
        <f t="shared" si="86"/>
        <v>0</v>
      </c>
      <c r="R260" s="640">
        <f t="shared" si="87"/>
        <v>0</v>
      </c>
      <c r="S260" s="652"/>
      <c r="T260" s="526">
        <v>37728</v>
      </c>
      <c r="U260" s="526">
        <f t="shared" si="94"/>
        <v>0</v>
      </c>
      <c r="V260" s="526"/>
      <c r="W260" s="526"/>
      <c r="X260" s="680">
        <f t="shared" si="96"/>
        <v>0</v>
      </c>
    </row>
    <row r="261" spans="1:24" s="404" customFormat="1" ht="17.45" hidden="1" customHeight="1" x14ac:dyDescent="0.25">
      <c r="A261" s="706" t="s">
        <v>372</v>
      </c>
      <c r="B261" s="698" t="s">
        <v>373</v>
      </c>
      <c r="C261" s="699"/>
      <c r="D261" s="707"/>
      <c r="E261" s="708"/>
      <c r="F261" s="421">
        <f>SUM(F262:F263)</f>
        <v>1030142.866</v>
      </c>
      <c r="G261" s="708"/>
      <c r="H261" s="421">
        <f>SUM(H262:H263)</f>
        <v>1480862.5832</v>
      </c>
      <c r="I261" s="586">
        <f>SUM(I262:I263)</f>
        <v>2511005.4492000001</v>
      </c>
      <c r="J261" s="637"/>
      <c r="K261" s="709"/>
      <c r="L261" s="421">
        <f>SUM(L262:L263)</f>
        <v>0</v>
      </c>
      <c r="M261" s="709"/>
      <c r="N261" s="421">
        <f>SUM(N262:N263)</f>
        <v>0</v>
      </c>
      <c r="O261" s="586">
        <f>SUM(O262:O263)</f>
        <v>0</v>
      </c>
      <c r="P261" s="641">
        <f t="shared" si="85"/>
        <v>0</v>
      </c>
      <c r="Q261" s="514">
        <f t="shared" si="86"/>
        <v>0</v>
      </c>
      <c r="R261" s="640">
        <f t="shared" si="87"/>
        <v>0</v>
      </c>
      <c r="S261" s="636"/>
      <c r="T261" s="709"/>
      <c r="U261" s="520">
        <f>SUM(U262:U263)</f>
        <v>0</v>
      </c>
      <c r="V261" s="709"/>
      <c r="W261" s="520">
        <f>SUM(W262:W263)</f>
        <v>0</v>
      </c>
      <c r="X261" s="672">
        <f>SUM(X262:X263)</f>
        <v>0</v>
      </c>
    </row>
    <row r="262" spans="1:24" s="496" customFormat="1" ht="17.45" hidden="1" customHeight="1" x14ac:dyDescent="0.25">
      <c r="A262" s="437" t="s">
        <v>830</v>
      </c>
      <c r="B262" s="431" t="s">
        <v>274</v>
      </c>
      <c r="C262" s="576" t="s">
        <v>224</v>
      </c>
      <c r="D262" s="599">
        <v>1</v>
      </c>
      <c r="E262" s="484">
        <v>117977.29000000001</v>
      </c>
      <c r="F262" s="484">
        <f>E262*D262</f>
        <v>117977.29000000001</v>
      </c>
      <c r="G262" s="484">
        <v>197096.98319999999</v>
      </c>
      <c r="H262" s="484">
        <f>G262*D262</f>
        <v>197096.98319999999</v>
      </c>
      <c r="I262" s="589">
        <f>F262+H262</f>
        <v>315074.2732</v>
      </c>
      <c r="J262" s="622"/>
      <c r="K262" s="528">
        <v>117977.29000000001</v>
      </c>
      <c r="L262" s="484">
        <f>K262*J262</f>
        <v>0</v>
      </c>
      <c r="M262" s="528">
        <v>197096.98319999999</v>
      </c>
      <c r="N262" s="484">
        <f>M262*J262</f>
        <v>0</v>
      </c>
      <c r="O262" s="589">
        <f>L262+N262</f>
        <v>0</v>
      </c>
      <c r="P262" s="641">
        <f t="shared" si="85"/>
        <v>0</v>
      </c>
      <c r="Q262" s="514">
        <f t="shared" si="86"/>
        <v>0</v>
      </c>
      <c r="R262" s="640">
        <f t="shared" si="87"/>
        <v>0</v>
      </c>
      <c r="S262" s="641"/>
      <c r="T262" s="528">
        <v>117977.29000000001</v>
      </c>
      <c r="U262" s="528">
        <f>T262*S262</f>
        <v>0</v>
      </c>
      <c r="V262" s="528">
        <v>197096.98319999999</v>
      </c>
      <c r="W262" s="528">
        <f>V262*S262</f>
        <v>0</v>
      </c>
      <c r="X262" s="673">
        <f>U262+W262</f>
        <v>0</v>
      </c>
    </row>
    <row r="263" spans="1:24" s="496" customFormat="1" ht="17.45" hidden="1" customHeight="1" x14ac:dyDescent="0.25">
      <c r="A263" s="437" t="s">
        <v>831</v>
      </c>
      <c r="B263" s="431" t="s">
        <v>285</v>
      </c>
      <c r="C263" s="576" t="s">
        <v>213</v>
      </c>
      <c r="D263" s="599">
        <v>3820</v>
      </c>
      <c r="E263" s="484">
        <v>238.7868</v>
      </c>
      <c r="F263" s="484">
        <f>E263*D263</f>
        <v>912165.576</v>
      </c>
      <c r="G263" s="484">
        <v>336.06429319371728</v>
      </c>
      <c r="H263" s="484">
        <f>G263*D263</f>
        <v>1283765.6000000001</v>
      </c>
      <c r="I263" s="589">
        <f>F263+H263</f>
        <v>2195931.176</v>
      </c>
      <c r="J263" s="622"/>
      <c r="K263" s="528">
        <v>238.7868</v>
      </c>
      <c r="L263" s="484">
        <f>K263*J263</f>
        <v>0</v>
      </c>
      <c r="M263" s="528">
        <v>336.06429319371728</v>
      </c>
      <c r="N263" s="484">
        <f>M263*J263</f>
        <v>0</v>
      </c>
      <c r="O263" s="589">
        <f>L263+N263</f>
        <v>0</v>
      </c>
      <c r="P263" s="641">
        <f t="shared" si="85"/>
        <v>0</v>
      </c>
      <c r="Q263" s="514">
        <f t="shared" si="86"/>
        <v>0</v>
      </c>
      <c r="R263" s="640">
        <f t="shared" si="87"/>
        <v>0</v>
      </c>
      <c r="S263" s="641"/>
      <c r="T263" s="528">
        <v>238.7868</v>
      </c>
      <c r="U263" s="528">
        <f>T263*S263</f>
        <v>0</v>
      </c>
      <c r="V263" s="528">
        <v>336.06429319371728</v>
      </c>
      <c r="W263" s="528">
        <f>V263*S263</f>
        <v>0</v>
      </c>
      <c r="X263" s="673">
        <f>U263+W263</f>
        <v>0</v>
      </c>
    </row>
    <row r="264" spans="1:24" s="403" customFormat="1" ht="24" hidden="1" customHeight="1" x14ac:dyDescent="0.25">
      <c r="A264" s="706" t="s">
        <v>374</v>
      </c>
      <c r="B264" s="698" t="s">
        <v>375</v>
      </c>
      <c r="C264" s="699"/>
      <c r="D264" s="703"/>
      <c r="E264" s="421"/>
      <c r="F264" s="421">
        <f>SUM(F265:F271)</f>
        <v>583593.1</v>
      </c>
      <c r="G264" s="421"/>
      <c r="H264" s="421">
        <f>SUM(H265:H271)</f>
        <v>7615331.5</v>
      </c>
      <c r="I264" s="586">
        <f>SUM(I265:I271)</f>
        <v>8198924.5999999996</v>
      </c>
      <c r="J264" s="637"/>
      <c r="K264" s="515"/>
      <c r="L264" s="456">
        <f>SUM(L265:L271)</f>
        <v>0</v>
      </c>
      <c r="M264" s="515"/>
      <c r="N264" s="456">
        <f>SUM(N265:N271)</f>
        <v>0</v>
      </c>
      <c r="O264" s="609">
        <f>SUM(O265:O271)</f>
        <v>0</v>
      </c>
      <c r="P264" s="641">
        <f t="shared" si="85"/>
        <v>0</v>
      </c>
      <c r="Q264" s="514">
        <f t="shared" si="86"/>
        <v>0</v>
      </c>
      <c r="R264" s="640">
        <f t="shared" si="87"/>
        <v>0</v>
      </c>
      <c r="S264" s="636"/>
      <c r="T264" s="515"/>
      <c r="U264" s="515">
        <f>SUM(U265:U271)</f>
        <v>0</v>
      </c>
      <c r="V264" s="515"/>
      <c r="W264" s="515">
        <f>SUM(W265:W271)</f>
        <v>0</v>
      </c>
      <c r="X264" s="670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3" t="s">
        <v>31</v>
      </c>
      <c r="D265" s="598">
        <v>1</v>
      </c>
      <c r="E265" s="467">
        <v>7074</v>
      </c>
      <c r="F265" s="467">
        <f t="shared" ref="F265:F271" si="97">E265*D265</f>
        <v>7074</v>
      </c>
      <c r="G265" s="467">
        <v>114039.90000000001</v>
      </c>
      <c r="H265" s="467">
        <f t="shared" ref="H265:H270" si="98">G265*D265</f>
        <v>114039.90000000001</v>
      </c>
      <c r="I265" s="589">
        <f t="shared" ref="I265:I271" si="99">H265+F265</f>
        <v>121113.90000000001</v>
      </c>
      <c r="J265" s="621"/>
      <c r="K265" s="521">
        <v>7074</v>
      </c>
      <c r="L265" s="467">
        <f t="shared" ref="L265:L271" si="100">K265*J265</f>
        <v>0</v>
      </c>
      <c r="M265" s="521">
        <v>114039.90000000001</v>
      </c>
      <c r="N265" s="467">
        <f t="shared" ref="N265:N270" si="101">M265*J265</f>
        <v>0</v>
      </c>
      <c r="O265" s="589">
        <f t="shared" ref="O265:O271" si="102">N265+L265</f>
        <v>0</v>
      </c>
      <c r="P265" s="641">
        <f t="shared" si="85"/>
        <v>0</v>
      </c>
      <c r="Q265" s="514">
        <f t="shared" si="86"/>
        <v>0</v>
      </c>
      <c r="R265" s="640">
        <f t="shared" si="87"/>
        <v>0</v>
      </c>
      <c r="S265" s="652"/>
      <c r="T265" s="521">
        <v>7074</v>
      </c>
      <c r="U265" s="521">
        <f t="shared" ref="U265:U267" si="103">T265*S265</f>
        <v>0</v>
      </c>
      <c r="V265" s="521">
        <v>114039.90000000001</v>
      </c>
      <c r="W265" s="521">
        <f t="shared" ref="W265:W267" si="104">V265*S265</f>
        <v>0</v>
      </c>
      <c r="X265" s="673">
        <f t="shared" ref="X265:X267" si="105"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3" t="s">
        <v>378</v>
      </c>
      <c r="D266" s="598">
        <v>170</v>
      </c>
      <c r="E266" s="467">
        <v>232</v>
      </c>
      <c r="F266" s="467">
        <f t="shared" si="97"/>
        <v>39440</v>
      </c>
      <c r="G266" s="467">
        <v>754</v>
      </c>
      <c r="H266" s="467">
        <f t="shared" si="98"/>
        <v>128180</v>
      </c>
      <c r="I266" s="589">
        <f t="shared" si="99"/>
        <v>167620</v>
      </c>
      <c r="J266" s="621"/>
      <c r="K266" s="521">
        <v>232</v>
      </c>
      <c r="L266" s="467">
        <f t="shared" si="100"/>
        <v>0</v>
      </c>
      <c r="M266" s="521">
        <v>754</v>
      </c>
      <c r="N266" s="467">
        <f t="shared" si="101"/>
        <v>0</v>
      </c>
      <c r="O266" s="589">
        <f t="shared" si="102"/>
        <v>0</v>
      </c>
      <c r="P266" s="641">
        <f t="shared" si="85"/>
        <v>0</v>
      </c>
      <c r="Q266" s="514">
        <f t="shared" si="86"/>
        <v>0</v>
      </c>
      <c r="R266" s="640">
        <f t="shared" si="87"/>
        <v>0</v>
      </c>
      <c r="S266" s="652"/>
      <c r="T266" s="521">
        <v>232</v>
      </c>
      <c r="U266" s="521">
        <f t="shared" si="103"/>
        <v>0</v>
      </c>
      <c r="V266" s="521">
        <v>754</v>
      </c>
      <c r="W266" s="521">
        <f t="shared" si="104"/>
        <v>0</v>
      </c>
      <c r="X266" s="673">
        <f t="shared" si="105"/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3" t="s">
        <v>378</v>
      </c>
      <c r="D267" s="598">
        <v>400</v>
      </c>
      <c r="E267" s="467">
        <v>182</v>
      </c>
      <c r="F267" s="467">
        <f t="shared" si="97"/>
        <v>72800</v>
      </c>
      <c r="G267" s="467">
        <v>209</v>
      </c>
      <c r="H267" s="467">
        <f t="shared" si="98"/>
        <v>83600</v>
      </c>
      <c r="I267" s="589">
        <f t="shared" si="99"/>
        <v>156400</v>
      </c>
      <c r="J267" s="621"/>
      <c r="K267" s="521">
        <v>182</v>
      </c>
      <c r="L267" s="467">
        <f t="shared" si="100"/>
        <v>0</v>
      </c>
      <c r="M267" s="521">
        <v>209</v>
      </c>
      <c r="N267" s="467">
        <f t="shared" si="101"/>
        <v>0</v>
      </c>
      <c r="O267" s="589">
        <f t="shared" si="102"/>
        <v>0</v>
      </c>
      <c r="P267" s="641">
        <f t="shared" si="85"/>
        <v>0</v>
      </c>
      <c r="Q267" s="514">
        <f t="shared" si="86"/>
        <v>0</v>
      </c>
      <c r="R267" s="640">
        <f t="shared" si="87"/>
        <v>0</v>
      </c>
      <c r="S267" s="652"/>
      <c r="T267" s="521">
        <v>182</v>
      </c>
      <c r="U267" s="521">
        <f t="shared" si="103"/>
        <v>0</v>
      </c>
      <c r="V267" s="521">
        <v>209</v>
      </c>
      <c r="W267" s="521">
        <f t="shared" si="104"/>
        <v>0</v>
      </c>
      <c r="X267" s="673">
        <f t="shared" si="105"/>
        <v>0</v>
      </c>
    </row>
    <row r="268" spans="1:24" s="403" customFormat="1" ht="28.5" hidden="1" customHeight="1" x14ac:dyDescent="0.25">
      <c r="A268" s="439"/>
      <c r="B268" s="438"/>
      <c r="C268" s="573"/>
      <c r="D268" s="598">
        <v>186</v>
      </c>
      <c r="E268" s="467">
        <v>1865</v>
      </c>
      <c r="F268" s="467">
        <f t="shared" si="97"/>
        <v>346890</v>
      </c>
      <c r="G268" s="467">
        <v>37760</v>
      </c>
      <c r="H268" s="467">
        <f t="shared" si="98"/>
        <v>7023360</v>
      </c>
      <c r="I268" s="589">
        <f t="shared" si="99"/>
        <v>7370250</v>
      </c>
      <c r="J268" s="621"/>
      <c r="K268" s="514"/>
      <c r="L268" s="478"/>
      <c r="M268" s="514"/>
      <c r="N268" s="478"/>
      <c r="O268" s="612"/>
      <c r="P268" s="641">
        <f t="shared" si="85"/>
        <v>0</v>
      </c>
      <c r="Q268" s="514">
        <f t="shared" si="86"/>
        <v>0</v>
      </c>
      <c r="R268" s="640">
        <f t="shared" si="87"/>
        <v>0</v>
      </c>
      <c r="S268" s="652"/>
      <c r="T268" s="514"/>
      <c r="U268" s="514"/>
      <c r="V268" s="514"/>
      <c r="W268" s="514"/>
      <c r="X268" s="671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3" t="s">
        <v>31</v>
      </c>
      <c r="D269" s="598">
        <v>12</v>
      </c>
      <c r="E269" s="467">
        <v>2620</v>
      </c>
      <c r="F269" s="467">
        <f t="shared" si="97"/>
        <v>31440</v>
      </c>
      <c r="G269" s="467">
        <v>16374.800000000001</v>
      </c>
      <c r="H269" s="467">
        <f t="shared" si="98"/>
        <v>196497.6</v>
      </c>
      <c r="I269" s="589">
        <f t="shared" si="99"/>
        <v>227937.6</v>
      </c>
      <c r="J269" s="621"/>
      <c r="K269" s="521">
        <v>2620</v>
      </c>
      <c r="L269" s="467">
        <f t="shared" si="100"/>
        <v>0</v>
      </c>
      <c r="M269" s="521">
        <v>16374.800000000001</v>
      </c>
      <c r="N269" s="467">
        <f t="shared" si="101"/>
        <v>0</v>
      </c>
      <c r="O269" s="589">
        <f t="shared" si="102"/>
        <v>0</v>
      </c>
      <c r="P269" s="641">
        <f t="shared" si="85"/>
        <v>0</v>
      </c>
      <c r="Q269" s="514">
        <f t="shared" si="86"/>
        <v>0</v>
      </c>
      <c r="R269" s="640">
        <f t="shared" si="87"/>
        <v>0</v>
      </c>
      <c r="S269" s="652"/>
      <c r="T269" s="521">
        <v>2620</v>
      </c>
      <c r="U269" s="521">
        <f t="shared" ref="U269:U271" si="106">T269*S269</f>
        <v>0</v>
      </c>
      <c r="V269" s="521">
        <v>16374.800000000001</v>
      </c>
      <c r="W269" s="521">
        <f t="shared" ref="W269:W270" si="107">V269*S269</f>
        <v>0</v>
      </c>
      <c r="X269" s="673">
        <f t="shared" ref="X269:X271" si="108"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3" t="s">
        <v>224</v>
      </c>
      <c r="D270" s="598">
        <v>570</v>
      </c>
      <c r="E270" s="467">
        <v>95.63000000000001</v>
      </c>
      <c r="F270" s="467">
        <f t="shared" si="97"/>
        <v>54509.100000000006</v>
      </c>
      <c r="G270" s="467">
        <v>122.2</v>
      </c>
      <c r="H270" s="467">
        <f t="shared" si="98"/>
        <v>69654</v>
      </c>
      <c r="I270" s="589">
        <f t="shared" si="99"/>
        <v>124163.1</v>
      </c>
      <c r="J270" s="621"/>
      <c r="K270" s="521">
        <v>95.63000000000001</v>
      </c>
      <c r="L270" s="467">
        <f t="shared" si="100"/>
        <v>0</v>
      </c>
      <c r="M270" s="521">
        <v>122.2</v>
      </c>
      <c r="N270" s="467">
        <f t="shared" si="101"/>
        <v>0</v>
      </c>
      <c r="O270" s="589">
        <f t="shared" si="102"/>
        <v>0</v>
      </c>
      <c r="P270" s="641">
        <f t="shared" si="85"/>
        <v>0</v>
      </c>
      <c r="Q270" s="514">
        <f t="shared" si="86"/>
        <v>0</v>
      </c>
      <c r="R270" s="640">
        <f t="shared" si="87"/>
        <v>0</v>
      </c>
      <c r="S270" s="652"/>
      <c r="T270" s="521">
        <v>95.63000000000001</v>
      </c>
      <c r="U270" s="521">
        <f t="shared" si="106"/>
        <v>0</v>
      </c>
      <c r="V270" s="521">
        <v>122.2</v>
      </c>
      <c r="W270" s="521">
        <f t="shared" si="107"/>
        <v>0</v>
      </c>
      <c r="X270" s="673">
        <f t="shared" si="108"/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3" t="s">
        <v>224</v>
      </c>
      <c r="D271" s="598">
        <v>1</v>
      </c>
      <c r="E271" s="467">
        <v>31440</v>
      </c>
      <c r="F271" s="467">
        <f t="shared" si="97"/>
        <v>31440</v>
      </c>
      <c r="G271" s="467"/>
      <c r="H271" s="467"/>
      <c r="I271" s="589">
        <f t="shared" si="99"/>
        <v>31440</v>
      </c>
      <c r="J271" s="621"/>
      <c r="K271" s="521">
        <v>31440</v>
      </c>
      <c r="L271" s="467">
        <f t="shared" si="100"/>
        <v>0</v>
      </c>
      <c r="M271" s="521"/>
      <c r="N271" s="467"/>
      <c r="O271" s="589">
        <f t="shared" si="102"/>
        <v>0</v>
      </c>
      <c r="P271" s="641">
        <f t="shared" si="85"/>
        <v>0</v>
      </c>
      <c r="Q271" s="514">
        <f t="shared" si="86"/>
        <v>0</v>
      </c>
      <c r="R271" s="640">
        <f t="shared" si="87"/>
        <v>0</v>
      </c>
      <c r="S271" s="652"/>
      <c r="T271" s="521">
        <v>31440</v>
      </c>
      <c r="U271" s="521">
        <f t="shared" si="106"/>
        <v>0</v>
      </c>
      <c r="V271" s="521"/>
      <c r="W271" s="521"/>
      <c r="X271" s="673">
        <f t="shared" si="108"/>
        <v>0</v>
      </c>
    </row>
    <row r="272" spans="1:24" ht="23.25" customHeight="1" x14ac:dyDescent="0.25">
      <c r="A272" s="706" t="s">
        <v>383</v>
      </c>
      <c r="B272" s="698" t="s">
        <v>384</v>
      </c>
      <c r="C272" s="699"/>
      <c r="D272" s="637"/>
      <c r="E272" s="555"/>
      <c r="F272" s="555">
        <f>F273+F274+F275+F276+F277+F278</f>
        <v>2081673.6028500001</v>
      </c>
      <c r="G272" s="555"/>
      <c r="H272" s="555">
        <f>H273+H274+H275+H276+H277+H278</f>
        <v>2823576.9499240001</v>
      </c>
      <c r="I272" s="638">
        <f>I273+I274+I275+I276+I277+I278</f>
        <v>4905250.552774</v>
      </c>
      <c r="J272" s="637"/>
      <c r="K272" s="515"/>
      <c r="L272" s="456">
        <f>L273+L274+L275+L276+L277+L278</f>
        <v>1695730.3555090912</v>
      </c>
      <c r="M272" s="515"/>
      <c r="N272" s="456">
        <f>N273+N274+N275+N276+N277+N278</f>
        <v>2362740.125178182</v>
      </c>
      <c r="O272" s="609">
        <f>O273+O274+O275+O276+O277+O278</f>
        <v>4058470.4806872727</v>
      </c>
      <c r="P272" s="642"/>
      <c r="Q272" s="456"/>
      <c r="R272" s="609"/>
      <c r="S272" s="636"/>
      <c r="T272" s="515"/>
      <c r="U272" s="515">
        <f>U273+U274+U275+U276+U277+U278</f>
        <v>1695729.27</v>
      </c>
      <c r="V272" s="515"/>
      <c r="W272" s="515">
        <f>W273+W274+W275+W276+W277+W278</f>
        <v>2362739.2299999995</v>
      </c>
      <c r="X272" s="670">
        <f>X273+X274+X275+X276+X277+X278</f>
        <v>4058468.5</v>
      </c>
    </row>
    <row r="273" spans="1:24" s="498" customFormat="1" ht="30" customHeight="1" x14ac:dyDescent="0.25">
      <c r="A273" s="437" t="s">
        <v>838</v>
      </c>
      <c r="B273" s="431" t="s">
        <v>385</v>
      </c>
      <c r="C273" s="576" t="s">
        <v>33</v>
      </c>
      <c r="D273" s="599">
        <v>2.2000000000000002</v>
      </c>
      <c r="E273" s="484">
        <v>117100.30454545454</v>
      </c>
      <c r="F273" s="484">
        <f t="shared" ref="F273:F278" si="109">E273*D273</f>
        <v>257620.67</v>
      </c>
      <c r="G273" s="484">
        <v>208116.40909090909</v>
      </c>
      <c r="H273" s="484">
        <f t="shared" ref="H273:H278" si="110">G273*D273</f>
        <v>457856.10000000003</v>
      </c>
      <c r="I273" s="589">
        <f t="shared" ref="I273:I278" si="111">H273+F273</f>
        <v>715476.77</v>
      </c>
      <c r="J273" s="622">
        <v>2.1800000000000002</v>
      </c>
      <c r="K273" s="527">
        <v>117100.30454545454</v>
      </c>
      <c r="L273" s="499">
        <f t="shared" ref="L273:L278" si="112">K273*J273</f>
        <v>255278.66390909092</v>
      </c>
      <c r="M273" s="527">
        <v>208116.40909090909</v>
      </c>
      <c r="N273" s="499">
        <f t="shared" ref="N273:N278" si="113">M273*J273</f>
        <v>453693.77181818185</v>
      </c>
      <c r="O273" s="612">
        <f t="shared" ref="O273:O278" si="114">N273+L273</f>
        <v>708972.43572727276</v>
      </c>
      <c r="P273" s="641">
        <f t="shared" si="85"/>
        <v>0.30454545453540049</v>
      </c>
      <c r="Q273" s="514">
        <f t="shared" si="86"/>
        <v>0.40909090908826329</v>
      </c>
      <c r="R273" s="640">
        <f t="shared" si="87"/>
        <v>0.66999999998370185</v>
      </c>
      <c r="S273" s="641">
        <v>2.1800000000000002</v>
      </c>
      <c r="T273" s="527">
        <v>117100</v>
      </c>
      <c r="U273" s="527">
        <f t="shared" ref="U273:U278" si="115">T273*S273</f>
        <v>255278.00000000003</v>
      </c>
      <c r="V273" s="527">
        <v>208116</v>
      </c>
      <c r="W273" s="527">
        <f t="shared" ref="W273:W278" si="116">V273*S273</f>
        <v>453692.88</v>
      </c>
      <c r="X273" s="671">
        <f t="shared" ref="X273:X278" si="117">W273+U273</f>
        <v>708970.88</v>
      </c>
    </row>
    <row r="274" spans="1:24" s="498" customFormat="1" ht="30.75" customHeight="1" x14ac:dyDescent="0.25">
      <c r="A274" s="437" t="s">
        <v>842</v>
      </c>
      <c r="B274" s="431" t="s">
        <v>386</v>
      </c>
      <c r="C274" s="576" t="s">
        <v>153</v>
      </c>
      <c r="D274" s="599">
        <v>175.57</v>
      </c>
      <c r="E274" s="484">
        <v>2711</v>
      </c>
      <c r="F274" s="484">
        <f t="shared" si="109"/>
        <v>475970.26999999996</v>
      </c>
      <c r="G274" s="484">
        <v>7373</v>
      </c>
      <c r="H274" s="484">
        <f t="shared" si="110"/>
        <v>1294477.6099999999</v>
      </c>
      <c r="I274" s="589">
        <f t="shared" si="111"/>
        <v>1770447.88</v>
      </c>
      <c r="J274" s="622">
        <v>175.57</v>
      </c>
      <c r="K274" s="527">
        <v>2711</v>
      </c>
      <c r="L274" s="499">
        <f t="shared" si="112"/>
        <v>475970.26999999996</v>
      </c>
      <c r="M274" s="527">
        <v>7373</v>
      </c>
      <c r="N274" s="499">
        <f t="shared" si="113"/>
        <v>1294477.6099999999</v>
      </c>
      <c r="O274" s="612">
        <f t="shared" si="114"/>
        <v>1770447.88</v>
      </c>
      <c r="P274" s="641">
        <f t="shared" si="85"/>
        <v>0</v>
      </c>
      <c r="Q274" s="514">
        <f t="shared" si="86"/>
        <v>0</v>
      </c>
      <c r="R274" s="640">
        <f t="shared" si="87"/>
        <v>0</v>
      </c>
      <c r="S274" s="641">
        <v>175.57</v>
      </c>
      <c r="T274" s="527">
        <v>2711</v>
      </c>
      <c r="U274" s="527">
        <f t="shared" si="115"/>
        <v>475970.26999999996</v>
      </c>
      <c r="V274" s="527">
        <v>7373</v>
      </c>
      <c r="W274" s="527">
        <f t="shared" si="116"/>
        <v>1294477.6099999999</v>
      </c>
      <c r="X274" s="671">
        <f t="shared" si="117"/>
        <v>1770447.88</v>
      </c>
    </row>
    <row r="275" spans="1:24" s="496" customFormat="1" ht="17.45" hidden="1" customHeight="1" x14ac:dyDescent="0.25">
      <c r="A275" s="437" t="s">
        <v>843</v>
      </c>
      <c r="B275" s="431" t="s">
        <v>387</v>
      </c>
      <c r="C275" s="576" t="s">
        <v>31</v>
      </c>
      <c r="D275" s="599">
        <v>1</v>
      </c>
      <c r="E275" s="484">
        <v>160029.60000000003</v>
      </c>
      <c r="F275" s="484">
        <f t="shared" si="109"/>
        <v>160029.60000000003</v>
      </c>
      <c r="G275" s="484">
        <v>163827.396564</v>
      </c>
      <c r="H275" s="484">
        <f t="shared" si="110"/>
        <v>163827.396564</v>
      </c>
      <c r="I275" s="589">
        <f t="shared" si="111"/>
        <v>323856.99656400003</v>
      </c>
      <c r="J275" s="622"/>
      <c r="K275" s="528">
        <v>160029.60000000003</v>
      </c>
      <c r="L275" s="484">
        <f t="shared" si="112"/>
        <v>0</v>
      </c>
      <c r="M275" s="528">
        <v>163827.396564</v>
      </c>
      <c r="N275" s="484">
        <f t="shared" si="113"/>
        <v>0</v>
      </c>
      <c r="O275" s="589">
        <f t="shared" si="114"/>
        <v>0</v>
      </c>
      <c r="P275" s="641">
        <f t="shared" si="85"/>
        <v>0</v>
      </c>
      <c r="Q275" s="514">
        <f t="shared" si="86"/>
        <v>0</v>
      </c>
      <c r="R275" s="640">
        <f t="shared" si="87"/>
        <v>0</v>
      </c>
      <c r="S275" s="641"/>
      <c r="T275" s="528">
        <v>160029.60000000003</v>
      </c>
      <c r="U275" s="528">
        <f t="shared" si="115"/>
        <v>0</v>
      </c>
      <c r="V275" s="528">
        <v>163827.396564</v>
      </c>
      <c r="W275" s="528">
        <f t="shared" si="116"/>
        <v>0</v>
      </c>
      <c r="X275" s="673">
        <f t="shared" si="117"/>
        <v>0</v>
      </c>
    </row>
    <row r="276" spans="1:24" s="496" customFormat="1" ht="17.45" hidden="1" customHeight="1" x14ac:dyDescent="0.25">
      <c r="A276" s="437" t="s">
        <v>844</v>
      </c>
      <c r="B276" s="431" t="s">
        <v>388</v>
      </c>
      <c r="C276" s="576" t="s">
        <v>153</v>
      </c>
      <c r="D276" s="599">
        <v>28.8</v>
      </c>
      <c r="E276" s="484">
        <v>5549.8059027777781</v>
      </c>
      <c r="F276" s="484">
        <f t="shared" si="109"/>
        <v>159834.41</v>
      </c>
      <c r="G276" s="484">
        <v>5516.6493055555557</v>
      </c>
      <c r="H276" s="484">
        <f t="shared" si="110"/>
        <v>158879.5</v>
      </c>
      <c r="I276" s="589">
        <f t="shared" si="111"/>
        <v>318713.91000000003</v>
      </c>
      <c r="J276" s="622"/>
      <c r="K276" s="528">
        <v>5549.8059027777781</v>
      </c>
      <c r="L276" s="484">
        <f t="shared" si="112"/>
        <v>0</v>
      </c>
      <c r="M276" s="528">
        <v>5516.6493055555557</v>
      </c>
      <c r="N276" s="484">
        <f t="shared" si="113"/>
        <v>0</v>
      </c>
      <c r="O276" s="589">
        <f t="shared" si="114"/>
        <v>0</v>
      </c>
      <c r="P276" s="641">
        <f t="shared" si="85"/>
        <v>0</v>
      </c>
      <c r="Q276" s="514">
        <f t="shared" si="86"/>
        <v>0</v>
      </c>
      <c r="R276" s="640">
        <f t="shared" si="87"/>
        <v>0</v>
      </c>
      <c r="S276" s="641"/>
      <c r="T276" s="528">
        <v>5549.8059027777781</v>
      </c>
      <c r="U276" s="528">
        <f t="shared" si="115"/>
        <v>0</v>
      </c>
      <c r="V276" s="528">
        <v>5516.6493055555557</v>
      </c>
      <c r="W276" s="528">
        <f t="shared" si="116"/>
        <v>0</v>
      </c>
      <c r="X276" s="673">
        <f t="shared" si="117"/>
        <v>0</v>
      </c>
    </row>
    <row r="277" spans="1:24" s="498" customFormat="1" ht="27.75" customHeight="1" x14ac:dyDescent="0.25">
      <c r="A277" s="437" t="s">
        <v>845</v>
      </c>
      <c r="B277" s="431" t="s">
        <v>389</v>
      </c>
      <c r="C277" s="576" t="s">
        <v>31</v>
      </c>
      <c r="D277" s="599">
        <v>1</v>
      </c>
      <c r="E277" s="484">
        <v>964481.42160000012</v>
      </c>
      <c r="F277" s="484">
        <f t="shared" si="109"/>
        <v>964481.42160000012</v>
      </c>
      <c r="G277" s="484">
        <v>614568.74336000008</v>
      </c>
      <c r="H277" s="484">
        <f t="shared" si="110"/>
        <v>614568.74336000008</v>
      </c>
      <c r="I277" s="589">
        <f t="shared" si="111"/>
        <v>1579050.1649600002</v>
      </c>
      <c r="J277" s="622">
        <v>1</v>
      </c>
      <c r="K277" s="527">
        <v>964481.42160000012</v>
      </c>
      <c r="L277" s="499">
        <f t="shared" si="112"/>
        <v>964481.42160000012</v>
      </c>
      <c r="M277" s="527">
        <v>614568.74336000008</v>
      </c>
      <c r="N277" s="499">
        <f t="shared" si="113"/>
        <v>614568.74336000008</v>
      </c>
      <c r="O277" s="612">
        <f t="shared" si="114"/>
        <v>1579050.1649600002</v>
      </c>
      <c r="P277" s="641">
        <f t="shared" si="85"/>
        <v>0.42160000011790544</v>
      </c>
      <c r="Q277" s="514">
        <f t="shared" si="86"/>
        <v>3.3600000897422433E-3</v>
      </c>
      <c r="R277" s="640">
        <f t="shared" si="87"/>
        <v>0.42160000011790544</v>
      </c>
      <c r="S277" s="641">
        <v>1</v>
      </c>
      <c r="T277" s="527">
        <v>964481</v>
      </c>
      <c r="U277" s="527">
        <f t="shared" si="115"/>
        <v>964481</v>
      </c>
      <c r="V277" s="527">
        <v>614568.74</v>
      </c>
      <c r="W277" s="527">
        <f t="shared" si="116"/>
        <v>614568.74</v>
      </c>
      <c r="X277" s="671">
        <f t="shared" si="117"/>
        <v>1579049.74</v>
      </c>
    </row>
    <row r="278" spans="1:24" s="496" customFormat="1" ht="17.45" hidden="1" customHeight="1" x14ac:dyDescent="0.25">
      <c r="A278" s="437" t="s">
        <v>846</v>
      </c>
      <c r="B278" s="431" t="s">
        <v>390</v>
      </c>
      <c r="C278" s="576" t="s">
        <v>33</v>
      </c>
      <c r="D278" s="599">
        <v>0.33700000000000002</v>
      </c>
      <c r="E278" s="484">
        <v>189131.25</v>
      </c>
      <c r="F278" s="484">
        <f t="shared" si="109"/>
        <v>63737.231250000004</v>
      </c>
      <c r="G278" s="484">
        <v>397529.97032640944</v>
      </c>
      <c r="H278" s="484">
        <f t="shared" si="110"/>
        <v>133967.59999999998</v>
      </c>
      <c r="I278" s="589">
        <f t="shared" si="111"/>
        <v>197704.83124999999</v>
      </c>
      <c r="J278" s="622"/>
      <c r="K278" s="528">
        <v>189131.25</v>
      </c>
      <c r="L278" s="484">
        <f t="shared" si="112"/>
        <v>0</v>
      </c>
      <c r="M278" s="528">
        <v>397529.97032640944</v>
      </c>
      <c r="N278" s="484">
        <f t="shared" si="113"/>
        <v>0</v>
      </c>
      <c r="O278" s="589">
        <f t="shared" si="114"/>
        <v>0</v>
      </c>
      <c r="P278" s="641">
        <f t="shared" si="85"/>
        <v>0</v>
      </c>
      <c r="Q278" s="514">
        <f t="shared" si="86"/>
        <v>0</v>
      </c>
      <c r="R278" s="640">
        <f t="shared" si="87"/>
        <v>0</v>
      </c>
      <c r="S278" s="641"/>
      <c r="T278" s="528">
        <v>189131.25</v>
      </c>
      <c r="U278" s="528">
        <f t="shared" si="115"/>
        <v>0</v>
      </c>
      <c r="V278" s="528">
        <v>397529.97032640944</v>
      </c>
      <c r="W278" s="528">
        <f t="shared" si="116"/>
        <v>0</v>
      </c>
      <c r="X278" s="673">
        <f t="shared" si="117"/>
        <v>0</v>
      </c>
    </row>
    <row r="279" spans="1:24" s="404" customFormat="1" ht="17.45" hidden="1" customHeight="1" x14ac:dyDescent="0.25">
      <c r="A279" s="706" t="s">
        <v>391</v>
      </c>
      <c r="B279" s="698" t="s">
        <v>392</v>
      </c>
      <c r="C279" s="699"/>
      <c r="D279" s="703"/>
      <c r="E279" s="421"/>
      <c r="F279" s="421">
        <f>SUM(F280:F291)</f>
        <v>1005899.4</v>
      </c>
      <c r="G279" s="421"/>
      <c r="H279" s="421">
        <f>SUM(H280:H291)</f>
        <v>1844928.9000000001</v>
      </c>
      <c r="I279" s="586">
        <f>SUM(I280:I291)</f>
        <v>2850828.3000000003</v>
      </c>
      <c r="J279" s="637"/>
      <c r="K279" s="520"/>
      <c r="L279" s="421">
        <f>SUM(L280:L291)</f>
        <v>0</v>
      </c>
      <c r="M279" s="520"/>
      <c r="N279" s="421">
        <f>SUM(N280:N291)</f>
        <v>0</v>
      </c>
      <c r="O279" s="586">
        <f>SUM(O280:O291)</f>
        <v>0</v>
      </c>
      <c r="P279" s="641">
        <f t="shared" si="85"/>
        <v>0</v>
      </c>
      <c r="Q279" s="514">
        <f t="shared" si="86"/>
        <v>0</v>
      </c>
      <c r="R279" s="640">
        <f t="shared" si="87"/>
        <v>0</v>
      </c>
      <c r="S279" s="636"/>
      <c r="T279" s="520"/>
      <c r="U279" s="520">
        <f>SUM(U280:U291)</f>
        <v>0</v>
      </c>
      <c r="V279" s="520"/>
      <c r="W279" s="520">
        <f>SUM(W280:W291)</f>
        <v>0</v>
      </c>
      <c r="X279" s="672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3" t="s">
        <v>31</v>
      </c>
      <c r="D280" s="598">
        <v>1</v>
      </c>
      <c r="E280" s="467">
        <v>6550</v>
      </c>
      <c r="F280" s="467">
        <f t="shared" ref="F280:F291" si="118">E280*D280</f>
        <v>6550</v>
      </c>
      <c r="G280" s="467">
        <v>55450.200000000004</v>
      </c>
      <c r="H280" s="467">
        <f t="shared" ref="H280:H290" si="119">G280*D280</f>
        <v>55450.200000000004</v>
      </c>
      <c r="I280" s="589">
        <f t="shared" ref="I280:I291" si="120">H280+F280</f>
        <v>62000.200000000004</v>
      </c>
      <c r="J280" s="621"/>
      <c r="K280" s="521">
        <v>6550</v>
      </c>
      <c r="L280" s="467">
        <f t="shared" ref="L280:L291" si="121">K280*J280</f>
        <v>0</v>
      </c>
      <c r="M280" s="521">
        <v>55450.200000000004</v>
      </c>
      <c r="N280" s="467">
        <f t="shared" ref="N280:N290" si="122">M280*J280</f>
        <v>0</v>
      </c>
      <c r="O280" s="589">
        <f t="shared" ref="O280:O291" si="123">N280+L280</f>
        <v>0</v>
      </c>
      <c r="P280" s="641">
        <f t="shared" si="85"/>
        <v>0</v>
      </c>
      <c r="Q280" s="514">
        <f t="shared" si="86"/>
        <v>0</v>
      </c>
      <c r="R280" s="640">
        <f t="shared" si="87"/>
        <v>0</v>
      </c>
      <c r="S280" s="652"/>
      <c r="T280" s="521">
        <v>6550</v>
      </c>
      <c r="U280" s="521">
        <f t="shared" ref="U280:U291" si="124">T280*S280</f>
        <v>0</v>
      </c>
      <c r="V280" s="521">
        <v>55450.200000000004</v>
      </c>
      <c r="W280" s="521">
        <f t="shared" ref="W280:W290" si="125">V280*S280</f>
        <v>0</v>
      </c>
      <c r="X280" s="673">
        <f t="shared" ref="X280:X291" si="126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3" t="s">
        <v>31</v>
      </c>
      <c r="D281" s="598">
        <v>1</v>
      </c>
      <c r="E281" s="467">
        <v>6550</v>
      </c>
      <c r="F281" s="467">
        <f t="shared" si="118"/>
        <v>6550</v>
      </c>
      <c r="G281" s="467">
        <v>36189.4</v>
      </c>
      <c r="H281" s="467">
        <f t="shared" si="119"/>
        <v>36189.4</v>
      </c>
      <c r="I281" s="589">
        <f t="shared" si="120"/>
        <v>42739.4</v>
      </c>
      <c r="J281" s="621"/>
      <c r="K281" s="521">
        <v>6550</v>
      </c>
      <c r="L281" s="467">
        <f t="shared" si="121"/>
        <v>0</v>
      </c>
      <c r="M281" s="521">
        <v>36189.4</v>
      </c>
      <c r="N281" s="467">
        <f t="shared" si="122"/>
        <v>0</v>
      </c>
      <c r="O281" s="589">
        <f t="shared" si="123"/>
        <v>0</v>
      </c>
      <c r="P281" s="641">
        <f t="shared" si="85"/>
        <v>0</v>
      </c>
      <c r="Q281" s="514">
        <f t="shared" si="86"/>
        <v>0</v>
      </c>
      <c r="R281" s="640">
        <f t="shared" si="87"/>
        <v>0</v>
      </c>
      <c r="S281" s="652"/>
      <c r="T281" s="521">
        <v>6550</v>
      </c>
      <c r="U281" s="521">
        <f t="shared" si="124"/>
        <v>0</v>
      </c>
      <c r="V281" s="521">
        <v>36189.4</v>
      </c>
      <c r="W281" s="521">
        <f t="shared" si="125"/>
        <v>0</v>
      </c>
      <c r="X281" s="673">
        <f t="shared" si="126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3" t="s">
        <v>378</v>
      </c>
      <c r="D282" s="598">
        <v>30</v>
      </c>
      <c r="E282" s="467">
        <v>232</v>
      </c>
      <c r="F282" s="467">
        <f t="shared" si="118"/>
        <v>6960</v>
      </c>
      <c r="G282" s="467">
        <v>611</v>
      </c>
      <c r="H282" s="467">
        <f t="shared" si="119"/>
        <v>18330</v>
      </c>
      <c r="I282" s="589">
        <f t="shared" si="120"/>
        <v>25290</v>
      </c>
      <c r="J282" s="621"/>
      <c r="K282" s="521">
        <v>232</v>
      </c>
      <c r="L282" s="467">
        <f t="shared" si="121"/>
        <v>0</v>
      </c>
      <c r="M282" s="521">
        <v>611</v>
      </c>
      <c r="N282" s="467">
        <f t="shared" si="122"/>
        <v>0</v>
      </c>
      <c r="O282" s="589">
        <f t="shared" si="123"/>
        <v>0</v>
      </c>
      <c r="P282" s="641">
        <f t="shared" si="85"/>
        <v>0</v>
      </c>
      <c r="Q282" s="514">
        <f t="shared" si="86"/>
        <v>0</v>
      </c>
      <c r="R282" s="640">
        <f t="shared" si="87"/>
        <v>0</v>
      </c>
      <c r="S282" s="652"/>
      <c r="T282" s="521">
        <v>232</v>
      </c>
      <c r="U282" s="521">
        <f t="shared" si="124"/>
        <v>0</v>
      </c>
      <c r="V282" s="521">
        <v>611</v>
      </c>
      <c r="W282" s="521">
        <f t="shared" si="125"/>
        <v>0</v>
      </c>
      <c r="X282" s="673">
        <f t="shared" si="126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3" t="s">
        <v>378</v>
      </c>
      <c r="D283" s="598">
        <v>800</v>
      </c>
      <c r="E283" s="467">
        <v>182</v>
      </c>
      <c r="F283" s="467">
        <f t="shared" si="118"/>
        <v>145600</v>
      </c>
      <c r="G283" s="467">
        <v>184.6</v>
      </c>
      <c r="H283" s="467">
        <f t="shared" si="119"/>
        <v>147680</v>
      </c>
      <c r="I283" s="589">
        <f t="shared" si="120"/>
        <v>293280</v>
      </c>
      <c r="J283" s="621"/>
      <c r="K283" s="521">
        <v>182</v>
      </c>
      <c r="L283" s="467">
        <f t="shared" si="121"/>
        <v>0</v>
      </c>
      <c r="M283" s="521">
        <v>184.6</v>
      </c>
      <c r="N283" s="467">
        <f t="shared" si="122"/>
        <v>0</v>
      </c>
      <c r="O283" s="589">
        <f t="shared" si="123"/>
        <v>0</v>
      </c>
      <c r="P283" s="641">
        <f t="shared" si="85"/>
        <v>0</v>
      </c>
      <c r="Q283" s="514">
        <f t="shared" si="86"/>
        <v>0</v>
      </c>
      <c r="R283" s="640">
        <f t="shared" si="87"/>
        <v>0</v>
      </c>
      <c r="S283" s="652"/>
      <c r="T283" s="521">
        <v>182</v>
      </c>
      <c r="U283" s="521">
        <f t="shared" si="124"/>
        <v>0</v>
      </c>
      <c r="V283" s="521">
        <v>184.6</v>
      </c>
      <c r="W283" s="521">
        <f t="shared" si="125"/>
        <v>0</v>
      </c>
      <c r="X283" s="673">
        <f t="shared" si="126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3" t="s">
        <v>378</v>
      </c>
      <c r="D284" s="598">
        <v>260</v>
      </c>
      <c r="E284" s="467">
        <v>182</v>
      </c>
      <c r="F284" s="467">
        <f t="shared" si="118"/>
        <v>47320</v>
      </c>
      <c r="G284" s="467">
        <v>239.20000000000002</v>
      </c>
      <c r="H284" s="467">
        <f t="shared" si="119"/>
        <v>62192.000000000007</v>
      </c>
      <c r="I284" s="589">
        <f t="shared" si="120"/>
        <v>109512</v>
      </c>
      <c r="J284" s="621"/>
      <c r="K284" s="521">
        <v>182</v>
      </c>
      <c r="L284" s="467">
        <f t="shared" si="121"/>
        <v>0</v>
      </c>
      <c r="M284" s="521">
        <v>239.20000000000002</v>
      </c>
      <c r="N284" s="467">
        <f t="shared" si="122"/>
        <v>0</v>
      </c>
      <c r="O284" s="589">
        <f t="shared" si="123"/>
        <v>0</v>
      </c>
      <c r="P284" s="641">
        <f t="shared" si="85"/>
        <v>0</v>
      </c>
      <c r="Q284" s="514">
        <f t="shared" si="86"/>
        <v>0</v>
      </c>
      <c r="R284" s="640">
        <f t="shared" si="87"/>
        <v>0</v>
      </c>
      <c r="S284" s="652"/>
      <c r="T284" s="521">
        <v>182</v>
      </c>
      <c r="U284" s="521">
        <f t="shared" si="124"/>
        <v>0</v>
      </c>
      <c r="V284" s="521">
        <v>239.20000000000002</v>
      </c>
      <c r="W284" s="521">
        <f t="shared" si="125"/>
        <v>0</v>
      </c>
      <c r="X284" s="673">
        <f t="shared" si="126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3" t="s">
        <v>31</v>
      </c>
      <c r="D285" s="598">
        <v>78</v>
      </c>
      <c r="E285" s="467">
        <v>1865</v>
      </c>
      <c r="F285" s="467">
        <f t="shared" si="118"/>
        <v>145470</v>
      </c>
      <c r="G285" s="467">
        <v>6208.4</v>
      </c>
      <c r="H285" s="467">
        <f t="shared" si="119"/>
        <v>484255.19999999995</v>
      </c>
      <c r="I285" s="589">
        <f t="shared" si="120"/>
        <v>629725.19999999995</v>
      </c>
      <c r="J285" s="621"/>
      <c r="K285" s="521">
        <v>1865</v>
      </c>
      <c r="L285" s="467">
        <f t="shared" si="121"/>
        <v>0</v>
      </c>
      <c r="M285" s="521">
        <v>6208.4</v>
      </c>
      <c r="N285" s="467">
        <f t="shared" si="122"/>
        <v>0</v>
      </c>
      <c r="O285" s="589">
        <f t="shared" si="123"/>
        <v>0</v>
      </c>
      <c r="P285" s="641">
        <f t="shared" si="85"/>
        <v>0</v>
      </c>
      <c r="Q285" s="514">
        <f t="shared" si="86"/>
        <v>0</v>
      </c>
      <c r="R285" s="640">
        <f t="shared" si="87"/>
        <v>0</v>
      </c>
      <c r="S285" s="652"/>
      <c r="T285" s="521">
        <v>1865</v>
      </c>
      <c r="U285" s="521">
        <f t="shared" si="124"/>
        <v>0</v>
      </c>
      <c r="V285" s="521">
        <v>6208.4</v>
      </c>
      <c r="W285" s="521">
        <f t="shared" si="125"/>
        <v>0</v>
      </c>
      <c r="X285" s="673">
        <f t="shared" si="126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3" t="s">
        <v>31</v>
      </c>
      <c r="D286" s="598">
        <v>15</v>
      </c>
      <c r="E286" s="467">
        <v>1865</v>
      </c>
      <c r="F286" s="467">
        <f t="shared" si="118"/>
        <v>27975</v>
      </c>
      <c r="G286" s="467">
        <v>18060.8</v>
      </c>
      <c r="H286" s="467">
        <f t="shared" si="119"/>
        <v>270912</v>
      </c>
      <c r="I286" s="589">
        <f t="shared" si="120"/>
        <v>298887</v>
      </c>
      <c r="J286" s="621"/>
      <c r="K286" s="521">
        <v>1865</v>
      </c>
      <c r="L286" s="467">
        <f t="shared" si="121"/>
        <v>0</v>
      </c>
      <c r="M286" s="521">
        <v>18060.8</v>
      </c>
      <c r="N286" s="467">
        <f t="shared" si="122"/>
        <v>0</v>
      </c>
      <c r="O286" s="589">
        <f t="shared" si="123"/>
        <v>0</v>
      </c>
      <c r="P286" s="641">
        <f t="shared" si="85"/>
        <v>0</v>
      </c>
      <c r="Q286" s="514">
        <f t="shared" si="86"/>
        <v>0</v>
      </c>
      <c r="R286" s="640">
        <f t="shared" si="87"/>
        <v>0</v>
      </c>
      <c r="S286" s="652"/>
      <c r="T286" s="521">
        <v>1865</v>
      </c>
      <c r="U286" s="521">
        <f t="shared" si="124"/>
        <v>0</v>
      </c>
      <c r="V286" s="521">
        <v>18060.8</v>
      </c>
      <c r="W286" s="521">
        <f t="shared" si="125"/>
        <v>0</v>
      </c>
      <c r="X286" s="673">
        <f t="shared" si="126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3" t="s">
        <v>31</v>
      </c>
      <c r="D287" s="598">
        <v>41</v>
      </c>
      <c r="E287" s="467">
        <v>1865</v>
      </c>
      <c r="F287" s="467">
        <f t="shared" si="118"/>
        <v>76465</v>
      </c>
      <c r="G287" s="467">
        <v>8098.8</v>
      </c>
      <c r="H287" s="467">
        <f t="shared" si="119"/>
        <v>332050.8</v>
      </c>
      <c r="I287" s="589">
        <f t="shared" si="120"/>
        <v>408515.8</v>
      </c>
      <c r="J287" s="621"/>
      <c r="K287" s="521">
        <v>1865</v>
      </c>
      <c r="L287" s="467">
        <f t="shared" si="121"/>
        <v>0</v>
      </c>
      <c r="M287" s="521">
        <v>8098.8</v>
      </c>
      <c r="N287" s="467">
        <f t="shared" si="122"/>
        <v>0</v>
      </c>
      <c r="O287" s="589">
        <f t="shared" si="123"/>
        <v>0</v>
      </c>
      <c r="P287" s="641">
        <f t="shared" si="85"/>
        <v>0</v>
      </c>
      <c r="Q287" s="514">
        <f t="shared" si="86"/>
        <v>0</v>
      </c>
      <c r="R287" s="640">
        <f t="shared" si="87"/>
        <v>0</v>
      </c>
      <c r="S287" s="652"/>
      <c r="T287" s="521">
        <v>1865</v>
      </c>
      <c r="U287" s="521">
        <f t="shared" si="124"/>
        <v>0</v>
      </c>
      <c r="V287" s="521">
        <v>8098.8</v>
      </c>
      <c r="W287" s="521">
        <f t="shared" si="125"/>
        <v>0</v>
      </c>
      <c r="X287" s="673">
        <f t="shared" si="126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3" t="s">
        <v>31</v>
      </c>
      <c r="D288" s="598">
        <v>3</v>
      </c>
      <c r="E288" s="467">
        <v>1865</v>
      </c>
      <c r="F288" s="467">
        <f t="shared" si="118"/>
        <v>5595</v>
      </c>
      <c r="G288" s="467">
        <v>1424.6</v>
      </c>
      <c r="H288" s="467">
        <f t="shared" si="119"/>
        <v>4273.7999999999993</v>
      </c>
      <c r="I288" s="589">
        <f t="shared" si="120"/>
        <v>9868.7999999999993</v>
      </c>
      <c r="J288" s="621"/>
      <c r="K288" s="521">
        <v>1865</v>
      </c>
      <c r="L288" s="467">
        <f t="shared" si="121"/>
        <v>0</v>
      </c>
      <c r="M288" s="521">
        <v>1424.6</v>
      </c>
      <c r="N288" s="467">
        <f t="shared" si="122"/>
        <v>0</v>
      </c>
      <c r="O288" s="589">
        <f t="shared" si="123"/>
        <v>0</v>
      </c>
      <c r="P288" s="641">
        <f t="shared" si="85"/>
        <v>0</v>
      </c>
      <c r="Q288" s="514">
        <f t="shared" si="86"/>
        <v>0</v>
      </c>
      <c r="R288" s="640">
        <f t="shared" si="87"/>
        <v>0</v>
      </c>
      <c r="S288" s="652"/>
      <c r="T288" s="521">
        <v>1865</v>
      </c>
      <c r="U288" s="521">
        <f t="shared" si="124"/>
        <v>0</v>
      </c>
      <c r="V288" s="521">
        <v>1424.6</v>
      </c>
      <c r="W288" s="521">
        <f t="shared" si="125"/>
        <v>0</v>
      </c>
      <c r="X288" s="673">
        <f t="shared" si="126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3" t="s">
        <v>378</v>
      </c>
      <c r="D289" s="598">
        <v>351</v>
      </c>
      <c r="E289" s="467">
        <v>838.40000000000009</v>
      </c>
      <c r="F289" s="467">
        <f t="shared" si="118"/>
        <v>294278.40000000002</v>
      </c>
      <c r="G289" s="467">
        <v>699.4</v>
      </c>
      <c r="H289" s="467">
        <f t="shared" si="119"/>
        <v>245489.4</v>
      </c>
      <c r="I289" s="589">
        <f t="shared" si="120"/>
        <v>539767.80000000005</v>
      </c>
      <c r="J289" s="621"/>
      <c r="K289" s="521">
        <v>838.40000000000009</v>
      </c>
      <c r="L289" s="467">
        <f t="shared" si="121"/>
        <v>0</v>
      </c>
      <c r="M289" s="521">
        <v>699.4</v>
      </c>
      <c r="N289" s="467">
        <f t="shared" si="122"/>
        <v>0</v>
      </c>
      <c r="O289" s="589">
        <f t="shared" si="123"/>
        <v>0</v>
      </c>
      <c r="P289" s="641">
        <f t="shared" si="85"/>
        <v>0</v>
      </c>
      <c r="Q289" s="514">
        <f t="shared" si="86"/>
        <v>0</v>
      </c>
      <c r="R289" s="640">
        <f t="shared" si="87"/>
        <v>0</v>
      </c>
      <c r="S289" s="652"/>
      <c r="T289" s="521">
        <v>838.40000000000009</v>
      </c>
      <c r="U289" s="521">
        <f t="shared" si="124"/>
        <v>0</v>
      </c>
      <c r="V289" s="521">
        <v>699.4</v>
      </c>
      <c r="W289" s="521">
        <f t="shared" si="125"/>
        <v>0</v>
      </c>
      <c r="X289" s="673">
        <f t="shared" si="126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3" t="s">
        <v>224</v>
      </c>
      <c r="D290" s="598">
        <v>1</v>
      </c>
      <c r="E290" s="467">
        <v>192832</v>
      </c>
      <c r="F290" s="467">
        <f t="shared" si="118"/>
        <v>192832</v>
      </c>
      <c r="G290" s="467">
        <v>188106.1</v>
      </c>
      <c r="H290" s="467">
        <f t="shared" si="119"/>
        <v>188106.1</v>
      </c>
      <c r="I290" s="589">
        <f t="shared" si="120"/>
        <v>380938.1</v>
      </c>
      <c r="J290" s="621"/>
      <c r="K290" s="521">
        <v>192832</v>
      </c>
      <c r="L290" s="467">
        <f t="shared" si="121"/>
        <v>0</v>
      </c>
      <c r="M290" s="521">
        <v>188106.1</v>
      </c>
      <c r="N290" s="467">
        <f t="shared" si="122"/>
        <v>0</v>
      </c>
      <c r="O290" s="589">
        <f t="shared" si="123"/>
        <v>0</v>
      </c>
      <c r="P290" s="641">
        <f t="shared" ref="P290:P353" si="127">K290-T290</f>
        <v>0</v>
      </c>
      <c r="Q290" s="514">
        <f t="shared" ref="Q290:Q353" si="128">M290-V290</f>
        <v>0</v>
      </c>
      <c r="R290" s="640">
        <f t="shared" si="87"/>
        <v>0</v>
      </c>
      <c r="S290" s="652"/>
      <c r="T290" s="521">
        <v>192832</v>
      </c>
      <c r="U290" s="521">
        <f t="shared" si="124"/>
        <v>0</v>
      </c>
      <c r="V290" s="521">
        <v>188106.1</v>
      </c>
      <c r="W290" s="521">
        <f t="shared" si="125"/>
        <v>0</v>
      </c>
      <c r="X290" s="673">
        <f t="shared" si="126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3" t="s">
        <v>224</v>
      </c>
      <c r="D291" s="598">
        <v>1</v>
      </c>
      <c r="E291" s="467">
        <v>50304</v>
      </c>
      <c r="F291" s="467">
        <f t="shared" si="118"/>
        <v>50304</v>
      </c>
      <c r="G291" s="467"/>
      <c r="H291" s="467"/>
      <c r="I291" s="589">
        <f t="shared" si="120"/>
        <v>50304</v>
      </c>
      <c r="J291" s="621"/>
      <c r="K291" s="521">
        <v>50304</v>
      </c>
      <c r="L291" s="467">
        <f t="shared" si="121"/>
        <v>0</v>
      </c>
      <c r="M291" s="521"/>
      <c r="N291" s="467"/>
      <c r="O291" s="589">
        <f t="shared" si="123"/>
        <v>0</v>
      </c>
      <c r="P291" s="641">
        <f t="shared" si="127"/>
        <v>0</v>
      </c>
      <c r="Q291" s="514">
        <f t="shared" si="128"/>
        <v>0</v>
      </c>
      <c r="R291" s="640">
        <f t="shared" ref="R291:R354" si="129">(D291*K291)-(D291*T291)</f>
        <v>0</v>
      </c>
      <c r="S291" s="652"/>
      <c r="T291" s="521">
        <v>50304</v>
      </c>
      <c r="U291" s="521">
        <f t="shared" si="124"/>
        <v>0</v>
      </c>
      <c r="V291" s="521"/>
      <c r="W291" s="521"/>
      <c r="X291" s="673">
        <f t="shared" si="126"/>
        <v>0</v>
      </c>
    </row>
    <row r="292" spans="1:48" s="242" customFormat="1" ht="25.5" x14ac:dyDescent="0.25">
      <c r="A292" s="706" t="s">
        <v>402</v>
      </c>
      <c r="B292" s="698" t="s">
        <v>403</v>
      </c>
      <c r="C292" s="699"/>
      <c r="D292" s="642"/>
      <c r="E292" s="456"/>
      <c r="F292" s="456">
        <f>F296+F302+F308+F311+F318+F325+F330+F341+F348+F352+F355+F293</f>
        <v>78289634.071999997</v>
      </c>
      <c r="G292" s="456"/>
      <c r="H292" s="456">
        <f>H296+H302+H308+H311+H318+H325+H330+H341+H348+H352+H355+H293</f>
        <v>52690771.949999996</v>
      </c>
      <c r="I292" s="609">
        <f>I296+I302+I308+I311+I318+I325+I330+I341+I348+I352+I355+I293</f>
        <v>130980406.022</v>
      </c>
      <c r="J292" s="637"/>
      <c r="K292" s="515"/>
      <c r="L292" s="456">
        <f>L296+L302+L308+L311+L318+L325+L330+L341+L348+L352+L355+L293</f>
        <v>36341785.093246996</v>
      </c>
      <c r="M292" s="515"/>
      <c r="N292" s="456">
        <f>N296+N302+N308+N311+N318+N325+N330+N341+N348+N352+N355+N293</f>
        <v>4985261.1265899995</v>
      </c>
      <c r="O292" s="609">
        <f>O296+O302+O308+O311+O318+O325+O330+O341+O348+O352+O355+O293</f>
        <v>41327046.219836995</v>
      </c>
      <c r="P292" s="642"/>
      <c r="Q292" s="456"/>
      <c r="R292" s="609"/>
      <c r="S292" s="636"/>
      <c r="T292" s="515"/>
      <c r="U292" s="515">
        <f>U296+U302+U308+U311+U318+U325+U330+U341+U348+U352+U355+U293</f>
        <v>36336629.420000002</v>
      </c>
      <c r="V292" s="515"/>
      <c r="W292" s="515">
        <f>W296+W302+W308+W311+W318+W325+W330+W341+W348+W352+W355+W293</f>
        <v>4982748.8999999994</v>
      </c>
      <c r="X292" s="670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9"/>
      <c r="D293" s="596"/>
      <c r="E293" s="422"/>
      <c r="F293" s="422">
        <f>SUM(F294:F295)</f>
        <v>653914.01</v>
      </c>
      <c r="G293" s="422"/>
      <c r="H293" s="422">
        <f>SUM(H294:H295)</f>
        <v>4997424.9000000004</v>
      </c>
      <c r="I293" s="597">
        <f>SUM(I294:I295)</f>
        <v>5651338.9100000001</v>
      </c>
      <c r="J293" s="616"/>
      <c r="K293" s="523"/>
      <c r="L293" s="422">
        <f>SUM(L294:L295)</f>
        <v>0</v>
      </c>
      <c r="M293" s="523"/>
      <c r="N293" s="422">
        <f>SUM(N294:N295)</f>
        <v>0</v>
      </c>
      <c r="O293" s="597">
        <f>SUM(O294:O295)</f>
        <v>0</v>
      </c>
      <c r="P293" s="641">
        <f t="shared" si="127"/>
        <v>0</v>
      </c>
      <c r="Q293" s="514">
        <f t="shared" si="128"/>
        <v>0</v>
      </c>
      <c r="R293" s="640">
        <f t="shared" si="129"/>
        <v>0</v>
      </c>
      <c r="S293" s="650"/>
      <c r="T293" s="523"/>
      <c r="U293" s="523">
        <f>SUM(U294:U295)</f>
        <v>0</v>
      </c>
      <c r="V293" s="523"/>
      <c r="W293" s="523">
        <f>SUM(W294:W295)</f>
        <v>0</v>
      </c>
      <c r="X293" s="674">
        <f>SUM(X294:X295)</f>
        <v>0</v>
      </c>
    </row>
    <row r="294" spans="1:48" s="496" customFormat="1" ht="17.45" hidden="1" customHeight="1" x14ac:dyDescent="0.25">
      <c r="A294" s="437" t="s">
        <v>860</v>
      </c>
      <c r="B294" s="444" t="s">
        <v>405</v>
      </c>
      <c r="C294" s="571" t="s">
        <v>31</v>
      </c>
      <c r="D294" s="587">
        <v>1</v>
      </c>
      <c r="E294" s="467">
        <v>239562.32</v>
      </c>
      <c r="F294" s="467">
        <f>E294*D294</f>
        <v>239562.32</v>
      </c>
      <c r="G294" s="467">
        <v>1951576.9000000001</v>
      </c>
      <c r="H294" s="467">
        <f>G294*D294</f>
        <v>1951576.9000000001</v>
      </c>
      <c r="I294" s="589">
        <f>H294+F294</f>
        <v>2191139.2200000002</v>
      </c>
      <c r="J294" s="610"/>
      <c r="K294" s="521">
        <v>239562.32</v>
      </c>
      <c r="L294" s="467">
        <f>K294*J294</f>
        <v>0</v>
      </c>
      <c r="M294" s="521">
        <v>1951576.9000000001</v>
      </c>
      <c r="N294" s="467">
        <f>M294*J294</f>
        <v>0</v>
      </c>
      <c r="O294" s="589">
        <f>N294+L294</f>
        <v>0</v>
      </c>
      <c r="P294" s="641">
        <f t="shared" si="127"/>
        <v>0</v>
      </c>
      <c r="Q294" s="514">
        <f t="shared" si="128"/>
        <v>0</v>
      </c>
      <c r="R294" s="640">
        <f t="shared" si="129"/>
        <v>0</v>
      </c>
      <c r="S294" s="641"/>
      <c r="T294" s="521">
        <v>239562.32</v>
      </c>
      <c r="U294" s="521">
        <f>T294*S294</f>
        <v>0</v>
      </c>
      <c r="V294" s="521">
        <v>1951576.9000000001</v>
      </c>
      <c r="W294" s="521">
        <f>V294*S294</f>
        <v>0</v>
      </c>
      <c r="X294" s="673">
        <f>W294+U294</f>
        <v>0</v>
      </c>
    </row>
    <row r="295" spans="1:48" s="496" customFormat="1" ht="17.45" hidden="1" customHeight="1" x14ac:dyDescent="0.25">
      <c r="A295" s="437" t="s">
        <v>861</v>
      </c>
      <c r="B295" s="444" t="s">
        <v>406</v>
      </c>
      <c r="C295" s="571" t="s">
        <v>31</v>
      </c>
      <c r="D295" s="587">
        <v>1</v>
      </c>
      <c r="E295" s="467">
        <v>414351.69</v>
      </c>
      <c r="F295" s="467">
        <f>E295*D295</f>
        <v>414351.69</v>
      </c>
      <c r="G295" s="467">
        <v>3045848</v>
      </c>
      <c r="H295" s="467">
        <f>G295*D295</f>
        <v>3045848</v>
      </c>
      <c r="I295" s="589">
        <f>H295+F295</f>
        <v>3460199.69</v>
      </c>
      <c r="J295" s="610"/>
      <c r="K295" s="521">
        <v>414351.69</v>
      </c>
      <c r="L295" s="467">
        <f>K295*J295</f>
        <v>0</v>
      </c>
      <c r="M295" s="521">
        <v>3045848</v>
      </c>
      <c r="N295" s="467">
        <f>M295*J295</f>
        <v>0</v>
      </c>
      <c r="O295" s="589">
        <f>N295+L295</f>
        <v>0</v>
      </c>
      <c r="P295" s="641">
        <f t="shared" si="127"/>
        <v>0</v>
      </c>
      <c r="Q295" s="514">
        <f t="shared" si="128"/>
        <v>0</v>
      </c>
      <c r="R295" s="640">
        <f t="shared" si="129"/>
        <v>0</v>
      </c>
      <c r="S295" s="641"/>
      <c r="T295" s="521">
        <v>414351.69</v>
      </c>
      <c r="U295" s="521">
        <f>T295*S295</f>
        <v>0</v>
      </c>
      <c r="V295" s="521">
        <v>3045848</v>
      </c>
      <c r="W295" s="521">
        <f>V295*S295</f>
        <v>0</v>
      </c>
      <c r="X295" s="673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9"/>
      <c r="D296" s="593"/>
      <c r="E296" s="470"/>
      <c r="F296" s="470">
        <f>SUM(F297:F301)</f>
        <v>940253</v>
      </c>
      <c r="G296" s="470"/>
      <c r="H296" s="470">
        <f>SUM(H297:H301)</f>
        <v>4679140.0500000007</v>
      </c>
      <c r="I296" s="592">
        <f>SUM(I297:I301)</f>
        <v>5619393.0500000007</v>
      </c>
      <c r="J296" s="616"/>
      <c r="K296" s="524"/>
      <c r="L296" s="470">
        <f>SUM(L297:L301)</f>
        <v>0</v>
      </c>
      <c r="M296" s="524"/>
      <c r="N296" s="470">
        <f>SUM(N297:N301)</f>
        <v>0</v>
      </c>
      <c r="O296" s="592">
        <f>SUM(O297:O301)</f>
        <v>0</v>
      </c>
      <c r="P296" s="641">
        <f t="shared" si="127"/>
        <v>0</v>
      </c>
      <c r="Q296" s="514">
        <f t="shared" si="128"/>
        <v>0</v>
      </c>
      <c r="R296" s="640">
        <f t="shared" si="129"/>
        <v>0</v>
      </c>
      <c r="S296" s="650"/>
      <c r="T296" s="524"/>
      <c r="U296" s="524">
        <f>SUM(U297:U301)</f>
        <v>0</v>
      </c>
      <c r="V296" s="524"/>
      <c r="W296" s="524">
        <f>SUM(W297:W301)</f>
        <v>0</v>
      </c>
      <c r="X296" s="674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71" t="s">
        <v>31</v>
      </c>
      <c r="D297" s="587">
        <v>3</v>
      </c>
      <c r="E297" s="467">
        <v>34934</v>
      </c>
      <c r="F297" s="467">
        <f>E297*D297</f>
        <v>104802</v>
      </c>
      <c r="G297" s="467">
        <v>78869.7</v>
      </c>
      <c r="H297" s="467">
        <f>G297*D297</f>
        <v>236609.09999999998</v>
      </c>
      <c r="I297" s="589">
        <f>H297+F297</f>
        <v>341411.1</v>
      </c>
      <c r="J297" s="610"/>
      <c r="K297" s="521">
        <v>34934</v>
      </c>
      <c r="L297" s="467">
        <f>K297*J297</f>
        <v>0</v>
      </c>
      <c r="M297" s="521">
        <v>78869.7</v>
      </c>
      <c r="N297" s="467">
        <f>M297*J297</f>
        <v>0</v>
      </c>
      <c r="O297" s="589">
        <f>N297+L297</f>
        <v>0</v>
      </c>
      <c r="P297" s="641">
        <f t="shared" si="127"/>
        <v>0</v>
      </c>
      <c r="Q297" s="514">
        <f t="shared" si="128"/>
        <v>0</v>
      </c>
      <c r="R297" s="640">
        <f t="shared" si="129"/>
        <v>0</v>
      </c>
      <c r="S297" s="641"/>
      <c r="T297" s="521">
        <v>34934</v>
      </c>
      <c r="U297" s="521">
        <f>T297*S297</f>
        <v>0</v>
      </c>
      <c r="V297" s="521">
        <v>78869.7</v>
      </c>
      <c r="W297" s="521">
        <f>V297*S297</f>
        <v>0</v>
      </c>
      <c r="X297" s="673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71" t="s">
        <v>31</v>
      </c>
      <c r="D298" s="587">
        <v>1</v>
      </c>
      <c r="E298" s="467">
        <v>29801</v>
      </c>
      <c r="F298" s="467">
        <f>E298*D298</f>
        <v>29801</v>
      </c>
      <c r="G298" s="467">
        <v>63095.759999999995</v>
      </c>
      <c r="H298" s="467">
        <f>G298*D298</f>
        <v>63095.759999999995</v>
      </c>
      <c r="I298" s="589">
        <f>H298+F298</f>
        <v>92896.76</v>
      </c>
      <c r="J298" s="610"/>
      <c r="K298" s="521">
        <v>29801</v>
      </c>
      <c r="L298" s="467">
        <f>K298*J298</f>
        <v>0</v>
      </c>
      <c r="M298" s="521">
        <v>63095.759999999995</v>
      </c>
      <c r="N298" s="467">
        <f>M298*J298</f>
        <v>0</v>
      </c>
      <c r="O298" s="589">
        <f>N298+L298</f>
        <v>0</v>
      </c>
      <c r="P298" s="641">
        <f t="shared" si="127"/>
        <v>0</v>
      </c>
      <c r="Q298" s="514">
        <f t="shared" si="128"/>
        <v>0</v>
      </c>
      <c r="R298" s="640">
        <f t="shared" si="129"/>
        <v>0</v>
      </c>
      <c r="S298" s="641"/>
      <c r="T298" s="521">
        <v>29801</v>
      </c>
      <c r="U298" s="521">
        <f>T298*S298</f>
        <v>0</v>
      </c>
      <c r="V298" s="521">
        <v>63095.759999999995</v>
      </c>
      <c r="W298" s="521">
        <f>V298*S298</f>
        <v>0</v>
      </c>
      <c r="X298" s="673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71" t="s">
        <v>31</v>
      </c>
      <c r="D299" s="587">
        <v>1</v>
      </c>
      <c r="E299" s="467">
        <v>337980</v>
      </c>
      <c r="F299" s="467">
        <f>E299*D299</f>
        <v>337980</v>
      </c>
      <c r="G299" s="467">
        <v>1736492.9400000002</v>
      </c>
      <c r="H299" s="467">
        <f>G299*D299</f>
        <v>1736492.9400000002</v>
      </c>
      <c r="I299" s="589">
        <f>H299+F299</f>
        <v>2074472.9400000002</v>
      </c>
      <c r="J299" s="610"/>
      <c r="K299" s="521">
        <v>337980</v>
      </c>
      <c r="L299" s="467">
        <f>K299*J299</f>
        <v>0</v>
      </c>
      <c r="M299" s="521">
        <v>1736492.9400000002</v>
      </c>
      <c r="N299" s="467">
        <f>M299*J299</f>
        <v>0</v>
      </c>
      <c r="O299" s="589">
        <f>N299+L299</f>
        <v>0</v>
      </c>
      <c r="P299" s="641">
        <f t="shared" si="127"/>
        <v>0</v>
      </c>
      <c r="Q299" s="514">
        <f t="shared" si="128"/>
        <v>0</v>
      </c>
      <c r="R299" s="640">
        <f t="shared" si="129"/>
        <v>0</v>
      </c>
      <c r="S299" s="641"/>
      <c r="T299" s="521">
        <v>337980</v>
      </c>
      <c r="U299" s="521">
        <f>T299*S299</f>
        <v>0</v>
      </c>
      <c r="V299" s="521">
        <v>1736492.9400000002</v>
      </c>
      <c r="W299" s="521">
        <f>V299*S299</f>
        <v>0</v>
      </c>
      <c r="X299" s="673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71" t="s">
        <v>31</v>
      </c>
      <c r="D300" s="587">
        <v>2</v>
      </c>
      <c r="E300" s="467">
        <v>66810</v>
      </c>
      <c r="F300" s="467">
        <f>E300*D300</f>
        <v>133620</v>
      </c>
      <c r="G300" s="467">
        <v>304200</v>
      </c>
      <c r="H300" s="467">
        <f>G300*D300</f>
        <v>608400</v>
      </c>
      <c r="I300" s="589">
        <f>H300+F300</f>
        <v>742020</v>
      </c>
      <c r="J300" s="610"/>
      <c r="K300" s="521">
        <v>66810</v>
      </c>
      <c r="L300" s="467">
        <f>K300*J300</f>
        <v>0</v>
      </c>
      <c r="M300" s="521">
        <v>304200</v>
      </c>
      <c r="N300" s="467">
        <f>M300*J300</f>
        <v>0</v>
      </c>
      <c r="O300" s="589">
        <f>N300+L300</f>
        <v>0</v>
      </c>
      <c r="P300" s="641">
        <f t="shared" si="127"/>
        <v>0</v>
      </c>
      <c r="Q300" s="514">
        <f t="shared" si="128"/>
        <v>0</v>
      </c>
      <c r="R300" s="640">
        <f t="shared" si="129"/>
        <v>0</v>
      </c>
      <c r="S300" s="641"/>
      <c r="T300" s="521">
        <v>66810</v>
      </c>
      <c r="U300" s="521">
        <f>T300*S300</f>
        <v>0</v>
      </c>
      <c r="V300" s="521">
        <v>304200</v>
      </c>
      <c r="W300" s="521">
        <f>V300*S300</f>
        <v>0</v>
      </c>
      <c r="X300" s="673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71" t="s">
        <v>31</v>
      </c>
      <c r="D301" s="587">
        <v>5</v>
      </c>
      <c r="E301" s="467">
        <v>66810</v>
      </c>
      <c r="F301" s="467">
        <f>E301*D301</f>
        <v>334050</v>
      </c>
      <c r="G301" s="467">
        <v>406908.45</v>
      </c>
      <c r="H301" s="467">
        <f>G301*D301</f>
        <v>2034542.25</v>
      </c>
      <c r="I301" s="589">
        <f>H301+F301</f>
        <v>2368592.25</v>
      </c>
      <c r="J301" s="610"/>
      <c r="K301" s="514">
        <v>66810</v>
      </c>
      <c r="L301" s="478">
        <f>K301*J301</f>
        <v>0</v>
      </c>
      <c r="M301" s="514">
        <v>406908.45</v>
      </c>
      <c r="N301" s="478">
        <f>M301*J301</f>
        <v>0</v>
      </c>
      <c r="O301" s="612">
        <f>N301+L301</f>
        <v>0</v>
      </c>
      <c r="P301" s="641">
        <f t="shared" si="127"/>
        <v>0</v>
      </c>
      <c r="Q301" s="514">
        <f t="shared" si="128"/>
        <v>0</v>
      </c>
      <c r="R301" s="640">
        <f t="shared" si="129"/>
        <v>0</v>
      </c>
      <c r="S301" s="641"/>
      <c r="T301" s="514">
        <v>66810</v>
      </c>
      <c r="U301" s="514">
        <f>T301*S301</f>
        <v>0</v>
      </c>
      <c r="V301" s="514">
        <v>406908.45</v>
      </c>
      <c r="W301" s="514">
        <f>V301*S301</f>
        <v>0</v>
      </c>
      <c r="X301" s="671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9"/>
      <c r="D302" s="596"/>
      <c r="E302" s="422"/>
      <c r="F302" s="422">
        <f>SUM(F303:F307)</f>
        <v>491643</v>
      </c>
      <c r="G302" s="422"/>
      <c r="H302" s="422">
        <f>SUM(H303:H307)</f>
        <v>693238</v>
      </c>
      <c r="I302" s="597">
        <f>SUM(I303:I307)</f>
        <v>1184881</v>
      </c>
      <c r="J302" s="616"/>
      <c r="K302" s="523"/>
      <c r="L302" s="422">
        <f>SUM(L303:L307)</f>
        <v>0</v>
      </c>
      <c r="M302" s="523"/>
      <c r="N302" s="422">
        <f>SUM(N303:N307)</f>
        <v>0</v>
      </c>
      <c r="O302" s="597">
        <f>SUM(O303:O307)</f>
        <v>0</v>
      </c>
      <c r="P302" s="641">
        <f t="shared" si="127"/>
        <v>0</v>
      </c>
      <c r="Q302" s="514">
        <f t="shared" si="128"/>
        <v>0</v>
      </c>
      <c r="R302" s="640">
        <f t="shared" si="129"/>
        <v>0</v>
      </c>
      <c r="S302" s="650"/>
      <c r="T302" s="523"/>
      <c r="U302" s="523">
        <f>SUM(U303:U307)</f>
        <v>0</v>
      </c>
      <c r="V302" s="523"/>
      <c r="W302" s="523">
        <f>SUM(W303:W307)</f>
        <v>0</v>
      </c>
      <c r="X302" s="674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71" t="s">
        <v>31</v>
      </c>
      <c r="D303" s="587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8">
        <f>H303+F303</f>
        <v>217770</v>
      </c>
      <c r="J303" s="610"/>
      <c r="K303" s="521">
        <v>8646</v>
      </c>
      <c r="L303" s="419">
        <f>K303*J303</f>
        <v>0</v>
      </c>
      <c r="M303" s="521">
        <v>22464</v>
      </c>
      <c r="N303" s="419">
        <f>M303*J303</f>
        <v>0</v>
      </c>
      <c r="O303" s="588">
        <f>N303+L303</f>
        <v>0</v>
      </c>
      <c r="P303" s="641">
        <f t="shared" si="127"/>
        <v>0</v>
      </c>
      <c r="Q303" s="514">
        <f t="shared" si="128"/>
        <v>0</v>
      </c>
      <c r="R303" s="640">
        <f t="shared" si="129"/>
        <v>0</v>
      </c>
      <c r="S303" s="641"/>
      <c r="T303" s="521">
        <v>8646</v>
      </c>
      <c r="U303" s="521">
        <f>T303*S303</f>
        <v>0</v>
      </c>
      <c r="V303" s="521">
        <v>22464</v>
      </c>
      <c r="W303" s="521">
        <f>V303*S303</f>
        <v>0</v>
      </c>
      <c r="X303" s="673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71" t="s">
        <v>33</v>
      </c>
      <c r="D304" s="587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8">
        <f>H304+F304</f>
        <v>63200</v>
      </c>
      <c r="J304" s="610"/>
      <c r="K304" s="521">
        <v>39300</v>
      </c>
      <c r="L304" s="419">
        <f>K304*J304</f>
        <v>0</v>
      </c>
      <c r="M304" s="521">
        <v>87100</v>
      </c>
      <c r="N304" s="419">
        <f>M304*J304</f>
        <v>0</v>
      </c>
      <c r="O304" s="588">
        <f>N304+L304</f>
        <v>0</v>
      </c>
      <c r="P304" s="641">
        <f t="shared" si="127"/>
        <v>0</v>
      </c>
      <c r="Q304" s="514">
        <f t="shared" si="128"/>
        <v>0</v>
      </c>
      <c r="R304" s="640">
        <f t="shared" si="129"/>
        <v>0</v>
      </c>
      <c r="S304" s="641"/>
      <c r="T304" s="521">
        <v>39300</v>
      </c>
      <c r="U304" s="521">
        <f>T304*S304</f>
        <v>0</v>
      </c>
      <c r="V304" s="521">
        <v>87100</v>
      </c>
      <c r="W304" s="521">
        <f>V304*S304</f>
        <v>0</v>
      </c>
      <c r="X304" s="673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71" t="s">
        <v>33</v>
      </c>
      <c r="D305" s="587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8">
        <f>H305+F305</f>
        <v>25280</v>
      </c>
      <c r="J305" s="610"/>
      <c r="K305" s="521">
        <v>39300</v>
      </c>
      <c r="L305" s="419">
        <f>K305*J305</f>
        <v>0</v>
      </c>
      <c r="M305" s="521">
        <v>87100</v>
      </c>
      <c r="N305" s="419">
        <f>M305*J305</f>
        <v>0</v>
      </c>
      <c r="O305" s="588">
        <f>N305+L305</f>
        <v>0</v>
      </c>
      <c r="P305" s="641">
        <f t="shared" si="127"/>
        <v>0</v>
      </c>
      <c r="Q305" s="514">
        <f t="shared" si="128"/>
        <v>0</v>
      </c>
      <c r="R305" s="640">
        <f t="shared" si="129"/>
        <v>0</v>
      </c>
      <c r="S305" s="641"/>
      <c r="T305" s="521">
        <v>39300</v>
      </c>
      <c r="U305" s="521">
        <f>T305*S305</f>
        <v>0</v>
      </c>
      <c r="V305" s="521">
        <v>87100</v>
      </c>
      <c r="W305" s="521">
        <f>V305*S305</f>
        <v>0</v>
      </c>
      <c r="X305" s="673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71" t="s">
        <v>171</v>
      </c>
      <c r="D306" s="587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8">
        <f>H306+F306</f>
        <v>344916</v>
      </c>
      <c r="J306" s="610"/>
      <c r="K306" s="521">
        <v>10218</v>
      </c>
      <c r="L306" s="419">
        <f>K306*J306</f>
        <v>0</v>
      </c>
      <c r="M306" s="521">
        <v>5460</v>
      </c>
      <c r="N306" s="419">
        <f>M306*J306</f>
        <v>0</v>
      </c>
      <c r="O306" s="588">
        <f>N306+L306</f>
        <v>0</v>
      </c>
      <c r="P306" s="641">
        <f t="shared" si="127"/>
        <v>0</v>
      </c>
      <c r="Q306" s="514">
        <f t="shared" si="128"/>
        <v>0</v>
      </c>
      <c r="R306" s="640">
        <f t="shared" si="129"/>
        <v>0</v>
      </c>
      <c r="S306" s="641"/>
      <c r="T306" s="521">
        <v>10218</v>
      </c>
      <c r="U306" s="521">
        <f>T306*S306</f>
        <v>0</v>
      </c>
      <c r="V306" s="521">
        <v>5460</v>
      </c>
      <c r="W306" s="521">
        <f>V306*S306</f>
        <v>0</v>
      </c>
      <c r="X306" s="673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71" t="s">
        <v>153</v>
      </c>
      <c r="D307" s="587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8">
        <f>H307+F307</f>
        <v>533715</v>
      </c>
      <c r="J307" s="610"/>
      <c r="K307" s="521">
        <v>1965</v>
      </c>
      <c r="L307" s="419">
        <f>K307*J307</f>
        <v>0</v>
      </c>
      <c r="M307" s="521">
        <v>3900</v>
      </c>
      <c r="N307" s="419">
        <f>M307*J307</f>
        <v>0</v>
      </c>
      <c r="O307" s="588">
        <f>N307+L307</f>
        <v>0</v>
      </c>
      <c r="P307" s="641">
        <f t="shared" si="127"/>
        <v>0</v>
      </c>
      <c r="Q307" s="514">
        <f t="shared" si="128"/>
        <v>0</v>
      </c>
      <c r="R307" s="640">
        <f t="shared" si="129"/>
        <v>0</v>
      </c>
      <c r="S307" s="641"/>
      <c r="T307" s="521">
        <v>1965</v>
      </c>
      <c r="U307" s="521">
        <f>T307*S307</f>
        <v>0</v>
      </c>
      <c r="V307" s="521">
        <v>3900</v>
      </c>
      <c r="W307" s="521">
        <f>V307*S307</f>
        <v>0</v>
      </c>
      <c r="X307" s="673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9"/>
      <c r="D308" s="596"/>
      <c r="E308" s="422"/>
      <c r="F308" s="422">
        <f>SUM(F309:F310)</f>
        <v>3910222.4</v>
      </c>
      <c r="G308" s="422"/>
      <c r="H308" s="422">
        <f>SUM(H309:H310)</f>
        <v>4803859.4000000004</v>
      </c>
      <c r="I308" s="597">
        <f>SUM(I309:I310)</f>
        <v>8714081.8000000007</v>
      </c>
      <c r="J308" s="616"/>
      <c r="K308" s="522"/>
      <c r="L308" s="457">
        <f>SUM(L309:L310)</f>
        <v>1220800</v>
      </c>
      <c r="M308" s="522"/>
      <c r="N308" s="457">
        <f>SUM(N309:N310)</f>
        <v>1499800</v>
      </c>
      <c r="O308" s="623">
        <f>SUM(O309:O310)</f>
        <v>2720600</v>
      </c>
      <c r="P308" s="641">
        <f t="shared" si="127"/>
        <v>0</v>
      </c>
      <c r="Q308" s="514">
        <f t="shared" si="128"/>
        <v>0</v>
      </c>
      <c r="R308" s="640">
        <f t="shared" si="129"/>
        <v>0</v>
      </c>
      <c r="S308" s="650"/>
      <c r="T308" s="522"/>
      <c r="U308" s="522">
        <f>SUM(U309:U310)</f>
        <v>1220800</v>
      </c>
      <c r="V308" s="522"/>
      <c r="W308" s="522">
        <f>SUM(W309:W310)</f>
        <v>1499800</v>
      </c>
      <c r="X308" s="676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71" t="s">
        <v>171</v>
      </c>
      <c r="D309" s="587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8">
        <f>H309+F309</f>
        <v>8714081.8000000007</v>
      </c>
      <c r="J309" s="610">
        <v>100</v>
      </c>
      <c r="K309" s="514">
        <v>12208</v>
      </c>
      <c r="L309" s="441">
        <f>K309*J309</f>
        <v>1220800</v>
      </c>
      <c r="M309" s="514">
        <v>14998</v>
      </c>
      <c r="N309" s="441">
        <f>M309*J309</f>
        <v>1499800</v>
      </c>
      <c r="O309" s="611">
        <f>N309+L309</f>
        <v>2720600</v>
      </c>
      <c r="P309" s="641">
        <f t="shared" si="127"/>
        <v>0</v>
      </c>
      <c r="Q309" s="514">
        <f t="shared" si="128"/>
        <v>0</v>
      </c>
      <c r="R309" s="640">
        <f t="shared" si="129"/>
        <v>0</v>
      </c>
      <c r="S309" s="641">
        <v>100</v>
      </c>
      <c r="T309" s="514">
        <v>12208</v>
      </c>
      <c r="U309" s="514">
        <f>T309*S309</f>
        <v>1220800</v>
      </c>
      <c r="V309" s="514">
        <v>14998</v>
      </c>
      <c r="W309" s="514">
        <f>V309*S309</f>
        <v>1499800</v>
      </c>
      <c r="X309" s="671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71" t="s">
        <v>33</v>
      </c>
      <c r="D310" s="587">
        <v>5.8</v>
      </c>
      <c r="E310" s="419"/>
      <c r="F310" s="419"/>
      <c r="G310" s="419"/>
      <c r="H310" s="419"/>
      <c r="I310" s="588"/>
      <c r="J310" s="610"/>
      <c r="K310" s="521"/>
      <c r="L310" s="419"/>
      <c r="M310" s="521"/>
      <c r="N310" s="419"/>
      <c r="O310" s="588"/>
      <c r="P310" s="641">
        <f t="shared" si="127"/>
        <v>0</v>
      </c>
      <c r="Q310" s="514">
        <f t="shared" si="128"/>
        <v>0</v>
      </c>
      <c r="R310" s="640">
        <f t="shared" si="129"/>
        <v>0</v>
      </c>
      <c r="S310" s="641"/>
      <c r="T310" s="521"/>
      <c r="U310" s="521"/>
      <c r="V310" s="521"/>
      <c r="W310" s="521"/>
      <c r="X310" s="673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9" t="s">
        <v>153</v>
      </c>
      <c r="D311" s="596">
        <f>3545</f>
        <v>3545</v>
      </c>
      <c r="E311" s="470"/>
      <c r="F311" s="470">
        <f>SUM(F312:F317)</f>
        <v>12011678</v>
      </c>
      <c r="G311" s="470"/>
      <c r="H311" s="470">
        <f>SUM(H312:H317)</f>
        <v>10058072.9</v>
      </c>
      <c r="I311" s="592">
        <f>SUM(I312:I317)</f>
        <v>22069750.899999999</v>
      </c>
      <c r="J311" s="616"/>
      <c r="K311" s="524"/>
      <c r="L311" s="470">
        <f>SUM(L312:L317)</f>
        <v>0</v>
      </c>
      <c r="M311" s="524"/>
      <c r="N311" s="470">
        <f>SUM(N312:N317)</f>
        <v>0</v>
      </c>
      <c r="O311" s="592">
        <f>SUM(O312:O317)</f>
        <v>0</v>
      </c>
      <c r="P311" s="641">
        <f t="shared" si="127"/>
        <v>0</v>
      </c>
      <c r="Q311" s="514">
        <f t="shared" si="128"/>
        <v>0</v>
      </c>
      <c r="R311" s="640">
        <f t="shared" si="129"/>
        <v>0</v>
      </c>
      <c r="S311" s="650"/>
      <c r="T311" s="524"/>
      <c r="U311" s="524">
        <f>SUM(U312:U317)</f>
        <v>0</v>
      </c>
      <c r="V311" s="524"/>
      <c r="W311" s="524">
        <f>SUM(W312:W317)</f>
        <v>0</v>
      </c>
      <c r="X311" s="674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71" t="s">
        <v>153</v>
      </c>
      <c r="D312" s="587">
        <v>3545</v>
      </c>
      <c r="E312" s="467">
        <v>393</v>
      </c>
      <c r="F312" s="467">
        <f t="shared" ref="F312:F317" si="130">E312*D312</f>
        <v>1393185</v>
      </c>
      <c r="G312" s="467">
        <v>78</v>
      </c>
      <c r="H312" s="467">
        <f t="shared" ref="H312:H317" si="131">G312*D312</f>
        <v>276510</v>
      </c>
      <c r="I312" s="589">
        <f t="shared" ref="I312:I317" si="132">H312+F312</f>
        <v>1669695</v>
      </c>
      <c r="J312" s="610"/>
      <c r="K312" s="521">
        <v>393</v>
      </c>
      <c r="L312" s="467">
        <f t="shared" ref="L312:L317" si="133">K312*J312</f>
        <v>0</v>
      </c>
      <c r="M312" s="521">
        <v>78</v>
      </c>
      <c r="N312" s="467">
        <f t="shared" ref="N312:N317" si="134">M312*J312</f>
        <v>0</v>
      </c>
      <c r="O312" s="589">
        <f t="shared" ref="O312:O317" si="135">N312+L312</f>
        <v>0</v>
      </c>
      <c r="P312" s="641">
        <f t="shared" si="127"/>
        <v>0</v>
      </c>
      <c r="Q312" s="514">
        <f t="shared" si="128"/>
        <v>0</v>
      </c>
      <c r="R312" s="640">
        <f t="shared" si="129"/>
        <v>0</v>
      </c>
      <c r="S312" s="641"/>
      <c r="T312" s="521">
        <v>393</v>
      </c>
      <c r="U312" s="521">
        <f t="shared" ref="U312:U317" si="136">T312*S312</f>
        <v>0</v>
      </c>
      <c r="V312" s="521">
        <v>78</v>
      </c>
      <c r="W312" s="521">
        <f t="shared" ref="W312:W317" si="137">V312*S312</f>
        <v>0</v>
      </c>
      <c r="X312" s="673">
        <f t="shared" ref="X312:X317" si="138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71" t="s">
        <v>153</v>
      </c>
      <c r="D313" s="587">
        <v>3545</v>
      </c>
      <c r="E313" s="467">
        <v>235.8</v>
      </c>
      <c r="F313" s="467">
        <f t="shared" si="130"/>
        <v>835911</v>
      </c>
      <c r="G313" s="467">
        <v>202.02</v>
      </c>
      <c r="H313" s="467">
        <f t="shared" si="131"/>
        <v>716160.9</v>
      </c>
      <c r="I313" s="589">
        <f t="shared" si="132"/>
        <v>1552071.9</v>
      </c>
      <c r="J313" s="610"/>
      <c r="K313" s="521">
        <v>235.8</v>
      </c>
      <c r="L313" s="467">
        <f t="shared" si="133"/>
        <v>0</v>
      </c>
      <c r="M313" s="521">
        <v>202.02</v>
      </c>
      <c r="N313" s="467">
        <f t="shared" si="134"/>
        <v>0</v>
      </c>
      <c r="O313" s="589">
        <f t="shared" si="135"/>
        <v>0</v>
      </c>
      <c r="P313" s="641">
        <f t="shared" si="127"/>
        <v>0</v>
      </c>
      <c r="Q313" s="514">
        <f t="shared" si="128"/>
        <v>0</v>
      </c>
      <c r="R313" s="640">
        <f t="shared" si="129"/>
        <v>0</v>
      </c>
      <c r="S313" s="641"/>
      <c r="T313" s="521">
        <v>235.8</v>
      </c>
      <c r="U313" s="521">
        <f t="shared" si="136"/>
        <v>0</v>
      </c>
      <c r="V313" s="521">
        <v>202.02</v>
      </c>
      <c r="W313" s="521">
        <f t="shared" si="137"/>
        <v>0</v>
      </c>
      <c r="X313" s="673">
        <f t="shared" si="138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71" t="s">
        <v>153</v>
      </c>
      <c r="D314" s="587">
        <v>3545</v>
      </c>
      <c r="E314" s="467">
        <v>1021.8000000000001</v>
      </c>
      <c r="F314" s="467">
        <f t="shared" si="130"/>
        <v>3622281.0000000005</v>
      </c>
      <c r="G314" s="467">
        <v>624</v>
      </c>
      <c r="H314" s="467">
        <f t="shared" si="131"/>
        <v>2212080</v>
      </c>
      <c r="I314" s="589">
        <f t="shared" si="132"/>
        <v>5834361</v>
      </c>
      <c r="J314" s="610"/>
      <c r="K314" s="521">
        <v>1021.8000000000001</v>
      </c>
      <c r="L314" s="467">
        <f t="shared" si="133"/>
        <v>0</v>
      </c>
      <c r="M314" s="521">
        <v>624</v>
      </c>
      <c r="N314" s="467">
        <f t="shared" si="134"/>
        <v>0</v>
      </c>
      <c r="O314" s="589">
        <f t="shared" si="135"/>
        <v>0</v>
      </c>
      <c r="P314" s="641">
        <f t="shared" si="127"/>
        <v>0</v>
      </c>
      <c r="Q314" s="514">
        <f t="shared" si="128"/>
        <v>0</v>
      </c>
      <c r="R314" s="640">
        <f t="shared" si="129"/>
        <v>0</v>
      </c>
      <c r="S314" s="641"/>
      <c r="T314" s="521">
        <v>1021.8000000000001</v>
      </c>
      <c r="U314" s="521">
        <f t="shared" si="136"/>
        <v>0</v>
      </c>
      <c r="V314" s="521">
        <v>624</v>
      </c>
      <c r="W314" s="521">
        <f t="shared" si="137"/>
        <v>0</v>
      </c>
      <c r="X314" s="673">
        <f t="shared" si="138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71" t="s">
        <v>171</v>
      </c>
      <c r="D315" s="587">
        <v>284</v>
      </c>
      <c r="E315" s="467">
        <v>12208</v>
      </c>
      <c r="F315" s="467">
        <f t="shared" si="130"/>
        <v>3467072</v>
      </c>
      <c r="G315" s="467">
        <v>14998</v>
      </c>
      <c r="H315" s="467">
        <f t="shared" si="131"/>
        <v>4259432</v>
      </c>
      <c r="I315" s="589">
        <f t="shared" si="132"/>
        <v>7726504</v>
      </c>
      <c r="J315" s="610"/>
      <c r="K315" s="521">
        <v>12208</v>
      </c>
      <c r="L315" s="467">
        <f t="shared" si="133"/>
        <v>0</v>
      </c>
      <c r="M315" s="521">
        <v>14998</v>
      </c>
      <c r="N315" s="467">
        <f t="shared" si="134"/>
        <v>0</v>
      </c>
      <c r="O315" s="589">
        <f t="shared" si="135"/>
        <v>0</v>
      </c>
      <c r="P315" s="641">
        <f t="shared" si="127"/>
        <v>0</v>
      </c>
      <c r="Q315" s="514">
        <f t="shared" si="128"/>
        <v>0</v>
      </c>
      <c r="R315" s="640">
        <f t="shared" si="129"/>
        <v>0</v>
      </c>
      <c r="S315" s="641"/>
      <c r="T315" s="521">
        <v>12208</v>
      </c>
      <c r="U315" s="521">
        <f t="shared" si="136"/>
        <v>0</v>
      </c>
      <c r="V315" s="521">
        <v>14998</v>
      </c>
      <c r="W315" s="521">
        <f t="shared" si="137"/>
        <v>0</v>
      </c>
      <c r="X315" s="673">
        <f t="shared" si="138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71" t="s">
        <v>153</v>
      </c>
      <c r="D316" s="587">
        <v>3545</v>
      </c>
      <c r="E316" s="467">
        <v>550.20000000000005</v>
      </c>
      <c r="F316" s="467">
        <f t="shared" si="130"/>
        <v>1950459.0000000002</v>
      </c>
      <c r="G316" s="467">
        <v>702</v>
      </c>
      <c r="H316" s="467">
        <f t="shared" si="131"/>
        <v>2488590</v>
      </c>
      <c r="I316" s="589">
        <f t="shared" si="132"/>
        <v>4439049</v>
      </c>
      <c r="J316" s="610"/>
      <c r="K316" s="521">
        <v>550.20000000000005</v>
      </c>
      <c r="L316" s="467">
        <f t="shared" si="133"/>
        <v>0</v>
      </c>
      <c r="M316" s="521">
        <v>702</v>
      </c>
      <c r="N316" s="467">
        <f t="shared" si="134"/>
        <v>0</v>
      </c>
      <c r="O316" s="589">
        <f t="shared" si="135"/>
        <v>0</v>
      </c>
      <c r="P316" s="641">
        <f t="shared" si="127"/>
        <v>0</v>
      </c>
      <c r="Q316" s="514">
        <f t="shared" si="128"/>
        <v>0</v>
      </c>
      <c r="R316" s="640">
        <f t="shared" si="129"/>
        <v>0</v>
      </c>
      <c r="S316" s="641"/>
      <c r="T316" s="521">
        <v>550.20000000000005</v>
      </c>
      <c r="U316" s="521">
        <f t="shared" si="136"/>
        <v>0</v>
      </c>
      <c r="V316" s="521">
        <v>702</v>
      </c>
      <c r="W316" s="521">
        <f t="shared" si="137"/>
        <v>0</v>
      </c>
      <c r="X316" s="673">
        <f t="shared" si="138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71" t="s">
        <v>213</v>
      </c>
      <c r="D317" s="587">
        <v>1350</v>
      </c>
      <c r="E317" s="467">
        <v>550.20000000000005</v>
      </c>
      <c r="F317" s="467">
        <f t="shared" si="130"/>
        <v>742770.00000000012</v>
      </c>
      <c r="G317" s="467">
        <v>78</v>
      </c>
      <c r="H317" s="467">
        <f t="shared" si="131"/>
        <v>105300</v>
      </c>
      <c r="I317" s="589">
        <f t="shared" si="132"/>
        <v>848070.00000000012</v>
      </c>
      <c r="J317" s="610"/>
      <c r="K317" s="521">
        <v>550.20000000000005</v>
      </c>
      <c r="L317" s="467">
        <f t="shared" si="133"/>
        <v>0</v>
      </c>
      <c r="M317" s="521">
        <v>78</v>
      </c>
      <c r="N317" s="467">
        <f t="shared" si="134"/>
        <v>0</v>
      </c>
      <c r="O317" s="589">
        <f t="shared" si="135"/>
        <v>0</v>
      </c>
      <c r="P317" s="641">
        <f t="shared" si="127"/>
        <v>0</v>
      </c>
      <c r="Q317" s="514">
        <f t="shared" si="128"/>
        <v>0</v>
      </c>
      <c r="R317" s="640">
        <f t="shared" si="129"/>
        <v>0</v>
      </c>
      <c r="S317" s="641"/>
      <c r="T317" s="521">
        <v>550.20000000000005</v>
      </c>
      <c r="U317" s="521">
        <f t="shared" si="136"/>
        <v>0</v>
      </c>
      <c r="V317" s="521">
        <v>78</v>
      </c>
      <c r="W317" s="521">
        <f t="shared" si="137"/>
        <v>0</v>
      </c>
      <c r="X317" s="673">
        <f t="shared" si="138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9" t="s">
        <v>153</v>
      </c>
      <c r="D318" s="596">
        <v>4580</v>
      </c>
      <c r="E318" s="470"/>
      <c r="F318" s="470">
        <f>SUM(F319:F324)</f>
        <v>15313774</v>
      </c>
      <c r="G318" s="470"/>
      <c r="H318" s="470">
        <f>SUM(H319:H324)</f>
        <v>13847497.6</v>
      </c>
      <c r="I318" s="592">
        <f>SUM(I319:I324)</f>
        <v>29161271.600000001</v>
      </c>
      <c r="J318" s="616"/>
      <c r="K318" s="524"/>
      <c r="L318" s="470">
        <f>SUM(L319:L324)</f>
        <v>0</v>
      </c>
      <c r="M318" s="524"/>
      <c r="N318" s="470">
        <f>SUM(N319:N324)</f>
        <v>0</v>
      </c>
      <c r="O318" s="592">
        <f>SUM(O319:O324)</f>
        <v>0</v>
      </c>
      <c r="P318" s="641">
        <f t="shared" si="127"/>
        <v>0</v>
      </c>
      <c r="Q318" s="514">
        <f t="shared" si="128"/>
        <v>0</v>
      </c>
      <c r="R318" s="640">
        <f t="shared" si="129"/>
        <v>0</v>
      </c>
      <c r="S318" s="650"/>
      <c r="T318" s="524"/>
      <c r="U318" s="524">
        <f>SUM(U319:U324)</f>
        <v>0</v>
      </c>
      <c r="V318" s="524"/>
      <c r="W318" s="524">
        <f>SUM(W319:W324)</f>
        <v>0</v>
      </c>
      <c r="X318" s="674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71" t="s">
        <v>153</v>
      </c>
      <c r="D319" s="587">
        <v>4580</v>
      </c>
      <c r="E319" s="467">
        <v>393</v>
      </c>
      <c r="F319" s="467">
        <f t="shared" ref="F319:F324" si="139">E319*D319</f>
        <v>1799940</v>
      </c>
      <c r="G319" s="467">
        <v>78</v>
      </c>
      <c r="H319" s="467">
        <f t="shared" ref="H319:H324" si="140">G319*D319</f>
        <v>357240</v>
      </c>
      <c r="I319" s="589">
        <f t="shared" ref="I319:I324" si="141">H319+F319</f>
        <v>2157180</v>
      </c>
      <c r="J319" s="610"/>
      <c r="K319" s="521">
        <v>393</v>
      </c>
      <c r="L319" s="467">
        <f t="shared" ref="L319:L324" si="142">K319*J319</f>
        <v>0</v>
      </c>
      <c r="M319" s="521">
        <v>78</v>
      </c>
      <c r="N319" s="467">
        <f t="shared" ref="N319:N324" si="143">M319*J319</f>
        <v>0</v>
      </c>
      <c r="O319" s="589">
        <f t="shared" ref="O319:O324" si="144">N319+L319</f>
        <v>0</v>
      </c>
      <c r="P319" s="641">
        <f t="shared" si="127"/>
        <v>0</v>
      </c>
      <c r="Q319" s="514">
        <f t="shared" si="128"/>
        <v>0</v>
      </c>
      <c r="R319" s="640">
        <f t="shared" si="129"/>
        <v>0</v>
      </c>
      <c r="S319" s="641"/>
      <c r="T319" s="521">
        <v>393</v>
      </c>
      <c r="U319" s="521">
        <f t="shared" ref="U319:U324" si="145">T319*S319</f>
        <v>0</v>
      </c>
      <c r="V319" s="521">
        <v>78</v>
      </c>
      <c r="W319" s="521">
        <f t="shared" ref="W319:W324" si="146">V319*S319</f>
        <v>0</v>
      </c>
      <c r="X319" s="673">
        <f t="shared" ref="X319:X324" si="147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71" t="s">
        <v>153</v>
      </c>
      <c r="D320" s="587">
        <v>4580</v>
      </c>
      <c r="E320" s="467">
        <v>235.8</v>
      </c>
      <c r="F320" s="467">
        <f t="shared" si="139"/>
        <v>1079964</v>
      </c>
      <c r="G320" s="467">
        <v>202.02</v>
      </c>
      <c r="H320" s="467">
        <f t="shared" si="140"/>
        <v>925251.60000000009</v>
      </c>
      <c r="I320" s="589">
        <f t="shared" si="141"/>
        <v>2005215.6</v>
      </c>
      <c r="J320" s="610"/>
      <c r="K320" s="521">
        <v>235.8</v>
      </c>
      <c r="L320" s="467">
        <f t="shared" si="142"/>
        <v>0</v>
      </c>
      <c r="M320" s="521">
        <v>202.02</v>
      </c>
      <c r="N320" s="467">
        <f t="shared" si="143"/>
        <v>0</v>
      </c>
      <c r="O320" s="589">
        <f t="shared" si="144"/>
        <v>0</v>
      </c>
      <c r="P320" s="641">
        <f t="shared" si="127"/>
        <v>0</v>
      </c>
      <c r="Q320" s="514">
        <f t="shared" si="128"/>
        <v>0</v>
      </c>
      <c r="R320" s="640">
        <f t="shared" si="129"/>
        <v>0</v>
      </c>
      <c r="S320" s="641"/>
      <c r="T320" s="521">
        <v>235.8</v>
      </c>
      <c r="U320" s="521">
        <f t="shared" si="145"/>
        <v>0</v>
      </c>
      <c r="V320" s="521">
        <v>202.02</v>
      </c>
      <c r="W320" s="521">
        <f t="shared" si="146"/>
        <v>0</v>
      </c>
      <c r="X320" s="673">
        <f t="shared" si="147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71" t="s">
        <v>171</v>
      </c>
      <c r="D321" s="587">
        <v>4580</v>
      </c>
      <c r="E321" s="467">
        <v>1021.8000000000001</v>
      </c>
      <c r="F321" s="467">
        <f t="shared" si="139"/>
        <v>4679844</v>
      </c>
      <c r="G321" s="467">
        <v>624</v>
      </c>
      <c r="H321" s="467">
        <f t="shared" si="140"/>
        <v>2857920</v>
      </c>
      <c r="I321" s="589">
        <f t="shared" si="141"/>
        <v>7537764</v>
      </c>
      <c r="J321" s="610"/>
      <c r="K321" s="521">
        <v>1021.8000000000001</v>
      </c>
      <c r="L321" s="467">
        <f t="shared" si="142"/>
        <v>0</v>
      </c>
      <c r="M321" s="521">
        <v>624</v>
      </c>
      <c r="N321" s="467">
        <f t="shared" si="143"/>
        <v>0</v>
      </c>
      <c r="O321" s="589">
        <f t="shared" si="144"/>
        <v>0</v>
      </c>
      <c r="P321" s="641">
        <f t="shared" si="127"/>
        <v>0</v>
      </c>
      <c r="Q321" s="514">
        <f t="shared" si="128"/>
        <v>0</v>
      </c>
      <c r="R321" s="640">
        <f t="shared" si="129"/>
        <v>0</v>
      </c>
      <c r="S321" s="641"/>
      <c r="T321" s="521">
        <v>1021.8000000000001</v>
      </c>
      <c r="U321" s="521">
        <f t="shared" si="145"/>
        <v>0</v>
      </c>
      <c r="V321" s="521">
        <v>624</v>
      </c>
      <c r="W321" s="521">
        <f t="shared" si="146"/>
        <v>0</v>
      </c>
      <c r="X321" s="673">
        <f t="shared" si="147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71" t="s">
        <v>171</v>
      </c>
      <c r="D322" s="587">
        <v>367</v>
      </c>
      <c r="E322" s="467">
        <v>12208</v>
      </c>
      <c r="F322" s="467">
        <f t="shared" si="139"/>
        <v>4480336</v>
      </c>
      <c r="G322" s="467">
        <v>17398</v>
      </c>
      <c r="H322" s="467">
        <f t="shared" si="140"/>
        <v>6385066</v>
      </c>
      <c r="I322" s="589">
        <f t="shared" si="141"/>
        <v>10865402</v>
      </c>
      <c r="J322" s="610"/>
      <c r="K322" s="521">
        <v>12208</v>
      </c>
      <c r="L322" s="467">
        <f t="shared" si="142"/>
        <v>0</v>
      </c>
      <c r="M322" s="521">
        <v>17398</v>
      </c>
      <c r="N322" s="467">
        <f t="shared" si="143"/>
        <v>0</v>
      </c>
      <c r="O322" s="589">
        <f t="shared" si="144"/>
        <v>0</v>
      </c>
      <c r="P322" s="641">
        <f t="shared" si="127"/>
        <v>0</v>
      </c>
      <c r="Q322" s="514">
        <f t="shared" si="128"/>
        <v>0</v>
      </c>
      <c r="R322" s="640">
        <f t="shared" si="129"/>
        <v>0</v>
      </c>
      <c r="S322" s="641"/>
      <c r="T322" s="521">
        <v>12208</v>
      </c>
      <c r="U322" s="521">
        <f t="shared" si="145"/>
        <v>0</v>
      </c>
      <c r="V322" s="521">
        <v>17398</v>
      </c>
      <c r="W322" s="521">
        <f t="shared" si="146"/>
        <v>0</v>
      </c>
      <c r="X322" s="673">
        <f t="shared" si="147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71" t="s">
        <v>153</v>
      </c>
      <c r="D323" s="587">
        <v>4580</v>
      </c>
      <c r="E323" s="467">
        <v>550.20000000000005</v>
      </c>
      <c r="F323" s="467">
        <f t="shared" si="139"/>
        <v>2519916</v>
      </c>
      <c r="G323" s="467">
        <v>702</v>
      </c>
      <c r="H323" s="467">
        <f t="shared" si="140"/>
        <v>3215160</v>
      </c>
      <c r="I323" s="589">
        <f t="shared" si="141"/>
        <v>5735076</v>
      </c>
      <c r="J323" s="610"/>
      <c r="K323" s="521">
        <v>550.20000000000005</v>
      </c>
      <c r="L323" s="467">
        <f t="shared" si="142"/>
        <v>0</v>
      </c>
      <c r="M323" s="521">
        <v>702</v>
      </c>
      <c r="N323" s="467">
        <f t="shared" si="143"/>
        <v>0</v>
      </c>
      <c r="O323" s="589">
        <f t="shared" si="144"/>
        <v>0</v>
      </c>
      <c r="P323" s="641">
        <f t="shared" si="127"/>
        <v>0</v>
      </c>
      <c r="Q323" s="514">
        <f t="shared" si="128"/>
        <v>0</v>
      </c>
      <c r="R323" s="640">
        <f t="shared" si="129"/>
        <v>0</v>
      </c>
      <c r="S323" s="641"/>
      <c r="T323" s="521">
        <v>550.20000000000005</v>
      </c>
      <c r="U323" s="521">
        <f t="shared" si="145"/>
        <v>0</v>
      </c>
      <c r="V323" s="521">
        <v>702</v>
      </c>
      <c r="W323" s="521">
        <f t="shared" si="146"/>
        <v>0</v>
      </c>
      <c r="X323" s="673">
        <f t="shared" si="147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71" t="s">
        <v>213</v>
      </c>
      <c r="D324" s="587">
        <v>1370</v>
      </c>
      <c r="E324" s="467">
        <v>550.20000000000005</v>
      </c>
      <c r="F324" s="467">
        <f t="shared" si="139"/>
        <v>753774.00000000012</v>
      </c>
      <c r="G324" s="467">
        <v>78</v>
      </c>
      <c r="H324" s="467">
        <f t="shared" si="140"/>
        <v>106860</v>
      </c>
      <c r="I324" s="589">
        <f t="shared" si="141"/>
        <v>860634.00000000012</v>
      </c>
      <c r="J324" s="610"/>
      <c r="K324" s="521">
        <v>550.20000000000005</v>
      </c>
      <c r="L324" s="467">
        <f t="shared" si="142"/>
        <v>0</v>
      </c>
      <c r="M324" s="521">
        <v>78</v>
      </c>
      <c r="N324" s="467">
        <f t="shared" si="143"/>
        <v>0</v>
      </c>
      <c r="O324" s="589">
        <f t="shared" si="144"/>
        <v>0</v>
      </c>
      <c r="P324" s="641">
        <f t="shared" si="127"/>
        <v>0</v>
      </c>
      <c r="Q324" s="514">
        <f t="shared" si="128"/>
        <v>0</v>
      </c>
      <c r="R324" s="640">
        <f t="shared" si="129"/>
        <v>0</v>
      </c>
      <c r="S324" s="641"/>
      <c r="T324" s="521">
        <v>550.20000000000005</v>
      </c>
      <c r="U324" s="521">
        <f t="shared" si="145"/>
        <v>0</v>
      </c>
      <c r="V324" s="521">
        <v>78</v>
      </c>
      <c r="W324" s="521">
        <f t="shared" si="146"/>
        <v>0</v>
      </c>
      <c r="X324" s="673">
        <f t="shared" si="147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9"/>
      <c r="D325" s="596"/>
      <c r="E325" s="470"/>
      <c r="F325" s="470">
        <f>SUM(F326:F329)</f>
        <v>2452320</v>
      </c>
      <c r="G325" s="470"/>
      <c r="H325" s="470">
        <f>SUM(H326:H329)</f>
        <v>1341522</v>
      </c>
      <c r="I325" s="592">
        <f>SUM(I326:I329)</f>
        <v>3793842</v>
      </c>
      <c r="J325" s="616"/>
      <c r="K325" s="524"/>
      <c r="L325" s="470">
        <f>SUM(L326:L329)</f>
        <v>0</v>
      </c>
      <c r="M325" s="524"/>
      <c r="N325" s="470">
        <f>SUM(N326:N329)</f>
        <v>0</v>
      </c>
      <c r="O325" s="592">
        <f>SUM(O326:O329)</f>
        <v>0</v>
      </c>
      <c r="P325" s="641">
        <f t="shared" si="127"/>
        <v>0</v>
      </c>
      <c r="Q325" s="514">
        <f t="shared" si="128"/>
        <v>0</v>
      </c>
      <c r="R325" s="640">
        <f t="shared" si="129"/>
        <v>0</v>
      </c>
      <c r="S325" s="650"/>
      <c r="T325" s="524"/>
      <c r="U325" s="524">
        <f>SUM(U326:U329)</f>
        <v>0</v>
      </c>
      <c r="V325" s="524"/>
      <c r="W325" s="524">
        <f>SUM(W326:W329)</f>
        <v>0</v>
      </c>
      <c r="X325" s="674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2" t="s">
        <v>153</v>
      </c>
      <c r="D326" s="587">
        <v>100</v>
      </c>
      <c r="E326" s="467">
        <v>2672.4</v>
      </c>
      <c r="F326" s="467">
        <f>E326*D326</f>
        <v>267240</v>
      </c>
      <c r="G326" s="467">
        <v>1326</v>
      </c>
      <c r="H326" s="467">
        <f>G326*D326</f>
        <v>132600</v>
      </c>
      <c r="I326" s="589">
        <f>H326+F326</f>
        <v>399840</v>
      </c>
      <c r="J326" s="610"/>
      <c r="K326" s="521">
        <v>2672.4</v>
      </c>
      <c r="L326" s="467">
        <f>K326*J326</f>
        <v>0</v>
      </c>
      <c r="M326" s="521">
        <v>1326</v>
      </c>
      <c r="N326" s="467">
        <f>M326*J326</f>
        <v>0</v>
      </c>
      <c r="O326" s="589">
        <f>N326+L326</f>
        <v>0</v>
      </c>
      <c r="P326" s="641">
        <f t="shared" si="127"/>
        <v>0</v>
      </c>
      <c r="Q326" s="514">
        <f t="shared" si="128"/>
        <v>0</v>
      </c>
      <c r="R326" s="640">
        <f t="shared" si="129"/>
        <v>0</v>
      </c>
      <c r="S326" s="641"/>
      <c r="T326" s="521">
        <v>2672.4</v>
      </c>
      <c r="U326" s="521">
        <f>T326*S326</f>
        <v>0</v>
      </c>
      <c r="V326" s="521">
        <v>1326</v>
      </c>
      <c r="W326" s="521">
        <f>V326*S326</f>
        <v>0</v>
      </c>
      <c r="X326" s="673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2" t="s">
        <v>31</v>
      </c>
      <c r="D327" s="587">
        <v>120</v>
      </c>
      <c r="E327" s="467">
        <v>11790</v>
      </c>
      <c r="F327" s="467">
        <f>E327*D327</f>
        <v>1414800</v>
      </c>
      <c r="G327" s="467">
        <v>4680</v>
      </c>
      <c r="H327" s="467">
        <f>G327*D327</f>
        <v>561600</v>
      </c>
      <c r="I327" s="589">
        <f>H327+F327</f>
        <v>1976400</v>
      </c>
      <c r="J327" s="610"/>
      <c r="K327" s="521">
        <v>11790</v>
      </c>
      <c r="L327" s="467">
        <f>K327*J327</f>
        <v>0</v>
      </c>
      <c r="M327" s="521">
        <v>4680</v>
      </c>
      <c r="N327" s="467">
        <f>M327*J327</f>
        <v>0</v>
      </c>
      <c r="O327" s="589">
        <f>N327+L327</f>
        <v>0</v>
      </c>
      <c r="P327" s="641">
        <f t="shared" si="127"/>
        <v>0</v>
      </c>
      <c r="Q327" s="514">
        <f t="shared" si="128"/>
        <v>0</v>
      </c>
      <c r="R327" s="640">
        <f t="shared" si="129"/>
        <v>0</v>
      </c>
      <c r="S327" s="641"/>
      <c r="T327" s="521">
        <v>11790</v>
      </c>
      <c r="U327" s="521">
        <f>T327*S327</f>
        <v>0</v>
      </c>
      <c r="V327" s="521">
        <v>4680</v>
      </c>
      <c r="W327" s="521">
        <f>V327*S327</f>
        <v>0</v>
      </c>
      <c r="X327" s="673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2" t="s">
        <v>171</v>
      </c>
      <c r="D328" s="587">
        <v>26</v>
      </c>
      <c r="E328" s="467">
        <v>13132.246153846156</v>
      </c>
      <c r="F328" s="467">
        <f>E328*D328</f>
        <v>341438.4</v>
      </c>
      <c r="G328" s="467">
        <v>21921</v>
      </c>
      <c r="H328" s="467">
        <f>G328*D328</f>
        <v>569946</v>
      </c>
      <c r="I328" s="589">
        <f>H328+F328</f>
        <v>911384.4</v>
      </c>
      <c r="J328" s="610"/>
      <c r="K328" s="521">
        <v>13132.246153846156</v>
      </c>
      <c r="L328" s="467">
        <f>K328*J328</f>
        <v>0</v>
      </c>
      <c r="M328" s="521">
        <v>21921</v>
      </c>
      <c r="N328" s="467">
        <f>M328*J328</f>
        <v>0</v>
      </c>
      <c r="O328" s="589">
        <f>N328+L328</f>
        <v>0</v>
      </c>
      <c r="P328" s="641">
        <f t="shared" si="127"/>
        <v>0</v>
      </c>
      <c r="Q328" s="514">
        <f t="shared" si="128"/>
        <v>0</v>
      </c>
      <c r="R328" s="640">
        <f t="shared" si="129"/>
        <v>0</v>
      </c>
      <c r="S328" s="641"/>
      <c r="T328" s="521">
        <v>13132.246153846156</v>
      </c>
      <c r="U328" s="521">
        <f>T328*S328</f>
        <v>0</v>
      </c>
      <c r="V328" s="521">
        <v>21921</v>
      </c>
      <c r="W328" s="521">
        <f>V328*S328</f>
        <v>0</v>
      </c>
      <c r="X328" s="673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2" t="s">
        <v>134</v>
      </c>
      <c r="D329" s="587">
        <v>496</v>
      </c>
      <c r="E329" s="467">
        <v>864.6</v>
      </c>
      <c r="F329" s="467">
        <f>E329*D329</f>
        <v>428841.60000000003</v>
      </c>
      <c r="G329" s="467">
        <v>156</v>
      </c>
      <c r="H329" s="467">
        <f>G329*D329</f>
        <v>77376</v>
      </c>
      <c r="I329" s="589">
        <f>H329+F329</f>
        <v>506217.60000000003</v>
      </c>
      <c r="J329" s="610"/>
      <c r="K329" s="521">
        <v>864.6</v>
      </c>
      <c r="L329" s="467">
        <f>K329*J329</f>
        <v>0</v>
      </c>
      <c r="M329" s="521">
        <v>156</v>
      </c>
      <c r="N329" s="467">
        <f>M329*J329</f>
        <v>0</v>
      </c>
      <c r="O329" s="589">
        <f>N329+L329</f>
        <v>0</v>
      </c>
      <c r="P329" s="641">
        <f t="shared" si="127"/>
        <v>0</v>
      </c>
      <c r="Q329" s="514">
        <f t="shared" si="128"/>
        <v>0</v>
      </c>
      <c r="R329" s="640">
        <f t="shared" si="129"/>
        <v>0</v>
      </c>
      <c r="S329" s="641"/>
      <c r="T329" s="521">
        <v>864.6</v>
      </c>
      <c r="U329" s="521">
        <f>T329*S329</f>
        <v>0</v>
      </c>
      <c r="V329" s="521">
        <v>156</v>
      </c>
      <c r="W329" s="521">
        <f>V329*S329</f>
        <v>0</v>
      </c>
      <c r="X329" s="673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9"/>
      <c r="D330" s="596"/>
      <c r="E330" s="470"/>
      <c r="F330" s="470">
        <f>SUM(F331:F340)</f>
        <v>4453232.34</v>
      </c>
      <c r="G330" s="470"/>
      <c r="H330" s="470">
        <f>SUM(H331:H340)</f>
        <v>8043587.7600000007</v>
      </c>
      <c r="I330" s="592">
        <f>SUM(I331:I340)</f>
        <v>12496820.1</v>
      </c>
      <c r="J330" s="616"/>
      <c r="K330" s="524"/>
      <c r="L330" s="470">
        <f>SUM(L331:L340)</f>
        <v>0</v>
      </c>
      <c r="M330" s="524"/>
      <c r="N330" s="470">
        <f>SUM(N331:N340)</f>
        <v>0</v>
      </c>
      <c r="O330" s="592">
        <f>SUM(O331:O340)</f>
        <v>0</v>
      </c>
      <c r="P330" s="641">
        <f t="shared" si="127"/>
        <v>0</v>
      </c>
      <c r="Q330" s="514">
        <f t="shared" si="128"/>
        <v>0</v>
      </c>
      <c r="R330" s="640">
        <f t="shared" si="129"/>
        <v>0</v>
      </c>
      <c r="S330" s="650"/>
      <c r="T330" s="524"/>
      <c r="U330" s="524">
        <f>SUM(U331:U340)</f>
        <v>0</v>
      </c>
      <c r="V330" s="524"/>
      <c r="W330" s="524">
        <f>SUM(W331:W340)</f>
        <v>0</v>
      </c>
      <c r="X330" s="674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2" t="s">
        <v>153</v>
      </c>
      <c r="D331" s="587">
        <v>330</v>
      </c>
      <c r="E331" s="467">
        <v>5502</v>
      </c>
      <c r="F331" s="467">
        <f t="shared" ref="F331:F340" si="148">E331*D331</f>
        <v>1815660</v>
      </c>
      <c r="G331" s="467">
        <v>1326</v>
      </c>
      <c r="H331" s="467">
        <f t="shared" ref="H331:H340" si="149">G331*D331</f>
        <v>437580</v>
      </c>
      <c r="I331" s="589">
        <f t="shared" ref="I331:I340" si="150">H331+F331</f>
        <v>2253240</v>
      </c>
      <c r="J331" s="610"/>
      <c r="K331" s="521">
        <v>5502</v>
      </c>
      <c r="L331" s="467">
        <f t="shared" ref="L331:L340" si="151">K331*J331</f>
        <v>0</v>
      </c>
      <c r="M331" s="521">
        <v>1326</v>
      </c>
      <c r="N331" s="467">
        <f t="shared" ref="N331:N340" si="152">M331*J331</f>
        <v>0</v>
      </c>
      <c r="O331" s="589">
        <f t="shared" ref="O331:O340" si="153">N331+L331</f>
        <v>0</v>
      </c>
      <c r="P331" s="641">
        <f t="shared" si="127"/>
        <v>0</v>
      </c>
      <c r="Q331" s="514">
        <f t="shared" si="128"/>
        <v>0</v>
      </c>
      <c r="R331" s="640">
        <f t="shared" si="129"/>
        <v>0</v>
      </c>
      <c r="S331" s="641"/>
      <c r="T331" s="521">
        <v>5502</v>
      </c>
      <c r="U331" s="521">
        <f t="shared" ref="U331:U340" si="154">T331*S331</f>
        <v>0</v>
      </c>
      <c r="V331" s="521">
        <v>1326</v>
      </c>
      <c r="W331" s="521">
        <f t="shared" ref="W331:W340" si="155">V331*S331</f>
        <v>0</v>
      </c>
      <c r="X331" s="673">
        <f t="shared" ref="X331:X340" si="156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2" t="s">
        <v>171</v>
      </c>
      <c r="D332" s="587">
        <v>32.6</v>
      </c>
      <c r="E332" s="467">
        <v>8646</v>
      </c>
      <c r="F332" s="467">
        <f t="shared" si="148"/>
        <v>281859.60000000003</v>
      </c>
      <c r="G332" s="467">
        <v>23400</v>
      </c>
      <c r="H332" s="467">
        <f t="shared" si="149"/>
        <v>762840</v>
      </c>
      <c r="I332" s="589">
        <f t="shared" si="150"/>
        <v>1044699.6000000001</v>
      </c>
      <c r="J332" s="610"/>
      <c r="K332" s="521">
        <v>8646</v>
      </c>
      <c r="L332" s="467">
        <f t="shared" si="151"/>
        <v>0</v>
      </c>
      <c r="M332" s="521">
        <v>23400</v>
      </c>
      <c r="N332" s="467">
        <f t="shared" si="152"/>
        <v>0</v>
      </c>
      <c r="O332" s="589">
        <f t="shared" si="153"/>
        <v>0</v>
      </c>
      <c r="P332" s="641">
        <f t="shared" si="127"/>
        <v>0</v>
      </c>
      <c r="Q332" s="514">
        <f t="shared" si="128"/>
        <v>0</v>
      </c>
      <c r="R332" s="640">
        <f t="shared" si="129"/>
        <v>0</v>
      </c>
      <c r="S332" s="641"/>
      <c r="T332" s="521">
        <v>8646</v>
      </c>
      <c r="U332" s="521">
        <f t="shared" si="154"/>
        <v>0</v>
      </c>
      <c r="V332" s="521">
        <v>23400</v>
      </c>
      <c r="W332" s="521">
        <f t="shared" si="155"/>
        <v>0</v>
      </c>
      <c r="X332" s="673">
        <f t="shared" si="156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2" t="s">
        <v>171</v>
      </c>
      <c r="D333" s="587">
        <v>69.8</v>
      </c>
      <c r="E333" s="467">
        <v>8646</v>
      </c>
      <c r="F333" s="467">
        <f t="shared" si="148"/>
        <v>603490.79999999993</v>
      </c>
      <c r="G333" s="467">
        <v>22464</v>
      </c>
      <c r="H333" s="467">
        <f t="shared" si="149"/>
        <v>1567987.2</v>
      </c>
      <c r="I333" s="589">
        <f t="shared" si="150"/>
        <v>2171478</v>
      </c>
      <c r="J333" s="610"/>
      <c r="K333" s="521">
        <v>8646</v>
      </c>
      <c r="L333" s="467">
        <f t="shared" si="151"/>
        <v>0</v>
      </c>
      <c r="M333" s="521">
        <v>22464</v>
      </c>
      <c r="N333" s="467">
        <f t="shared" si="152"/>
        <v>0</v>
      </c>
      <c r="O333" s="589">
        <f t="shared" si="153"/>
        <v>0</v>
      </c>
      <c r="P333" s="641">
        <f t="shared" si="127"/>
        <v>0</v>
      </c>
      <c r="Q333" s="514">
        <f t="shared" si="128"/>
        <v>0</v>
      </c>
      <c r="R333" s="640">
        <f t="shared" si="129"/>
        <v>0</v>
      </c>
      <c r="S333" s="641"/>
      <c r="T333" s="521">
        <v>8646</v>
      </c>
      <c r="U333" s="521">
        <f t="shared" si="154"/>
        <v>0</v>
      </c>
      <c r="V333" s="521">
        <v>22464</v>
      </c>
      <c r="W333" s="521">
        <f t="shared" si="155"/>
        <v>0</v>
      </c>
      <c r="X333" s="673">
        <f t="shared" si="156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2" t="s">
        <v>33</v>
      </c>
      <c r="D334" s="587">
        <v>3.9</v>
      </c>
      <c r="E334" s="467">
        <v>39300</v>
      </c>
      <c r="F334" s="467">
        <f t="shared" si="148"/>
        <v>153270</v>
      </c>
      <c r="G334" s="467">
        <v>87100</v>
      </c>
      <c r="H334" s="467">
        <f t="shared" si="149"/>
        <v>339690</v>
      </c>
      <c r="I334" s="589">
        <f t="shared" si="150"/>
        <v>492960</v>
      </c>
      <c r="J334" s="610"/>
      <c r="K334" s="521">
        <v>39300</v>
      </c>
      <c r="L334" s="467">
        <f t="shared" si="151"/>
        <v>0</v>
      </c>
      <c r="M334" s="521">
        <v>87100</v>
      </c>
      <c r="N334" s="467">
        <f t="shared" si="152"/>
        <v>0</v>
      </c>
      <c r="O334" s="589">
        <f t="shared" si="153"/>
        <v>0</v>
      </c>
      <c r="P334" s="641">
        <f t="shared" si="127"/>
        <v>0</v>
      </c>
      <c r="Q334" s="514">
        <f t="shared" si="128"/>
        <v>0</v>
      </c>
      <c r="R334" s="640">
        <f t="shared" si="129"/>
        <v>0</v>
      </c>
      <c r="S334" s="641"/>
      <c r="T334" s="521">
        <v>39300</v>
      </c>
      <c r="U334" s="521">
        <f t="shared" si="154"/>
        <v>0</v>
      </c>
      <c r="V334" s="521">
        <v>87100</v>
      </c>
      <c r="W334" s="521">
        <f t="shared" si="155"/>
        <v>0</v>
      </c>
      <c r="X334" s="673">
        <f t="shared" si="156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2" t="s">
        <v>153</v>
      </c>
      <c r="D335" s="587">
        <v>418</v>
      </c>
      <c r="E335" s="467">
        <v>235.8</v>
      </c>
      <c r="F335" s="467">
        <f t="shared" si="148"/>
        <v>98564.400000000009</v>
      </c>
      <c r="G335" s="467">
        <v>202.02</v>
      </c>
      <c r="H335" s="467">
        <f t="shared" si="149"/>
        <v>84444.36</v>
      </c>
      <c r="I335" s="589">
        <f t="shared" si="150"/>
        <v>183008.76</v>
      </c>
      <c r="J335" s="610"/>
      <c r="K335" s="521">
        <v>235.8</v>
      </c>
      <c r="L335" s="467">
        <f t="shared" si="151"/>
        <v>0</v>
      </c>
      <c r="M335" s="521">
        <v>202.02</v>
      </c>
      <c r="N335" s="467">
        <f t="shared" si="152"/>
        <v>0</v>
      </c>
      <c r="O335" s="589">
        <f t="shared" si="153"/>
        <v>0</v>
      </c>
      <c r="P335" s="641">
        <f t="shared" si="127"/>
        <v>0</v>
      </c>
      <c r="Q335" s="514">
        <f t="shared" si="128"/>
        <v>0</v>
      </c>
      <c r="R335" s="640">
        <f t="shared" si="129"/>
        <v>0</v>
      </c>
      <c r="S335" s="641"/>
      <c r="T335" s="521">
        <v>235.8</v>
      </c>
      <c r="U335" s="521">
        <f t="shared" si="154"/>
        <v>0</v>
      </c>
      <c r="V335" s="521">
        <v>202.02</v>
      </c>
      <c r="W335" s="521">
        <f t="shared" si="155"/>
        <v>0</v>
      </c>
      <c r="X335" s="673">
        <f t="shared" si="156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2" t="s">
        <v>153</v>
      </c>
      <c r="D336" s="587">
        <v>418</v>
      </c>
      <c r="E336" s="467">
        <v>1021.8000000000001</v>
      </c>
      <c r="F336" s="467">
        <f t="shared" si="148"/>
        <v>427112.4</v>
      </c>
      <c r="G336" s="467">
        <v>624</v>
      </c>
      <c r="H336" s="467">
        <f t="shared" si="149"/>
        <v>260832</v>
      </c>
      <c r="I336" s="589">
        <f t="shared" si="150"/>
        <v>687944.4</v>
      </c>
      <c r="J336" s="610"/>
      <c r="K336" s="521">
        <v>1021.8000000000001</v>
      </c>
      <c r="L336" s="467">
        <f t="shared" si="151"/>
        <v>0</v>
      </c>
      <c r="M336" s="521">
        <v>624</v>
      </c>
      <c r="N336" s="467">
        <f t="shared" si="152"/>
        <v>0</v>
      </c>
      <c r="O336" s="589">
        <f t="shared" si="153"/>
        <v>0</v>
      </c>
      <c r="P336" s="641">
        <f t="shared" si="127"/>
        <v>0</v>
      </c>
      <c r="Q336" s="514">
        <f t="shared" si="128"/>
        <v>0</v>
      </c>
      <c r="R336" s="640">
        <f t="shared" si="129"/>
        <v>0</v>
      </c>
      <c r="S336" s="641"/>
      <c r="T336" s="521">
        <v>1021.8000000000001</v>
      </c>
      <c r="U336" s="521">
        <f t="shared" si="154"/>
        <v>0</v>
      </c>
      <c r="V336" s="521">
        <v>624</v>
      </c>
      <c r="W336" s="521">
        <f t="shared" si="155"/>
        <v>0</v>
      </c>
      <c r="X336" s="673">
        <f t="shared" si="156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2" t="s">
        <v>31</v>
      </c>
      <c r="D337" s="587">
        <v>464</v>
      </c>
      <c r="E337" s="467">
        <v>864.6</v>
      </c>
      <c r="F337" s="467">
        <f t="shared" si="148"/>
        <v>401174.4</v>
      </c>
      <c r="G337" s="467">
        <v>2340</v>
      </c>
      <c r="H337" s="467">
        <f t="shared" si="149"/>
        <v>1085760</v>
      </c>
      <c r="I337" s="589">
        <f t="shared" si="150"/>
        <v>1486934.4</v>
      </c>
      <c r="J337" s="610"/>
      <c r="K337" s="521">
        <v>864.6</v>
      </c>
      <c r="L337" s="467">
        <f t="shared" si="151"/>
        <v>0</v>
      </c>
      <c r="M337" s="521">
        <v>2340</v>
      </c>
      <c r="N337" s="467">
        <f t="shared" si="152"/>
        <v>0</v>
      </c>
      <c r="O337" s="589">
        <f t="shared" si="153"/>
        <v>0</v>
      </c>
      <c r="P337" s="641">
        <f t="shared" si="127"/>
        <v>0</v>
      </c>
      <c r="Q337" s="514">
        <f t="shared" si="128"/>
        <v>0</v>
      </c>
      <c r="R337" s="640">
        <f t="shared" si="129"/>
        <v>0</v>
      </c>
      <c r="S337" s="641"/>
      <c r="T337" s="521">
        <v>864.6</v>
      </c>
      <c r="U337" s="521">
        <f t="shared" si="154"/>
        <v>0</v>
      </c>
      <c r="V337" s="521">
        <v>2340</v>
      </c>
      <c r="W337" s="521">
        <f t="shared" si="155"/>
        <v>0</v>
      </c>
      <c r="X337" s="673">
        <f t="shared" si="156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2" t="s">
        <v>33</v>
      </c>
      <c r="D338" s="587">
        <v>11.07</v>
      </c>
      <c r="E338" s="467">
        <v>5502</v>
      </c>
      <c r="F338" s="467">
        <f t="shared" si="148"/>
        <v>60907.14</v>
      </c>
      <c r="G338" s="467">
        <v>213720</v>
      </c>
      <c r="H338" s="467">
        <f t="shared" si="149"/>
        <v>2365880.4</v>
      </c>
      <c r="I338" s="589">
        <f t="shared" si="150"/>
        <v>2426787.54</v>
      </c>
      <c r="J338" s="610"/>
      <c r="K338" s="521">
        <v>5502</v>
      </c>
      <c r="L338" s="467">
        <f t="shared" si="151"/>
        <v>0</v>
      </c>
      <c r="M338" s="521">
        <v>213720</v>
      </c>
      <c r="N338" s="467">
        <f t="shared" si="152"/>
        <v>0</v>
      </c>
      <c r="O338" s="589">
        <f t="shared" si="153"/>
        <v>0</v>
      </c>
      <c r="P338" s="641">
        <f t="shared" si="127"/>
        <v>0</v>
      </c>
      <c r="Q338" s="514">
        <f t="shared" si="128"/>
        <v>0</v>
      </c>
      <c r="R338" s="640">
        <f t="shared" si="129"/>
        <v>0</v>
      </c>
      <c r="S338" s="641"/>
      <c r="T338" s="521">
        <v>5502</v>
      </c>
      <c r="U338" s="521">
        <f t="shared" si="154"/>
        <v>0</v>
      </c>
      <c r="V338" s="521">
        <v>213720</v>
      </c>
      <c r="W338" s="521">
        <f t="shared" si="155"/>
        <v>0</v>
      </c>
      <c r="X338" s="673">
        <f t="shared" si="156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2" t="s">
        <v>33</v>
      </c>
      <c r="D339" s="587">
        <v>4.2</v>
      </c>
      <c r="E339" s="467">
        <v>2358</v>
      </c>
      <c r="F339" s="467">
        <f t="shared" si="148"/>
        <v>9903.6</v>
      </c>
      <c r="G339" s="467">
        <v>269100</v>
      </c>
      <c r="H339" s="467">
        <f t="shared" si="149"/>
        <v>1130220</v>
      </c>
      <c r="I339" s="589">
        <f t="shared" si="150"/>
        <v>1140123.6000000001</v>
      </c>
      <c r="J339" s="610"/>
      <c r="K339" s="521">
        <v>2358</v>
      </c>
      <c r="L339" s="467">
        <f t="shared" si="151"/>
        <v>0</v>
      </c>
      <c r="M339" s="521">
        <v>269100</v>
      </c>
      <c r="N339" s="467">
        <f t="shared" si="152"/>
        <v>0</v>
      </c>
      <c r="O339" s="589">
        <f t="shared" si="153"/>
        <v>0</v>
      </c>
      <c r="P339" s="641">
        <f t="shared" si="127"/>
        <v>0</v>
      </c>
      <c r="Q339" s="514">
        <f t="shared" si="128"/>
        <v>0</v>
      </c>
      <c r="R339" s="640">
        <f t="shared" si="129"/>
        <v>0</v>
      </c>
      <c r="S339" s="641"/>
      <c r="T339" s="521">
        <v>2358</v>
      </c>
      <c r="U339" s="521">
        <f t="shared" si="154"/>
        <v>0</v>
      </c>
      <c r="V339" s="521">
        <v>269100</v>
      </c>
      <c r="W339" s="521">
        <f t="shared" si="155"/>
        <v>0</v>
      </c>
      <c r="X339" s="673">
        <f t="shared" si="156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2" t="s">
        <v>33</v>
      </c>
      <c r="D340" s="587">
        <v>15.3</v>
      </c>
      <c r="E340" s="467">
        <v>39300</v>
      </c>
      <c r="F340" s="467">
        <f t="shared" si="148"/>
        <v>601290</v>
      </c>
      <c r="G340" s="467">
        <v>546</v>
      </c>
      <c r="H340" s="467">
        <f t="shared" si="149"/>
        <v>8353.8000000000011</v>
      </c>
      <c r="I340" s="589">
        <f t="shared" si="150"/>
        <v>609643.80000000005</v>
      </c>
      <c r="J340" s="610"/>
      <c r="K340" s="521">
        <v>39300</v>
      </c>
      <c r="L340" s="467">
        <f t="shared" si="151"/>
        <v>0</v>
      </c>
      <c r="M340" s="521">
        <v>546</v>
      </c>
      <c r="N340" s="467">
        <f t="shared" si="152"/>
        <v>0</v>
      </c>
      <c r="O340" s="589">
        <f t="shared" si="153"/>
        <v>0</v>
      </c>
      <c r="P340" s="641">
        <f t="shared" si="127"/>
        <v>0</v>
      </c>
      <c r="Q340" s="514">
        <f t="shared" si="128"/>
        <v>0</v>
      </c>
      <c r="R340" s="640">
        <f t="shared" si="129"/>
        <v>0</v>
      </c>
      <c r="S340" s="641"/>
      <c r="T340" s="521">
        <v>39300</v>
      </c>
      <c r="U340" s="521">
        <f t="shared" si="154"/>
        <v>0</v>
      </c>
      <c r="V340" s="521">
        <v>546</v>
      </c>
      <c r="W340" s="521">
        <f t="shared" si="155"/>
        <v>0</v>
      </c>
      <c r="X340" s="673">
        <f t="shared" si="156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9"/>
      <c r="D341" s="596"/>
      <c r="E341" s="422"/>
      <c r="F341" s="422">
        <f>SUM(F342:F347)</f>
        <v>251244.9</v>
      </c>
      <c r="G341" s="422"/>
      <c r="H341" s="422">
        <f>SUM(H342:H347)</f>
        <v>149682</v>
      </c>
      <c r="I341" s="597">
        <f>SUM(I342:I347)</f>
        <v>400926.9</v>
      </c>
      <c r="J341" s="616"/>
      <c r="K341" s="523"/>
      <c r="L341" s="422">
        <f>SUM(L342:L347)</f>
        <v>0</v>
      </c>
      <c r="M341" s="523"/>
      <c r="N341" s="422">
        <f>SUM(N342:N347)</f>
        <v>0</v>
      </c>
      <c r="O341" s="597">
        <f>SUM(O342:O347)</f>
        <v>0</v>
      </c>
      <c r="P341" s="641">
        <f t="shared" si="127"/>
        <v>0</v>
      </c>
      <c r="Q341" s="514">
        <f t="shared" si="128"/>
        <v>0</v>
      </c>
      <c r="R341" s="640">
        <f t="shared" si="129"/>
        <v>0</v>
      </c>
      <c r="S341" s="650"/>
      <c r="T341" s="523"/>
      <c r="U341" s="523">
        <f>SUM(U342:U347)</f>
        <v>0</v>
      </c>
      <c r="V341" s="523"/>
      <c r="W341" s="523">
        <f>SUM(W342:W347)</f>
        <v>0</v>
      </c>
      <c r="X341" s="674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2" t="s">
        <v>31</v>
      </c>
      <c r="D342" s="587">
        <v>7</v>
      </c>
      <c r="E342" s="467">
        <v>19650</v>
      </c>
      <c r="F342" s="467">
        <f t="shared" ref="F342:F347" si="157">E342*D342</f>
        <v>137550</v>
      </c>
      <c r="G342" s="467">
        <v>8580</v>
      </c>
      <c r="H342" s="467">
        <f t="shared" ref="H342:H347" si="158">G342*D342</f>
        <v>60060</v>
      </c>
      <c r="I342" s="589">
        <f t="shared" ref="I342:I347" si="159">H342+F342</f>
        <v>197610</v>
      </c>
      <c r="J342" s="610"/>
      <c r="K342" s="521">
        <v>19650</v>
      </c>
      <c r="L342" s="467">
        <f t="shared" ref="L342:L347" si="160">K342*J342</f>
        <v>0</v>
      </c>
      <c r="M342" s="521">
        <v>8580</v>
      </c>
      <c r="N342" s="467">
        <f t="shared" ref="N342:N347" si="161">M342*J342</f>
        <v>0</v>
      </c>
      <c r="O342" s="589">
        <f t="shared" ref="O342:O347" si="162">N342+L342</f>
        <v>0</v>
      </c>
      <c r="P342" s="641">
        <f t="shared" si="127"/>
        <v>0</v>
      </c>
      <c r="Q342" s="514">
        <f t="shared" si="128"/>
        <v>0</v>
      </c>
      <c r="R342" s="640">
        <f t="shared" si="129"/>
        <v>0</v>
      </c>
      <c r="S342" s="641"/>
      <c r="T342" s="521">
        <v>19650</v>
      </c>
      <c r="U342" s="521">
        <f t="shared" ref="U342:U347" si="163">T342*S342</f>
        <v>0</v>
      </c>
      <c r="V342" s="521">
        <v>8580</v>
      </c>
      <c r="W342" s="521">
        <f t="shared" ref="W342:W347" si="164">V342*S342</f>
        <v>0</v>
      </c>
      <c r="X342" s="673">
        <f t="shared" ref="X342:X347" si="165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2" t="s">
        <v>153</v>
      </c>
      <c r="D343" s="587">
        <v>21</v>
      </c>
      <c r="E343" s="467">
        <v>1021.8000000000001</v>
      </c>
      <c r="F343" s="467">
        <f t="shared" si="157"/>
        <v>21457.800000000003</v>
      </c>
      <c r="G343" s="467">
        <v>1248</v>
      </c>
      <c r="H343" s="467">
        <f t="shared" si="158"/>
        <v>26208</v>
      </c>
      <c r="I343" s="589">
        <f t="shared" si="159"/>
        <v>47665.8</v>
      </c>
      <c r="J343" s="610"/>
      <c r="K343" s="521">
        <v>1021.8000000000001</v>
      </c>
      <c r="L343" s="467">
        <f t="shared" si="160"/>
        <v>0</v>
      </c>
      <c r="M343" s="521">
        <v>1248</v>
      </c>
      <c r="N343" s="467">
        <f t="shared" si="161"/>
        <v>0</v>
      </c>
      <c r="O343" s="589">
        <f t="shared" si="162"/>
        <v>0</v>
      </c>
      <c r="P343" s="641">
        <f t="shared" si="127"/>
        <v>0</v>
      </c>
      <c r="Q343" s="514">
        <f t="shared" si="128"/>
        <v>0</v>
      </c>
      <c r="R343" s="640">
        <f t="shared" si="129"/>
        <v>0</v>
      </c>
      <c r="S343" s="641"/>
      <c r="T343" s="521">
        <v>1021.8000000000001</v>
      </c>
      <c r="U343" s="521">
        <f t="shared" si="163"/>
        <v>0</v>
      </c>
      <c r="V343" s="521">
        <v>1248</v>
      </c>
      <c r="W343" s="521">
        <f t="shared" si="164"/>
        <v>0</v>
      </c>
      <c r="X343" s="673">
        <f t="shared" si="165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2" t="s">
        <v>171</v>
      </c>
      <c r="D344" s="587">
        <v>0.05</v>
      </c>
      <c r="E344" s="467">
        <v>8646</v>
      </c>
      <c r="F344" s="467">
        <f t="shared" si="157"/>
        <v>432.3</v>
      </c>
      <c r="G344" s="467">
        <v>23400</v>
      </c>
      <c r="H344" s="467">
        <f t="shared" si="158"/>
        <v>1170</v>
      </c>
      <c r="I344" s="589">
        <f t="shared" si="159"/>
        <v>1602.3</v>
      </c>
      <c r="J344" s="610"/>
      <c r="K344" s="521">
        <v>8646</v>
      </c>
      <c r="L344" s="467">
        <f t="shared" si="160"/>
        <v>0</v>
      </c>
      <c r="M344" s="521">
        <v>23400</v>
      </c>
      <c r="N344" s="467">
        <f t="shared" si="161"/>
        <v>0</v>
      </c>
      <c r="O344" s="589">
        <f t="shared" si="162"/>
        <v>0</v>
      </c>
      <c r="P344" s="641">
        <f t="shared" si="127"/>
        <v>0</v>
      </c>
      <c r="Q344" s="514">
        <f t="shared" si="128"/>
        <v>0</v>
      </c>
      <c r="R344" s="640">
        <f t="shared" si="129"/>
        <v>0</v>
      </c>
      <c r="S344" s="641"/>
      <c r="T344" s="521">
        <v>8646</v>
      </c>
      <c r="U344" s="521">
        <f t="shared" si="163"/>
        <v>0</v>
      </c>
      <c r="V344" s="521">
        <v>23400</v>
      </c>
      <c r="W344" s="521">
        <f t="shared" si="164"/>
        <v>0</v>
      </c>
      <c r="X344" s="673">
        <f t="shared" si="165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2" t="s">
        <v>31</v>
      </c>
      <c r="D345" s="587">
        <v>14</v>
      </c>
      <c r="E345" s="467">
        <v>3615.6000000000004</v>
      </c>
      <c r="F345" s="467">
        <f t="shared" si="157"/>
        <v>50618.400000000009</v>
      </c>
      <c r="G345" s="467">
        <v>1560</v>
      </c>
      <c r="H345" s="467">
        <f t="shared" si="158"/>
        <v>21840</v>
      </c>
      <c r="I345" s="589">
        <f t="shared" si="159"/>
        <v>72458.400000000009</v>
      </c>
      <c r="J345" s="610"/>
      <c r="K345" s="521">
        <v>3615.6000000000004</v>
      </c>
      <c r="L345" s="467">
        <f t="shared" si="160"/>
        <v>0</v>
      </c>
      <c r="M345" s="521">
        <v>1560</v>
      </c>
      <c r="N345" s="467">
        <f t="shared" si="161"/>
        <v>0</v>
      </c>
      <c r="O345" s="589">
        <f t="shared" si="162"/>
        <v>0</v>
      </c>
      <c r="P345" s="641">
        <f t="shared" si="127"/>
        <v>0</v>
      </c>
      <c r="Q345" s="514">
        <f t="shared" si="128"/>
        <v>0</v>
      </c>
      <c r="R345" s="640">
        <f t="shared" si="129"/>
        <v>0</v>
      </c>
      <c r="S345" s="641"/>
      <c r="T345" s="521">
        <v>3615.6000000000004</v>
      </c>
      <c r="U345" s="521">
        <f t="shared" si="163"/>
        <v>0</v>
      </c>
      <c r="V345" s="521">
        <v>1560</v>
      </c>
      <c r="W345" s="521">
        <f t="shared" si="164"/>
        <v>0</v>
      </c>
      <c r="X345" s="673">
        <f t="shared" si="165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2" t="s">
        <v>31</v>
      </c>
      <c r="D346" s="587">
        <v>7</v>
      </c>
      <c r="E346" s="467">
        <v>5502</v>
      </c>
      <c r="F346" s="467">
        <f t="shared" si="157"/>
        <v>38514</v>
      </c>
      <c r="G346" s="467">
        <v>5460</v>
      </c>
      <c r="H346" s="467">
        <f t="shared" si="158"/>
        <v>38220</v>
      </c>
      <c r="I346" s="589">
        <f t="shared" si="159"/>
        <v>76734</v>
      </c>
      <c r="J346" s="610"/>
      <c r="K346" s="521">
        <v>5502</v>
      </c>
      <c r="L346" s="467">
        <f t="shared" si="160"/>
        <v>0</v>
      </c>
      <c r="M346" s="521">
        <v>5460</v>
      </c>
      <c r="N346" s="467">
        <f t="shared" si="161"/>
        <v>0</v>
      </c>
      <c r="O346" s="589">
        <f t="shared" si="162"/>
        <v>0</v>
      </c>
      <c r="P346" s="641">
        <f t="shared" si="127"/>
        <v>0</v>
      </c>
      <c r="Q346" s="514">
        <f t="shared" si="128"/>
        <v>0</v>
      </c>
      <c r="R346" s="640">
        <f t="shared" si="129"/>
        <v>0</v>
      </c>
      <c r="S346" s="641"/>
      <c r="T346" s="521">
        <v>5502</v>
      </c>
      <c r="U346" s="521">
        <f t="shared" si="163"/>
        <v>0</v>
      </c>
      <c r="V346" s="521">
        <v>5460</v>
      </c>
      <c r="W346" s="521">
        <f t="shared" si="164"/>
        <v>0</v>
      </c>
      <c r="X346" s="673">
        <f t="shared" si="165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2" t="s">
        <v>31</v>
      </c>
      <c r="D347" s="587">
        <v>2</v>
      </c>
      <c r="E347" s="467">
        <v>1336.2</v>
      </c>
      <c r="F347" s="467">
        <f t="shared" si="157"/>
        <v>2672.4</v>
      </c>
      <c r="G347" s="467">
        <v>1092</v>
      </c>
      <c r="H347" s="467">
        <f t="shared" si="158"/>
        <v>2184</v>
      </c>
      <c r="I347" s="589">
        <f t="shared" si="159"/>
        <v>4856.3999999999996</v>
      </c>
      <c r="J347" s="610"/>
      <c r="K347" s="521">
        <v>1336.2</v>
      </c>
      <c r="L347" s="467">
        <f t="shared" si="160"/>
        <v>0</v>
      </c>
      <c r="M347" s="521">
        <v>1092</v>
      </c>
      <c r="N347" s="467">
        <f t="shared" si="161"/>
        <v>0</v>
      </c>
      <c r="O347" s="589">
        <f t="shared" si="162"/>
        <v>0</v>
      </c>
      <c r="P347" s="641">
        <f t="shared" si="127"/>
        <v>0</v>
      </c>
      <c r="Q347" s="514">
        <f t="shared" si="128"/>
        <v>0</v>
      </c>
      <c r="R347" s="640">
        <f t="shared" si="129"/>
        <v>0</v>
      </c>
      <c r="S347" s="641"/>
      <c r="T347" s="521">
        <v>1336.2</v>
      </c>
      <c r="U347" s="521">
        <f t="shared" si="163"/>
        <v>0</v>
      </c>
      <c r="V347" s="521">
        <v>1092</v>
      </c>
      <c r="W347" s="521">
        <f t="shared" si="164"/>
        <v>0</v>
      </c>
      <c r="X347" s="673">
        <f t="shared" si="165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9"/>
      <c r="D348" s="596"/>
      <c r="E348" s="422"/>
      <c r="F348" s="422">
        <f>SUM(F349:F351)</f>
        <v>543912</v>
      </c>
      <c r="G348" s="422"/>
      <c r="H348" s="422">
        <f>SUM(H349:H351)</f>
        <v>336960</v>
      </c>
      <c r="I348" s="597">
        <f>SUM(I349:I351)</f>
        <v>880872</v>
      </c>
      <c r="J348" s="616"/>
      <c r="K348" s="523"/>
      <c r="L348" s="422">
        <f>SUM(L349:L351)</f>
        <v>0</v>
      </c>
      <c r="M348" s="523"/>
      <c r="N348" s="422">
        <f>SUM(N349:N351)</f>
        <v>0</v>
      </c>
      <c r="O348" s="597">
        <f>SUM(O349:O351)</f>
        <v>0</v>
      </c>
      <c r="P348" s="641">
        <f t="shared" si="127"/>
        <v>0</v>
      </c>
      <c r="Q348" s="514">
        <f t="shared" si="128"/>
        <v>0</v>
      </c>
      <c r="R348" s="640">
        <f t="shared" si="129"/>
        <v>0</v>
      </c>
      <c r="S348" s="650"/>
      <c r="T348" s="523"/>
      <c r="U348" s="523">
        <f>SUM(U349:U351)</f>
        <v>0</v>
      </c>
      <c r="V348" s="523"/>
      <c r="W348" s="523">
        <f>SUM(W349:W351)</f>
        <v>0</v>
      </c>
      <c r="X348" s="674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2" t="s">
        <v>213</v>
      </c>
      <c r="D349" s="587">
        <v>20</v>
      </c>
      <c r="E349" s="467">
        <v>19650</v>
      </c>
      <c r="F349" s="467">
        <f>E349*D349</f>
        <v>393000</v>
      </c>
      <c r="G349" s="467">
        <v>8580</v>
      </c>
      <c r="H349" s="467">
        <f>G349*D349</f>
        <v>171600</v>
      </c>
      <c r="I349" s="589">
        <f>H349+F349</f>
        <v>564600</v>
      </c>
      <c r="J349" s="610"/>
      <c r="K349" s="521">
        <v>19650</v>
      </c>
      <c r="L349" s="467">
        <f>K349*J349</f>
        <v>0</v>
      </c>
      <c r="M349" s="521">
        <v>8580</v>
      </c>
      <c r="N349" s="467">
        <f>M349*J349</f>
        <v>0</v>
      </c>
      <c r="O349" s="589">
        <f>N349+L349</f>
        <v>0</v>
      </c>
      <c r="P349" s="641">
        <f t="shared" si="127"/>
        <v>0</v>
      </c>
      <c r="Q349" s="514">
        <f t="shared" si="128"/>
        <v>0</v>
      </c>
      <c r="R349" s="640">
        <f t="shared" si="129"/>
        <v>0</v>
      </c>
      <c r="S349" s="641"/>
      <c r="T349" s="521">
        <v>19650</v>
      </c>
      <c r="U349" s="521">
        <f>T349*S349</f>
        <v>0</v>
      </c>
      <c r="V349" s="521">
        <v>8580</v>
      </c>
      <c r="W349" s="521">
        <f>V349*S349</f>
        <v>0</v>
      </c>
      <c r="X349" s="673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2" t="s">
        <v>153</v>
      </c>
      <c r="D350" s="587">
        <v>40</v>
      </c>
      <c r="E350" s="467">
        <v>1021.8000000000001</v>
      </c>
      <c r="F350" s="467">
        <f>E350*D350</f>
        <v>40872</v>
      </c>
      <c r="G350" s="467">
        <v>1248</v>
      </c>
      <c r="H350" s="467">
        <f>G350*D350</f>
        <v>49920</v>
      </c>
      <c r="I350" s="589">
        <f>H350+F350</f>
        <v>90792</v>
      </c>
      <c r="J350" s="610"/>
      <c r="K350" s="521">
        <v>1021.8000000000001</v>
      </c>
      <c r="L350" s="467">
        <f>K350*J350</f>
        <v>0</v>
      </c>
      <c r="M350" s="521">
        <v>1248</v>
      </c>
      <c r="N350" s="467">
        <f>M350*J350</f>
        <v>0</v>
      </c>
      <c r="O350" s="589">
        <f>N350+L350</f>
        <v>0</v>
      </c>
      <c r="P350" s="641">
        <f t="shared" si="127"/>
        <v>0</v>
      </c>
      <c r="Q350" s="514">
        <f t="shared" si="128"/>
        <v>0</v>
      </c>
      <c r="R350" s="640">
        <f t="shared" si="129"/>
        <v>0</v>
      </c>
      <c r="S350" s="641"/>
      <c r="T350" s="521">
        <v>1021.8000000000001</v>
      </c>
      <c r="U350" s="521">
        <f>T350*S350</f>
        <v>0</v>
      </c>
      <c r="V350" s="521">
        <v>1248</v>
      </c>
      <c r="W350" s="521">
        <f>V350*S350</f>
        <v>0</v>
      </c>
      <c r="X350" s="673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2" t="s">
        <v>213</v>
      </c>
      <c r="D351" s="587">
        <v>200</v>
      </c>
      <c r="E351" s="467">
        <v>550.20000000000005</v>
      </c>
      <c r="F351" s="467">
        <f>E351*D351</f>
        <v>110040.00000000001</v>
      </c>
      <c r="G351" s="467">
        <v>577.20000000000005</v>
      </c>
      <c r="H351" s="467">
        <f>G351*D351</f>
        <v>115440.00000000001</v>
      </c>
      <c r="I351" s="589">
        <f>H351+F351</f>
        <v>225480.00000000003</v>
      </c>
      <c r="J351" s="610"/>
      <c r="K351" s="521">
        <v>550.20000000000005</v>
      </c>
      <c r="L351" s="467">
        <f>K351*J351</f>
        <v>0</v>
      </c>
      <c r="M351" s="521">
        <v>577.20000000000005</v>
      </c>
      <c r="N351" s="467">
        <f>M351*J351</f>
        <v>0</v>
      </c>
      <c r="O351" s="589">
        <f>N351+L351</f>
        <v>0</v>
      </c>
      <c r="P351" s="641">
        <f t="shared" si="127"/>
        <v>0</v>
      </c>
      <c r="Q351" s="514">
        <f t="shared" si="128"/>
        <v>0</v>
      </c>
      <c r="R351" s="640">
        <f t="shared" si="129"/>
        <v>0</v>
      </c>
      <c r="S351" s="641"/>
      <c r="T351" s="521">
        <v>550.20000000000005</v>
      </c>
      <c r="U351" s="521">
        <f>T351*S351</f>
        <v>0</v>
      </c>
      <c r="V351" s="521">
        <v>577.20000000000005</v>
      </c>
      <c r="W351" s="521">
        <f>V351*S351</f>
        <v>0</v>
      </c>
      <c r="X351" s="673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9"/>
      <c r="D352" s="593"/>
      <c r="E352" s="470"/>
      <c r="F352" s="470">
        <f>SUM(F353:F354)</f>
        <v>30182.400000000001</v>
      </c>
      <c r="G352" s="470"/>
      <c r="H352" s="470">
        <f>SUM(H353:H354)</f>
        <v>44304</v>
      </c>
      <c r="I352" s="592">
        <f>SUM(I353:I354)</f>
        <v>74486.399999999994</v>
      </c>
      <c r="J352" s="616"/>
      <c r="K352" s="524"/>
      <c r="L352" s="470">
        <f>SUM(L353:L354)</f>
        <v>0</v>
      </c>
      <c r="M352" s="524"/>
      <c r="N352" s="470">
        <f>SUM(N353:N354)</f>
        <v>0</v>
      </c>
      <c r="O352" s="592">
        <f>SUM(O353:O354)</f>
        <v>0</v>
      </c>
      <c r="P352" s="641">
        <f t="shared" si="127"/>
        <v>0</v>
      </c>
      <c r="Q352" s="514">
        <f t="shared" si="128"/>
        <v>0</v>
      </c>
      <c r="R352" s="640">
        <f t="shared" si="129"/>
        <v>0</v>
      </c>
      <c r="S352" s="650"/>
      <c r="T352" s="524"/>
      <c r="U352" s="524">
        <f>SUM(U353:U354)</f>
        <v>0</v>
      </c>
      <c r="V352" s="524"/>
      <c r="W352" s="524">
        <f>SUM(W353:W354)</f>
        <v>0</v>
      </c>
      <c r="X352" s="674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2" t="s">
        <v>153</v>
      </c>
      <c r="D353" s="587">
        <v>4</v>
      </c>
      <c r="E353" s="467">
        <v>5502</v>
      </c>
      <c r="F353" s="467">
        <f>E353*D353</f>
        <v>22008</v>
      </c>
      <c r="G353" s="467">
        <v>8580</v>
      </c>
      <c r="H353" s="467">
        <f>G353*D353</f>
        <v>34320</v>
      </c>
      <c r="I353" s="589">
        <f>H353+F353</f>
        <v>56328</v>
      </c>
      <c r="J353" s="610"/>
      <c r="K353" s="521">
        <v>5502</v>
      </c>
      <c r="L353" s="467">
        <f>K353*J353</f>
        <v>0</v>
      </c>
      <c r="M353" s="521">
        <v>8580</v>
      </c>
      <c r="N353" s="467">
        <f>M353*J353</f>
        <v>0</v>
      </c>
      <c r="O353" s="589">
        <f>N353+L353</f>
        <v>0</v>
      </c>
      <c r="P353" s="641">
        <f t="shared" si="127"/>
        <v>0</v>
      </c>
      <c r="Q353" s="514">
        <f t="shared" si="128"/>
        <v>0</v>
      </c>
      <c r="R353" s="640">
        <f t="shared" si="129"/>
        <v>0</v>
      </c>
      <c r="S353" s="641"/>
      <c r="T353" s="521">
        <v>5502</v>
      </c>
      <c r="U353" s="521">
        <f>T353*S353</f>
        <v>0</v>
      </c>
      <c r="V353" s="521">
        <v>8580</v>
      </c>
      <c r="W353" s="521">
        <f>V353*S353</f>
        <v>0</v>
      </c>
      <c r="X353" s="673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2" t="s">
        <v>153</v>
      </c>
      <c r="D354" s="587">
        <v>8</v>
      </c>
      <c r="E354" s="467">
        <v>1021.8000000000001</v>
      </c>
      <c r="F354" s="467">
        <f>E354*D354</f>
        <v>8174.4000000000005</v>
      </c>
      <c r="G354" s="467">
        <v>1248</v>
      </c>
      <c r="H354" s="467">
        <f>G354*D354</f>
        <v>9984</v>
      </c>
      <c r="I354" s="589">
        <f>H354+F354</f>
        <v>18158.400000000001</v>
      </c>
      <c r="J354" s="610"/>
      <c r="K354" s="521">
        <v>1021.8000000000001</v>
      </c>
      <c r="L354" s="467">
        <f>K354*J354</f>
        <v>0</v>
      </c>
      <c r="M354" s="521">
        <v>1248</v>
      </c>
      <c r="N354" s="467">
        <f>M354*J354</f>
        <v>0</v>
      </c>
      <c r="O354" s="589">
        <f>N354+L354</f>
        <v>0</v>
      </c>
      <c r="P354" s="641">
        <f t="shared" ref="P354:P417" si="166">K354-T354</f>
        <v>0</v>
      </c>
      <c r="Q354" s="514">
        <f t="shared" ref="Q354:Q417" si="167">M354-V354</f>
        <v>0</v>
      </c>
      <c r="R354" s="640">
        <f t="shared" si="129"/>
        <v>0</v>
      </c>
      <c r="S354" s="641"/>
      <c r="T354" s="521">
        <v>1021.8000000000001</v>
      </c>
      <c r="U354" s="521">
        <f>T354*S354</f>
        <v>0</v>
      </c>
      <c r="V354" s="521">
        <v>1248</v>
      </c>
      <c r="W354" s="521">
        <f>V354*S354</f>
        <v>0</v>
      </c>
      <c r="X354" s="673">
        <f>W354+U354</f>
        <v>0</v>
      </c>
    </row>
    <row r="355" spans="1:24" ht="25.5" x14ac:dyDescent="0.25">
      <c r="A355" s="443" t="s">
        <v>921</v>
      </c>
      <c r="B355" s="433" t="s">
        <v>452</v>
      </c>
      <c r="C355" s="569"/>
      <c r="D355" s="596">
        <v>11140</v>
      </c>
      <c r="E355" s="422"/>
      <c r="F355" s="422">
        <f>SUM(F356:F360)</f>
        <v>37237258.022</v>
      </c>
      <c r="G355" s="422"/>
      <c r="H355" s="422">
        <f>SUM(H356:H360)</f>
        <v>3695483.34</v>
      </c>
      <c r="I355" s="597">
        <f>SUM(I356:I360)</f>
        <v>40932741.362000003</v>
      </c>
      <c r="J355" s="616">
        <v>10506.89</v>
      </c>
      <c r="K355" s="522"/>
      <c r="L355" s="457">
        <f>SUM(L356:L360)</f>
        <v>35120985.093246996</v>
      </c>
      <c r="M355" s="522"/>
      <c r="N355" s="457">
        <f>SUM(N356:N360)</f>
        <v>3485461.1265899995</v>
      </c>
      <c r="O355" s="623">
        <f>SUM(O356:O360)</f>
        <v>38606446.219836995</v>
      </c>
      <c r="P355" s="641">
        <f t="shared" si="166"/>
        <v>0</v>
      </c>
      <c r="Q355" s="514">
        <f t="shared" si="167"/>
        <v>0</v>
      </c>
      <c r="R355" s="640">
        <f t="shared" ref="R355:R418" si="168">(D355*K355)-(D355*T355)</f>
        <v>0</v>
      </c>
      <c r="S355" s="650">
        <v>10506.89</v>
      </c>
      <c r="T355" s="522"/>
      <c r="U355" s="522">
        <f>SUM(U356:U360)</f>
        <v>35115829.420000002</v>
      </c>
      <c r="V355" s="522"/>
      <c r="W355" s="522">
        <f>SUM(W356:W360)</f>
        <v>3482948.8999999994</v>
      </c>
      <c r="X355" s="676">
        <f>SUM(X356:X360)</f>
        <v>38598778.319999993</v>
      </c>
    </row>
    <row r="356" spans="1:24" ht="17.45" customHeight="1" x14ac:dyDescent="0.25">
      <c r="A356" s="445" t="s">
        <v>922</v>
      </c>
      <c r="B356" s="435" t="s">
        <v>453</v>
      </c>
      <c r="C356" s="572" t="s">
        <v>153</v>
      </c>
      <c r="D356" s="587">
        <v>11140</v>
      </c>
      <c r="E356" s="467">
        <v>750</v>
      </c>
      <c r="F356" s="467">
        <f>E356*D356</f>
        <v>8355000</v>
      </c>
      <c r="G356" s="467"/>
      <c r="H356" s="467"/>
      <c r="I356" s="589">
        <f>H356+F356</f>
        <v>8355000</v>
      </c>
      <c r="J356" s="617">
        <v>10506.89</v>
      </c>
      <c r="K356" s="514">
        <v>750</v>
      </c>
      <c r="L356" s="478">
        <f>K356*J356</f>
        <v>7880167.5</v>
      </c>
      <c r="M356" s="514"/>
      <c r="N356" s="478"/>
      <c r="O356" s="612">
        <f>N356+L356</f>
        <v>7880167.5</v>
      </c>
      <c r="P356" s="641">
        <f t="shared" si="166"/>
        <v>0</v>
      </c>
      <c r="Q356" s="514">
        <f t="shared" si="167"/>
        <v>0</v>
      </c>
      <c r="R356" s="640">
        <f t="shared" si="168"/>
        <v>0</v>
      </c>
      <c r="S356" s="651">
        <v>10506.89</v>
      </c>
      <c r="T356" s="514">
        <v>750</v>
      </c>
      <c r="U356" s="514">
        <f>T356*S356</f>
        <v>7880167.5</v>
      </c>
      <c r="V356" s="514"/>
      <c r="W356" s="514"/>
      <c r="X356" s="671">
        <f>W356+U356</f>
        <v>7880167.5</v>
      </c>
    </row>
    <row r="357" spans="1:24" ht="17.45" customHeight="1" x14ac:dyDescent="0.25">
      <c r="A357" s="445" t="s">
        <v>923</v>
      </c>
      <c r="B357" s="435" t="s">
        <v>454</v>
      </c>
      <c r="C357" s="572" t="s">
        <v>153</v>
      </c>
      <c r="D357" s="587">
        <v>11140</v>
      </c>
      <c r="E357" s="467">
        <v>89</v>
      </c>
      <c r="F357" s="467">
        <f>E357*D357</f>
        <v>991460</v>
      </c>
      <c r="G357" s="467">
        <v>46</v>
      </c>
      <c r="H357" s="467">
        <f>G357*D357</f>
        <v>512440</v>
      </c>
      <c r="I357" s="589">
        <f>H357+F357</f>
        <v>1503900</v>
      </c>
      <c r="J357" s="617">
        <v>10506.89</v>
      </c>
      <c r="K357" s="514">
        <v>89</v>
      </c>
      <c r="L357" s="478">
        <f>K357*J357</f>
        <v>935113.21</v>
      </c>
      <c r="M357" s="514">
        <v>46</v>
      </c>
      <c r="N357" s="478">
        <f>M357*J357</f>
        <v>483316.93999999994</v>
      </c>
      <c r="O357" s="612">
        <f>N357+L357</f>
        <v>1418430.15</v>
      </c>
      <c r="P357" s="641">
        <f t="shared" si="166"/>
        <v>0</v>
      </c>
      <c r="Q357" s="514">
        <f t="shared" si="167"/>
        <v>0</v>
      </c>
      <c r="R357" s="640">
        <f t="shared" si="168"/>
        <v>0</v>
      </c>
      <c r="S357" s="651">
        <v>10506.89</v>
      </c>
      <c r="T357" s="514">
        <v>89</v>
      </c>
      <c r="U357" s="514">
        <f>T357*S357</f>
        <v>935113.21</v>
      </c>
      <c r="V357" s="514">
        <v>46</v>
      </c>
      <c r="W357" s="514">
        <f>V357*S357</f>
        <v>483316.93999999994</v>
      </c>
      <c r="X357" s="671">
        <f>W357+U357</f>
        <v>1418430.15</v>
      </c>
    </row>
    <row r="358" spans="1:24" ht="17.45" customHeight="1" x14ac:dyDescent="0.25">
      <c r="A358" s="445" t="s">
        <v>924</v>
      </c>
      <c r="B358" s="435" t="s">
        <v>455</v>
      </c>
      <c r="C358" s="572" t="s">
        <v>153</v>
      </c>
      <c r="D358" s="594">
        <v>11140</v>
      </c>
      <c r="E358" s="467">
        <v>1675.05</v>
      </c>
      <c r="F358" s="467">
        <f>E358*D358</f>
        <v>18660057</v>
      </c>
      <c r="G358" s="467"/>
      <c r="H358" s="467"/>
      <c r="I358" s="589">
        <f>H358+F358</f>
        <v>18660057</v>
      </c>
      <c r="J358" s="617">
        <v>10506.89</v>
      </c>
      <c r="K358" s="514">
        <v>1675.05</v>
      </c>
      <c r="L358" s="478">
        <f>K358*J358</f>
        <v>17599566.094499998</v>
      </c>
      <c r="M358" s="514"/>
      <c r="N358" s="478"/>
      <c r="O358" s="612">
        <f>N358+L358</f>
        <v>17599566.094499998</v>
      </c>
      <c r="P358" s="641">
        <f t="shared" si="166"/>
        <v>4.9999999999954525E-2</v>
      </c>
      <c r="Q358" s="514">
        <f t="shared" si="167"/>
        <v>0</v>
      </c>
      <c r="R358" s="640">
        <f t="shared" si="168"/>
        <v>557</v>
      </c>
      <c r="S358" s="651">
        <v>10506.89</v>
      </c>
      <c r="T358" s="514">
        <v>1675</v>
      </c>
      <c r="U358" s="514">
        <f>T358*S358</f>
        <v>17599040.75</v>
      </c>
      <c r="V358" s="514"/>
      <c r="W358" s="514"/>
      <c r="X358" s="671">
        <f>W358+U358</f>
        <v>17599040.75</v>
      </c>
    </row>
    <row r="359" spans="1:24" ht="17.45" customHeight="1" x14ac:dyDescent="0.25">
      <c r="A359" s="445" t="s">
        <v>925</v>
      </c>
      <c r="B359" s="435" t="s">
        <v>456</v>
      </c>
      <c r="C359" s="572" t="s">
        <v>153</v>
      </c>
      <c r="D359" s="587">
        <v>11140</v>
      </c>
      <c r="E359" s="467">
        <v>102.6123</v>
      </c>
      <c r="F359" s="467">
        <f>E359*D359</f>
        <v>1143101.0220000001</v>
      </c>
      <c r="G359" s="467">
        <v>55.731000000000002</v>
      </c>
      <c r="H359" s="467">
        <f>G359*D359</f>
        <v>620843.34</v>
      </c>
      <c r="I359" s="589">
        <f>H359+F359</f>
        <v>1763944.3620000002</v>
      </c>
      <c r="J359" s="617">
        <v>10506.89</v>
      </c>
      <c r="K359" s="514">
        <v>102.6123</v>
      </c>
      <c r="L359" s="478">
        <f>K359*J359</f>
        <v>1078136.1487469999</v>
      </c>
      <c r="M359" s="514">
        <v>55.731000000000002</v>
      </c>
      <c r="N359" s="478">
        <f>M359*J359</f>
        <v>585559.48658999999</v>
      </c>
      <c r="O359" s="612">
        <f>N359+L359</f>
        <v>1663695.6353369998</v>
      </c>
      <c r="P359" s="641">
        <f t="shared" si="166"/>
        <v>2.3000000000052978E-3</v>
      </c>
      <c r="Q359" s="514">
        <f t="shared" si="167"/>
        <v>1.0000000000047748E-3</v>
      </c>
      <c r="R359" s="640">
        <f t="shared" si="168"/>
        <v>25.622000000206754</v>
      </c>
      <c r="S359" s="651">
        <v>10462</v>
      </c>
      <c r="T359" s="514">
        <v>102.61</v>
      </c>
      <c r="U359" s="514">
        <f>T359*S359</f>
        <v>1073505.82</v>
      </c>
      <c r="V359" s="514">
        <v>55.73</v>
      </c>
      <c r="W359" s="514">
        <f>V359*S359</f>
        <v>583047.26</v>
      </c>
      <c r="X359" s="671">
        <f>W359+U359</f>
        <v>1656553.08</v>
      </c>
    </row>
    <row r="360" spans="1:24" ht="17.45" customHeight="1" x14ac:dyDescent="0.25">
      <c r="A360" s="445" t="s">
        <v>926</v>
      </c>
      <c r="B360" s="435" t="s">
        <v>457</v>
      </c>
      <c r="C360" s="572" t="s">
        <v>153</v>
      </c>
      <c r="D360" s="587">
        <v>11140</v>
      </c>
      <c r="E360" s="467">
        <v>726</v>
      </c>
      <c r="F360" s="467">
        <f>E360*D360</f>
        <v>8087640</v>
      </c>
      <c r="G360" s="467">
        <v>230</v>
      </c>
      <c r="H360" s="467">
        <f>G360*D360</f>
        <v>2562200</v>
      </c>
      <c r="I360" s="589">
        <f>H360+F360</f>
        <v>10649840</v>
      </c>
      <c r="J360" s="617">
        <v>10506.89</v>
      </c>
      <c r="K360" s="514">
        <v>726</v>
      </c>
      <c r="L360" s="478">
        <f>K360*J360</f>
        <v>7628002.1399999997</v>
      </c>
      <c r="M360" s="514">
        <v>230</v>
      </c>
      <c r="N360" s="478">
        <f>M360*J360</f>
        <v>2416584.6999999997</v>
      </c>
      <c r="O360" s="612">
        <f>N360+L360</f>
        <v>10044586.84</v>
      </c>
      <c r="P360" s="641">
        <f t="shared" si="166"/>
        <v>0</v>
      </c>
      <c r="Q360" s="514">
        <f t="shared" si="167"/>
        <v>0</v>
      </c>
      <c r="R360" s="640">
        <f t="shared" si="168"/>
        <v>0</v>
      </c>
      <c r="S360" s="651">
        <v>10506.89</v>
      </c>
      <c r="T360" s="514">
        <v>726</v>
      </c>
      <c r="U360" s="514">
        <f>T360*S360</f>
        <v>7628002.1399999997</v>
      </c>
      <c r="V360" s="514">
        <v>230</v>
      </c>
      <c r="W360" s="514">
        <f>V360*S360</f>
        <v>2416584.6999999997</v>
      </c>
      <c r="X360" s="671">
        <f>W360+U360</f>
        <v>10044586.84</v>
      </c>
    </row>
    <row r="361" spans="1:24" s="404" customFormat="1" ht="17.45" hidden="1" customHeight="1" x14ac:dyDescent="0.25">
      <c r="A361" s="706" t="s">
        <v>458</v>
      </c>
      <c r="B361" s="698" t="s">
        <v>459</v>
      </c>
      <c r="C361" s="699"/>
      <c r="D361" s="700"/>
      <c r="E361" s="465"/>
      <c r="F361" s="465">
        <f>SUM(F362:F377)</f>
        <v>235407</v>
      </c>
      <c r="G361" s="465"/>
      <c r="H361" s="465">
        <f>SUM(H362:H377)</f>
        <v>343913.44</v>
      </c>
      <c r="I361" s="590">
        <f>SUM(I362:I377)</f>
        <v>579320.43999999994</v>
      </c>
      <c r="J361" s="637"/>
      <c r="K361" s="520"/>
      <c r="L361" s="465">
        <f>SUM(L362:L377)</f>
        <v>0</v>
      </c>
      <c r="M361" s="520"/>
      <c r="N361" s="465">
        <f>SUM(N362:N377)</f>
        <v>0</v>
      </c>
      <c r="O361" s="590">
        <f>SUM(O362:O377)</f>
        <v>0</v>
      </c>
      <c r="P361" s="641">
        <f t="shared" si="166"/>
        <v>0</v>
      </c>
      <c r="Q361" s="514">
        <f t="shared" si="167"/>
        <v>0</v>
      </c>
      <c r="R361" s="640">
        <f t="shared" si="168"/>
        <v>0</v>
      </c>
      <c r="S361" s="636"/>
      <c r="T361" s="520"/>
      <c r="U361" s="520">
        <f>SUM(U362:U377)</f>
        <v>0</v>
      </c>
      <c r="V361" s="520"/>
      <c r="W361" s="520">
        <f>SUM(W362:W377)</f>
        <v>0</v>
      </c>
      <c r="X361" s="672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3" t="s">
        <v>31</v>
      </c>
      <c r="D362" s="598">
        <v>1</v>
      </c>
      <c r="E362" s="467">
        <v>6550</v>
      </c>
      <c r="F362" s="467">
        <f t="shared" ref="F362:F375" si="169">E362*D362</f>
        <v>6550</v>
      </c>
      <c r="G362" s="467">
        <v>55450.200000000004</v>
      </c>
      <c r="H362" s="467">
        <f t="shared" ref="H362:H376" si="170">G362*D362</f>
        <v>55450.200000000004</v>
      </c>
      <c r="I362" s="589">
        <f t="shared" ref="I362:I377" si="171">H362+F362</f>
        <v>62000.200000000004</v>
      </c>
      <c r="J362" s="621"/>
      <c r="K362" s="521">
        <v>6550</v>
      </c>
      <c r="L362" s="467">
        <f t="shared" ref="L362:L375" si="172">K362*J362</f>
        <v>0</v>
      </c>
      <c r="M362" s="521">
        <v>55450.200000000004</v>
      </c>
      <c r="N362" s="467">
        <f t="shared" ref="N362:N376" si="173">M362*J362</f>
        <v>0</v>
      </c>
      <c r="O362" s="589">
        <f t="shared" ref="O362:O377" si="174">N362+L362</f>
        <v>0</v>
      </c>
      <c r="P362" s="641">
        <f t="shared" si="166"/>
        <v>0</v>
      </c>
      <c r="Q362" s="514">
        <f t="shared" si="167"/>
        <v>0</v>
      </c>
      <c r="R362" s="640">
        <f t="shared" si="168"/>
        <v>0</v>
      </c>
      <c r="S362" s="652"/>
      <c r="T362" s="521">
        <v>6550</v>
      </c>
      <c r="U362" s="521">
        <f t="shared" ref="U362:U375" si="175">T362*S362</f>
        <v>0</v>
      </c>
      <c r="V362" s="521">
        <v>55450.200000000004</v>
      </c>
      <c r="W362" s="521">
        <f t="shared" ref="W362:W376" si="176">V362*S362</f>
        <v>0</v>
      </c>
      <c r="X362" s="673">
        <f t="shared" ref="X362:X377" si="177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3" t="s">
        <v>32</v>
      </c>
      <c r="D363" s="598">
        <v>30</v>
      </c>
      <c r="E363" s="467">
        <v>186.02</v>
      </c>
      <c r="F363" s="467">
        <f t="shared" si="169"/>
        <v>5580.6</v>
      </c>
      <c r="G363" s="467">
        <v>1809.6000000000001</v>
      </c>
      <c r="H363" s="467">
        <f t="shared" si="170"/>
        <v>54288.000000000007</v>
      </c>
      <c r="I363" s="589">
        <f t="shared" si="171"/>
        <v>59868.600000000006</v>
      </c>
      <c r="J363" s="621"/>
      <c r="K363" s="521">
        <v>186.02</v>
      </c>
      <c r="L363" s="467">
        <f t="shared" si="172"/>
        <v>0</v>
      </c>
      <c r="M363" s="521">
        <v>1809.6000000000001</v>
      </c>
      <c r="N363" s="467">
        <f t="shared" si="173"/>
        <v>0</v>
      </c>
      <c r="O363" s="589">
        <f t="shared" si="174"/>
        <v>0</v>
      </c>
      <c r="P363" s="641">
        <f t="shared" si="166"/>
        <v>0</v>
      </c>
      <c r="Q363" s="514">
        <f t="shared" si="167"/>
        <v>0</v>
      </c>
      <c r="R363" s="640">
        <f t="shared" si="168"/>
        <v>0</v>
      </c>
      <c r="S363" s="652"/>
      <c r="T363" s="521">
        <v>186.02</v>
      </c>
      <c r="U363" s="521">
        <f t="shared" si="175"/>
        <v>0</v>
      </c>
      <c r="V363" s="521">
        <v>1809.6000000000001</v>
      </c>
      <c r="W363" s="521">
        <f t="shared" si="176"/>
        <v>0</v>
      </c>
      <c r="X363" s="673">
        <f t="shared" si="177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3" t="s">
        <v>32</v>
      </c>
      <c r="D364" s="598">
        <v>30</v>
      </c>
      <c r="E364" s="467">
        <v>162.44</v>
      </c>
      <c r="F364" s="467">
        <f t="shared" si="169"/>
        <v>4873.2</v>
      </c>
      <c r="G364" s="467">
        <v>322.40000000000003</v>
      </c>
      <c r="H364" s="467">
        <f t="shared" si="170"/>
        <v>9672.0000000000018</v>
      </c>
      <c r="I364" s="589">
        <f t="shared" si="171"/>
        <v>14545.2</v>
      </c>
      <c r="J364" s="621"/>
      <c r="K364" s="521">
        <v>162.44</v>
      </c>
      <c r="L364" s="467">
        <f t="shared" si="172"/>
        <v>0</v>
      </c>
      <c r="M364" s="521">
        <v>322.40000000000003</v>
      </c>
      <c r="N364" s="467">
        <f t="shared" si="173"/>
        <v>0</v>
      </c>
      <c r="O364" s="589">
        <f t="shared" si="174"/>
        <v>0</v>
      </c>
      <c r="P364" s="641">
        <f t="shared" si="166"/>
        <v>0</v>
      </c>
      <c r="Q364" s="514">
        <f t="shared" si="167"/>
        <v>0</v>
      </c>
      <c r="R364" s="640">
        <f t="shared" si="168"/>
        <v>0</v>
      </c>
      <c r="S364" s="652"/>
      <c r="T364" s="521">
        <v>162.44</v>
      </c>
      <c r="U364" s="521">
        <f t="shared" si="175"/>
        <v>0</v>
      </c>
      <c r="V364" s="521">
        <v>322.40000000000003</v>
      </c>
      <c r="W364" s="521">
        <f t="shared" si="176"/>
        <v>0</v>
      </c>
      <c r="X364" s="673">
        <f t="shared" si="177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3" t="s">
        <v>32</v>
      </c>
      <c r="D365" s="598">
        <v>60</v>
      </c>
      <c r="E365" s="467">
        <v>162.44</v>
      </c>
      <c r="F365" s="467">
        <f t="shared" si="169"/>
        <v>9746.4</v>
      </c>
      <c r="G365" s="467">
        <v>434.2</v>
      </c>
      <c r="H365" s="467">
        <f t="shared" si="170"/>
        <v>26052</v>
      </c>
      <c r="I365" s="589">
        <f t="shared" si="171"/>
        <v>35798.400000000001</v>
      </c>
      <c r="J365" s="621"/>
      <c r="K365" s="521">
        <v>162.44</v>
      </c>
      <c r="L365" s="467">
        <f t="shared" si="172"/>
        <v>0</v>
      </c>
      <c r="M365" s="521">
        <v>434.2</v>
      </c>
      <c r="N365" s="467">
        <f t="shared" si="173"/>
        <v>0</v>
      </c>
      <c r="O365" s="589">
        <f t="shared" si="174"/>
        <v>0</v>
      </c>
      <c r="P365" s="641">
        <f t="shared" si="166"/>
        <v>0</v>
      </c>
      <c r="Q365" s="514">
        <f t="shared" si="167"/>
        <v>0</v>
      </c>
      <c r="R365" s="640">
        <f t="shared" si="168"/>
        <v>0</v>
      </c>
      <c r="S365" s="652"/>
      <c r="T365" s="521">
        <v>162.44</v>
      </c>
      <c r="U365" s="521">
        <f t="shared" si="175"/>
        <v>0</v>
      </c>
      <c r="V365" s="521">
        <v>434.2</v>
      </c>
      <c r="W365" s="521">
        <f t="shared" si="176"/>
        <v>0</v>
      </c>
      <c r="X365" s="673">
        <f t="shared" si="177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3" t="s">
        <v>32</v>
      </c>
      <c r="D366" s="598">
        <v>70</v>
      </c>
      <c r="E366" s="467">
        <v>162.44</v>
      </c>
      <c r="F366" s="467">
        <f t="shared" si="169"/>
        <v>11370.8</v>
      </c>
      <c r="G366" s="467">
        <v>184.6</v>
      </c>
      <c r="H366" s="467">
        <f t="shared" si="170"/>
        <v>12922</v>
      </c>
      <c r="I366" s="589">
        <f t="shared" si="171"/>
        <v>24292.799999999999</v>
      </c>
      <c r="J366" s="621"/>
      <c r="K366" s="521">
        <v>162.44</v>
      </c>
      <c r="L366" s="467">
        <f t="shared" si="172"/>
        <v>0</v>
      </c>
      <c r="M366" s="521">
        <v>184.6</v>
      </c>
      <c r="N366" s="467">
        <f t="shared" si="173"/>
        <v>0</v>
      </c>
      <c r="O366" s="589">
        <f t="shared" si="174"/>
        <v>0</v>
      </c>
      <c r="P366" s="641">
        <f t="shared" si="166"/>
        <v>0</v>
      </c>
      <c r="Q366" s="514">
        <f t="shared" si="167"/>
        <v>0</v>
      </c>
      <c r="R366" s="640">
        <f t="shared" si="168"/>
        <v>0</v>
      </c>
      <c r="S366" s="652"/>
      <c r="T366" s="521">
        <v>162.44</v>
      </c>
      <c r="U366" s="521">
        <f t="shared" si="175"/>
        <v>0</v>
      </c>
      <c r="V366" s="521">
        <v>184.6</v>
      </c>
      <c r="W366" s="521">
        <f t="shared" si="176"/>
        <v>0</v>
      </c>
      <c r="X366" s="673">
        <f t="shared" si="177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3" t="s">
        <v>32</v>
      </c>
      <c r="D367" s="598">
        <v>100</v>
      </c>
      <c r="E367" s="467">
        <v>162.44</v>
      </c>
      <c r="F367" s="467">
        <f t="shared" si="169"/>
        <v>16244</v>
      </c>
      <c r="G367" s="467">
        <v>166.92000000000002</v>
      </c>
      <c r="H367" s="467">
        <f t="shared" si="170"/>
        <v>16692</v>
      </c>
      <c r="I367" s="589">
        <f t="shared" si="171"/>
        <v>32936</v>
      </c>
      <c r="J367" s="621"/>
      <c r="K367" s="521">
        <v>162.44</v>
      </c>
      <c r="L367" s="467">
        <f t="shared" si="172"/>
        <v>0</v>
      </c>
      <c r="M367" s="521">
        <v>166.92000000000002</v>
      </c>
      <c r="N367" s="467">
        <f t="shared" si="173"/>
        <v>0</v>
      </c>
      <c r="O367" s="589">
        <f t="shared" si="174"/>
        <v>0</v>
      </c>
      <c r="P367" s="641">
        <f t="shared" si="166"/>
        <v>0</v>
      </c>
      <c r="Q367" s="514">
        <f t="shared" si="167"/>
        <v>0</v>
      </c>
      <c r="R367" s="640">
        <f t="shared" si="168"/>
        <v>0</v>
      </c>
      <c r="S367" s="652"/>
      <c r="T367" s="521">
        <v>162.44</v>
      </c>
      <c r="U367" s="521">
        <f t="shared" si="175"/>
        <v>0</v>
      </c>
      <c r="V367" s="521">
        <v>166.92000000000002</v>
      </c>
      <c r="W367" s="521">
        <f t="shared" si="176"/>
        <v>0</v>
      </c>
      <c r="X367" s="673">
        <f t="shared" si="177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8" t="s">
        <v>378</v>
      </c>
      <c r="D368" s="601">
        <v>120</v>
      </c>
      <c r="E368" s="467">
        <v>838.40000000000009</v>
      </c>
      <c r="F368" s="467">
        <f t="shared" si="169"/>
        <v>100608.00000000001</v>
      </c>
      <c r="G368" s="467">
        <v>699.4</v>
      </c>
      <c r="H368" s="467">
        <f t="shared" si="170"/>
        <v>83928</v>
      </c>
      <c r="I368" s="589">
        <f t="shared" si="171"/>
        <v>184536</v>
      </c>
      <c r="J368" s="622"/>
      <c r="K368" s="521">
        <v>838.40000000000009</v>
      </c>
      <c r="L368" s="467">
        <f t="shared" si="172"/>
        <v>0</v>
      </c>
      <c r="M368" s="521">
        <v>699.4</v>
      </c>
      <c r="N368" s="467">
        <f t="shared" si="173"/>
        <v>0</v>
      </c>
      <c r="O368" s="589">
        <f t="shared" si="174"/>
        <v>0</v>
      </c>
      <c r="P368" s="641">
        <f t="shared" si="166"/>
        <v>0</v>
      </c>
      <c r="Q368" s="514">
        <f t="shared" si="167"/>
        <v>0</v>
      </c>
      <c r="R368" s="640">
        <f t="shared" si="168"/>
        <v>0</v>
      </c>
      <c r="S368" s="641"/>
      <c r="T368" s="521">
        <v>838.40000000000009</v>
      </c>
      <c r="U368" s="521">
        <f t="shared" si="175"/>
        <v>0</v>
      </c>
      <c r="V368" s="521">
        <v>699.4</v>
      </c>
      <c r="W368" s="521">
        <f t="shared" si="176"/>
        <v>0</v>
      </c>
      <c r="X368" s="673">
        <f t="shared" si="177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3" t="s">
        <v>378</v>
      </c>
      <c r="D369" s="598">
        <v>130</v>
      </c>
      <c r="E369" s="467">
        <v>45.85</v>
      </c>
      <c r="F369" s="467">
        <f t="shared" si="169"/>
        <v>5960.5</v>
      </c>
      <c r="G369" s="467">
        <v>58.5</v>
      </c>
      <c r="H369" s="467">
        <f t="shared" si="170"/>
        <v>7605</v>
      </c>
      <c r="I369" s="589">
        <f t="shared" si="171"/>
        <v>13565.5</v>
      </c>
      <c r="J369" s="621"/>
      <c r="K369" s="521">
        <v>45.85</v>
      </c>
      <c r="L369" s="467">
        <f t="shared" si="172"/>
        <v>0</v>
      </c>
      <c r="M369" s="521">
        <v>58.5</v>
      </c>
      <c r="N369" s="467">
        <f t="shared" si="173"/>
        <v>0</v>
      </c>
      <c r="O369" s="589">
        <f t="shared" si="174"/>
        <v>0</v>
      </c>
      <c r="P369" s="641">
        <f t="shared" si="166"/>
        <v>0</v>
      </c>
      <c r="Q369" s="514">
        <f t="shared" si="167"/>
        <v>0</v>
      </c>
      <c r="R369" s="640">
        <f t="shared" si="168"/>
        <v>0</v>
      </c>
      <c r="S369" s="652"/>
      <c r="T369" s="521">
        <v>45.85</v>
      </c>
      <c r="U369" s="521">
        <f t="shared" si="175"/>
        <v>0</v>
      </c>
      <c r="V369" s="521">
        <v>58.5</v>
      </c>
      <c r="W369" s="521">
        <f t="shared" si="176"/>
        <v>0</v>
      </c>
      <c r="X369" s="673">
        <f t="shared" si="177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3" t="s">
        <v>31</v>
      </c>
      <c r="D370" s="598">
        <v>40</v>
      </c>
      <c r="E370" s="467">
        <v>262</v>
      </c>
      <c r="F370" s="467">
        <f t="shared" si="169"/>
        <v>10480</v>
      </c>
      <c r="G370" s="467">
        <v>681.2</v>
      </c>
      <c r="H370" s="467">
        <f t="shared" si="170"/>
        <v>27248</v>
      </c>
      <c r="I370" s="589">
        <f t="shared" si="171"/>
        <v>37728</v>
      </c>
      <c r="J370" s="621"/>
      <c r="K370" s="521">
        <v>262</v>
      </c>
      <c r="L370" s="467">
        <f t="shared" si="172"/>
        <v>0</v>
      </c>
      <c r="M370" s="521">
        <v>681.2</v>
      </c>
      <c r="N370" s="467">
        <f t="shared" si="173"/>
        <v>0</v>
      </c>
      <c r="O370" s="589">
        <f t="shared" si="174"/>
        <v>0</v>
      </c>
      <c r="P370" s="641">
        <f t="shared" si="166"/>
        <v>0</v>
      </c>
      <c r="Q370" s="514">
        <f t="shared" si="167"/>
        <v>0</v>
      </c>
      <c r="R370" s="640">
        <f t="shared" si="168"/>
        <v>0</v>
      </c>
      <c r="S370" s="652"/>
      <c r="T370" s="521">
        <v>262</v>
      </c>
      <c r="U370" s="521">
        <f t="shared" si="175"/>
        <v>0</v>
      </c>
      <c r="V370" s="521">
        <v>681.2</v>
      </c>
      <c r="W370" s="521">
        <f t="shared" si="176"/>
        <v>0</v>
      </c>
      <c r="X370" s="673">
        <f t="shared" si="177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3" t="s">
        <v>32</v>
      </c>
      <c r="D371" s="598">
        <v>20</v>
      </c>
      <c r="E371" s="467">
        <v>65.5</v>
      </c>
      <c r="F371" s="467">
        <f t="shared" si="169"/>
        <v>1310</v>
      </c>
      <c r="G371" s="467">
        <v>166.71200000000002</v>
      </c>
      <c r="H371" s="467">
        <f t="shared" si="170"/>
        <v>3334.2400000000002</v>
      </c>
      <c r="I371" s="589">
        <f t="shared" si="171"/>
        <v>4644.24</v>
      </c>
      <c r="J371" s="621"/>
      <c r="K371" s="521">
        <v>65.5</v>
      </c>
      <c r="L371" s="467">
        <f t="shared" si="172"/>
        <v>0</v>
      </c>
      <c r="M371" s="521">
        <v>166.71200000000002</v>
      </c>
      <c r="N371" s="467">
        <f t="shared" si="173"/>
        <v>0</v>
      </c>
      <c r="O371" s="589">
        <f t="shared" si="174"/>
        <v>0</v>
      </c>
      <c r="P371" s="641">
        <f t="shared" si="166"/>
        <v>0</v>
      </c>
      <c r="Q371" s="514">
        <f t="shared" si="167"/>
        <v>0</v>
      </c>
      <c r="R371" s="640">
        <f t="shared" si="168"/>
        <v>0</v>
      </c>
      <c r="S371" s="652"/>
      <c r="T371" s="521">
        <v>65.5</v>
      </c>
      <c r="U371" s="521">
        <f t="shared" si="175"/>
        <v>0</v>
      </c>
      <c r="V371" s="521">
        <v>166.71200000000002</v>
      </c>
      <c r="W371" s="521">
        <f t="shared" si="176"/>
        <v>0</v>
      </c>
      <c r="X371" s="673">
        <f t="shared" si="177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3" t="s">
        <v>31</v>
      </c>
      <c r="D372" s="598">
        <v>150</v>
      </c>
      <c r="E372" s="467">
        <v>32.75</v>
      </c>
      <c r="F372" s="467">
        <f t="shared" si="169"/>
        <v>4912.5</v>
      </c>
      <c r="G372" s="467">
        <v>36.816000000000003</v>
      </c>
      <c r="H372" s="467">
        <f t="shared" si="170"/>
        <v>5522.4000000000005</v>
      </c>
      <c r="I372" s="589">
        <f t="shared" si="171"/>
        <v>10434.900000000001</v>
      </c>
      <c r="J372" s="621"/>
      <c r="K372" s="521">
        <v>32.75</v>
      </c>
      <c r="L372" s="467">
        <f t="shared" si="172"/>
        <v>0</v>
      </c>
      <c r="M372" s="521">
        <v>36.816000000000003</v>
      </c>
      <c r="N372" s="467">
        <f t="shared" si="173"/>
        <v>0</v>
      </c>
      <c r="O372" s="589">
        <f t="shared" si="174"/>
        <v>0</v>
      </c>
      <c r="P372" s="641">
        <f t="shared" si="166"/>
        <v>0</v>
      </c>
      <c r="Q372" s="514">
        <f t="shared" si="167"/>
        <v>0</v>
      </c>
      <c r="R372" s="640">
        <f t="shared" si="168"/>
        <v>0</v>
      </c>
      <c r="S372" s="652"/>
      <c r="T372" s="521">
        <v>32.75</v>
      </c>
      <c r="U372" s="521">
        <f t="shared" si="175"/>
        <v>0</v>
      </c>
      <c r="V372" s="521">
        <v>36.816000000000003</v>
      </c>
      <c r="W372" s="521">
        <f t="shared" si="176"/>
        <v>0</v>
      </c>
      <c r="X372" s="673">
        <f t="shared" si="177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3" t="s">
        <v>31</v>
      </c>
      <c r="D373" s="598">
        <v>1</v>
      </c>
      <c r="E373" s="467">
        <v>2620</v>
      </c>
      <c r="F373" s="467">
        <f t="shared" si="169"/>
        <v>2620</v>
      </c>
      <c r="G373" s="467">
        <v>9412</v>
      </c>
      <c r="H373" s="467">
        <f t="shared" si="170"/>
        <v>9412</v>
      </c>
      <c r="I373" s="589">
        <f t="shared" si="171"/>
        <v>12032</v>
      </c>
      <c r="J373" s="621"/>
      <c r="K373" s="521">
        <v>2620</v>
      </c>
      <c r="L373" s="467">
        <f t="shared" si="172"/>
        <v>0</v>
      </c>
      <c r="M373" s="521">
        <v>9412</v>
      </c>
      <c r="N373" s="467">
        <f t="shared" si="173"/>
        <v>0</v>
      </c>
      <c r="O373" s="589">
        <f t="shared" si="174"/>
        <v>0</v>
      </c>
      <c r="P373" s="641">
        <f t="shared" si="166"/>
        <v>0</v>
      </c>
      <c r="Q373" s="514">
        <f t="shared" si="167"/>
        <v>0</v>
      </c>
      <c r="R373" s="640">
        <f t="shared" si="168"/>
        <v>0</v>
      </c>
      <c r="S373" s="652"/>
      <c r="T373" s="521">
        <v>2620</v>
      </c>
      <c r="U373" s="521">
        <f t="shared" si="175"/>
        <v>0</v>
      </c>
      <c r="V373" s="521">
        <v>9412</v>
      </c>
      <c r="W373" s="521">
        <f t="shared" si="176"/>
        <v>0</v>
      </c>
      <c r="X373" s="673">
        <f t="shared" si="177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3" t="s">
        <v>31</v>
      </c>
      <c r="D374" s="598">
        <v>3</v>
      </c>
      <c r="E374" s="467">
        <v>262</v>
      </c>
      <c r="F374" s="467">
        <f t="shared" si="169"/>
        <v>786</v>
      </c>
      <c r="G374" s="467">
        <v>109.2</v>
      </c>
      <c r="H374" s="467">
        <f t="shared" si="170"/>
        <v>327.60000000000002</v>
      </c>
      <c r="I374" s="589">
        <f t="shared" si="171"/>
        <v>1113.5999999999999</v>
      </c>
      <c r="J374" s="621"/>
      <c r="K374" s="521">
        <v>262</v>
      </c>
      <c r="L374" s="467">
        <f t="shared" si="172"/>
        <v>0</v>
      </c>
      <c r="M374" s="521">
        <v>109.2</v>
      </c>
      <c r="N374" s="467">
        <f t="shared" si="173"/>
        <v>0</v>
      </c>
      <c r="O374" s="589">
        <f t="shared" si="174"/>
        <v>0</v>
      </c>
      <c r="P374" s="641">
        <f t="shared" si="166"/>
        <v>0</v>
      </c>
      <c r="Q374" s="514">
        <f t="shared" si="167"/>
        <v>0</v>
      </c>
      <c r="R374" s="640">
        <f t="shared" si="168"/>
        <v>0</v>
      </c>
      <c r="S374" s="652"/>
      <c r="T374" s="521">
        <v>262</v>
      </c>
      <c r="U374" s="521">
        <f t="shared" si="175"/>
        <v>0</v>
      </c>
      <c r="V374" s="521">
        <v>109.2</v>
      </c>
      <c r="W374" s="521">
        <f t="shared" si="176"/>
        <v>0</v>
      </c>
      <c r="X374" s="673">
        <f t="shared" si="177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3" t="s">
        <v>32</v>
      </c>
      <c r="D375" s="598">
        <v>50</v>
      </c>
      <c r="E375" s="467">
        <v>458.5</v>
      </c>
      <c r="F375" s="467">
        <f t="shared" si="169"/>
        <v>22925</v>
      </c>
      <c r="G375" s="467">
        <v>369.2</v>
      </c>
      <c r="H375" s="467">
        <f t="shared" si="170"/>
        <v>18460</v>
      </c>
      <c r="I375" s="589">
        <f t="shared" si="171"/>
        <v>41385</v>
      </c>
      <c r="J375" s="621"/>
      <c r="K375" s="521">
        <v>458.5</v>
      </c>
      <c r="L375" s="467">
        <f t="shared" si="172"/>
        <v>0</v>
      </c>
      <c r="M375" s="521">
        <v>369.2</v>
      </c>
      <c r="N375" s="467">
        <f t="shared" si="173"/>
        <v>0</v>
      </c>
      <c r="O375" s="589">
        <f t="shared" si="174"/>
        <v>0</v>
      </c>
      <c r="P375" s="641">
        <f t="shared" si="166"/>
        <v>0</v>
      </c>
      <c r="Q375" s="514">
        <f t="shared" si="167"/>
        <v>0</v>
      </c>
      <c r="R375" s="640">
        <f t="shared" si="168"/>
        <v>0</v>
      </c>
      <c r="S375" s="652"/>
      <c r="T375" s="521">
        <v>458.5</v>
      </c>
      <c r="U375" s="521">
        <f t="shared" si="175"/>
        <v>0</v>
      </c>
      <c r="V375" s="521">
        <v>369.2</v>
      </c>
      <c r="W375" s="521">
        <f t="shared" si="176"/>
        <v>0</v>
      </c>
      <c r="X375" s="673">
        <f t="shared" si="177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3" t="s">
        <v>224</v>
      </c>
      <c r="D376" s="598">
        <v>1</v>
      </c>
      <c r="E376" s="467"/>
      <c r="F376" s="467"/>
      <c r="G376" s="467">
        <v>13000</v>
      </c>
      <c r="H376" s="467">
        <f t="shared" si="170"/>
        <v>13000</v>
      </c>
      <c r="I376" s="589">
        <f t="shared" si="171"/>
        <v>13000</v>
      </c>
      <c r="J376" s="621"/>
      <c r="K376" s="521"/>
      <c r="L376" s="467"/>
      <c r="M376" s="521">
        <v>13000</v>
      </c>
      <c r="N376" s="467">
        <f t="shared" si="173"/>
        <v>0</v>
      </c>
      <c r="O376" s="589">
        <f t="shared" si="174"/>
        <v>0</v>
      </c>
      <c r="P376" s="641">
        <f t="shared" si="166"/>
        <v>0</v>
      </c>
      <c r="Q376" s="514">
        <f t="shared" si="167"/>
        <v>0</v>
      </c>
      <c r="R376" s="640">
        <f t="shared" si="168"/>
        <v>0</v>
      </c>
      <c r="S376" s="652"/>
      <c r="T376" s="521"/>
      <c r="U376" s="521"/>
      <c r="V376" s="521">
        <v>13000</v>
      </c>
      <c r="W376" s="521">
        <f t="shared" si="176"/>
        <v>0</v>
      </c>
      <c r="X376" s="673">
        <f t="shared" si="177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3" t="s">
        <v>224</v>
      </c>
      <c r="D377" s="598">
        <v>1</v>
      </c>
      <c r="E377" s="467">
        <v>31440</v>
      </c>
      <c r="F377" s="467">
        <f>E377*D377</f>
        <v>31440</v>
      </c>
      <c r="G377" s="467"/>
      <c r="H377" s="467"/>
      <c r="I377" s="589">
        <f t="shared" si="171"/>
        <v>31440</v>
      </c>
      <c r="J377" s="621"/>
      <c r="K377" s="521">
        <v>31440</v>
      </c>
      <c r="L377" s="467">
        <f>K377*J377</f>
        <v>0</v>
      </c>
      <c r="M377" s="521"/>
      <c r="N377" s="467"/>
      <c r="O377" s="589">
        <f t="shared" si="174"/>
        <v>0</v>
      </c>
      <c r="P377" s="641">
        <f t="shared" si="166"/>
        <v>0</v>
      </c>
      <c r="Q377" s="514">
        <f t="shared" si="167"/>
        <v>0</v>
      </c>
      <c r="R377" s="640">
        <f t="shared" si="168"/>
        <v>0</v>
      </c>
      <c r="S377" s="652"/>
      <c r="T377" s="521">
        <v>31440</v>
      </c>
      <c r="U377" s="521">
        <f>T377*S377</f>
        <v>0</v>
      </c>
      <c r="V377" s="521"/>
      <c r="W377" s="521"/>
      <c r="X377" s="673">
        <f t="shared" si="177"/>
        <v>0</v>
      </c>
    </row>
    <row r="378" spans="1:24" s="242" customFormat="1" ht="16.5" customHeight="1" x14ac:dyDescent="0.25">
      <c r="A378" s="706" t="s">
        <v>470</v>
      </c>
      <c r="B378" s="698" t="s">
        <v>471</v>
      </c>
      <c r="C378" s="699"/>
      <c r="D378" s="642"/>
      <c r="E378" s="456"/>
      <c r="F378" s="456">
        <f>SUM(F379:F412)</f>
        <v>4238788.3880000003</v>
      </c>
      <c r="G378" s="456"/>
      <c r="H378" s="456">
        <f>SUM(H379:H412)</f>
        <v>18446335.010000002</v>
      </c>
      <c r="I378" s="609">
        <f>SUM(I379:I412)</f>
        <v>22685123.398000002</v>
      </c>
      <c r="J378" s="637"/>
      <c r="K378" s="515"/>
      <c r="L378" s="456">
        <f>SUM(L379:L412)</f>
        <v>784648</v>
      </c>
      <c r="M378" s="515"/>
      <c r="N378" s="456">
        <f>SUM(N379:N412)</f>
        <v>14604136</v>
      </c>
      <c r="O378" s="609">
        <f>SUM(O379:O412)</f>
        <v>15388784</v>
      </c>
      <c r="P378" s="642"/>
      <c r="Q378" s="456"/>
      <c r="R378" s="609"/>
      <c r="S378" s="636"/>
      <c r="T378" s="515"/>
      <c r="U378" s="515">
        <f>SUM(U379:U412)</f>
        <v>784648</v>
      </c>
      <c r="V378" s="515"/>
      <c r="W378" s="515">
        <f>SUM(W379:W412)</f>
        <v>14604136</v>
      </c>
      <c r="X378" s="670">
        <f>SUM(X379:X412)</f>
        <v>15388784</v>
      </c>
    </row>
    <row r="379" spans="1:24" s="403" customFormat="1" ht="15.75" x14ac:dyDescent="0.25">
      <c r="A379" s="446" t="s">
        <v>943</v>
      </c>
      <c r="B379" s="438" t="s">
        <v>472</v>
      </c>
      <c r="C379" s="578" t="s">
        <v>31</v>
      </c>
      <c r="D379" s="601">
        <v>2</v>
      </c>
      <c r="E379" s="467">
        <v>332000</v>
      </c>
      <c r="F379" s="467">
        <f>E379*D379</f>
        <v>664000</v>
      </c>
      <c r="G379" s="467">
        <v>5812000</v>
      </c>
      <c r="H379" s="467">
        <f>G379*D379</f>
        <v>11624000</v>
      </c>
      <c r="I379" s="589">
        <f>H379+F379</f>
        <v>12288000</v>
      </c>
      <c r="J379" s="622">
        <v>2</v>
      </c>
      <c r="K379" s="514">
        <v>332000</v>
      </c>
      <c r="L379" s="478">
        <f>K379*J379</f>
        <v>664000</v>
      </c>
      <c r="M379" s="514">
        <v>5812000</v>
      </c>
      <c r="N379" s="478">
        <f>M379*J379</f>
        <v>11624000</v>
      </c>
      <c r="O379" s="612">
        <f>N379+L379</f>
        <v>12288000</v>
      </c>
      <c r="P379" s="641">
        <f t="shared" si="166"/>
        <v>0</v>
      </c>
      <c r="Q379" s="514">
        <f t="shared" si="167"/>
        <v>0</v>
      </c>
      <c r="R379" s="640">
        <f t="shared" si="168"/>
        <v>0</v>
      </c>
      <c r="S379" s="641">
        <v>2</v>
      </c>
      <c r="T379" s="514">
        <v>332000</v>
      </c>
      <c r="U379" s="514">
        <f>T379*S379</f>
        <v>664000</v>
      </c>
      <c r="V379" s="514">
        <v>5812000</v>
      </c>
      <c r="W379" s="514">
        <f>V379*S379</f>
        <v>11624000</v>
      </c>
      <c r="X379" s="671">
        <f>W379+U379</f>
        <v>12288000</v>
      </c>
    </row>
    <row r="380" spans="1:24" s="403" customFormat="1" ht="15.6" customHeight="1" x14ac:dyDescent="0.25">
      <c r="A380" s="446" t="s">
        <v>944</v>
      </c>
      <c r="B380" s="438" t="s">
        <v>473</v>
      </c>
      <c r="C380" s="578"/>
      <c r="D380" s="601"/>
      <c r="E380" s="467"/>
      <c r="F380" s="467"/>
      <c r="G380" s="467"/>
      <c r="H380" s="467"/>
      <c r="I380" s="589"/>
      <c r="J380" s="622"/>
      <c r="K380" s="521"/>
      <c r="L380" s="467"/>
      <c r="M380" s="521"/>
      <c r="N380" s="467"/>
      <c r="O380" s="589"/>
      <c r="P380" s="641">
        <f t="shared" si="166"/>
        <v>0</v>
      </c>
      <c r="Q380" s="514">
        <f t="shared" si="167"/>
        <v>0</v>
      </c>
      <c r="R380" s="640">
        <f t="shared" si="168"/>
        <v>0</v>
      </c>
      <c r="S380" s="641"/>
      <c r="T380" s="521"/>
      <c r="U380" s="521"/>
      <c r="V380" s="521"/>
      <c r="W380" s="521"/>
      <c r="X380" s="673"/>
    </row>
    <row r="381" spans="1:24" s="403" customFormat="1" ht="15.6" customHeight="1" x14ac:dyDescent="0.25">
      <c r="A381" s="446" t="s">
        <v>945</v>
      </c>
      <c r="B381" s="438" t="s">
        <v>474</v>
      </c>
      <c r="C381" s="578"/>
      <c r="D381" s="601"/>
      <c r="E381" s="467"/>
      <c r="F381" s="467"/>
      <c r="G381" s="467"/>
      <c r="H381" s="467"/>
      <c r="I381" s="589"/>
      <c r="J381" s="622"/>
      <c r="K381" s="521"/>
      <c r="L381" s="467"/>
      <c r="M381" s="521"/>
      <c r="N381" s="467"/>
      <c r="O381" s="589"/>
      <c r="P381" s="641">
        <f t="shared" si="166"/>
        <v>0</v>
      </c>
      <c r="Q381" s="514">
        <f t="shared" si="167"/>
        <v>0</v>
      </c>
      <c r="R381" s="640">
        <f t="shared" si="168"/>
        <v>0</v>
      </c>
      <c r="S381" s="641"/>
      <c r="T381" s="521"/>
      <c r="U381" s="521"/>
      <c r="V381" s="521"/>
      <c r="W381" s="521"/>
      <c r="X381" s="673"/>
    </row>
    <row r="382" spans="1:24" s="403" customFormat="1" ht="15.6" customHeight="1" x14ac:dyDescent="0.25">
      <c r="A382" s="446" t="s">
        <v>946</v>
      </c>
      <c r="B382" s="438" t="s">
        <v>475</v>
      </c>
      <c r="C382" s="578"/>
      <c r="D382" s="601"/>
      <c r="E382" s="467"/>
      <c r="F382" s="467"/>
      <c r="G382" s="467"/>
      <c r="H382" s="467"/>
      <c r="I382" s="589"/>
      <c r="J382" s="622"/>
      <c r="K382" s="521"/>
      <c r="L382" s="467"/>
      <c r="M382" s="521"/>
      <c r="N382" s="467"/>
      <c r="O382" s="589"/>
      <c r="P382" s="641">
        <f t="shared" si="166"/>
        <v>0</v>
      </c>
      <c r="Q382" s="514">
        <f t="shared" si="167"/>
        <v>0</v>
      </c>
      <c r="R382" s="640">
        <f t="shared" si="168"/>
        <v>0</v>
      </c>
      <c r="S382" s="641"/>
      <c r="T382" s="521"/>
      <c r="U382" s="521"/>
      <c r="V382" s="521"/>
      <c r="W382" s="521"/>
      <c r="X382" s="673"/>
    </row>
    <row r="383" spans="1:24" ht="15.6" hidden="1" customHeight="1" x14ac:dyDescent="0.25">
      <c r="A383" s="446" t="s">
        <v>947</v>
      </c>
      <c r="B383" s="438" t="s">
        <v>476</v>
      </c>
      <c r="C383" s="578" t="s">
        <v>31</v>
      </c>
      <c r="D383" s="601">
        <v>2</v>
      </c>
      <c r="E383" s="467"/>
      <c r="F383" s="467"/>
      <c r="G383" s="467">
        <v>73710</v>
      </c>
      <c r="H383" s="467">
        <f>G383*D383</f>
        <v>147420</v>
      </c>
      <c r="I383" s="589">
        <f t="shared" ref="I383:I412" si="178">H383+F383</f>
        <v>147420</v>
      </c>
      <c r="J383" s="622"/>
      <c r="K383" s="521"/>
      <c r="L383" s="467"/>
      <c r="M383" s="521">
        <v>73710</v>
      </c>
      <c r="N383" s="467">
        <f>M383*J383</f>
        <v>0</v>
      </c>
      <c r="O383" s="589">
        <f t="shared" ref="O383:O412" si="179">N383+L383</f>
        <v>0</v>
      </c>
      <c r="P383" s="641">
        <f t="shared" si="166"/>
        <v>0</v>
      </c>
      <c r="Q383" s="514">
        <f t="shared" si="167"/>
        <v>0</v>
      </c>
      <c r="R383" s="640">
        <f t="shared" si="168"/>
        <v>0</v>
      </c>
      <c r="S383" s="641"/>
      <c r="T383" s="521"/>
      <c r="U383" s="521"/>
      <c r="V383" s="521">
        <v>73710</v>
      </c>
      <c r="W383" s="521">
        <f>V383*S383</f>
        <v>0</v>
      </c>
      <c r="X383" s="673">
        <f t="shared" ref="X383:X412" si="180">W383+U383</f>
        <v>0</v>
      </c>
    </row>
    <row r="384" spans="1:24" ht="38.25" x14ac:dyDescent="0.25">
      <c r="A384" s="446" t="s">
        <v>948</v>
      </c>
      <c r="B384" s="438" t="s">
        <v>477</v>
      </c>
      <c r="C384" s="578" t="s">
        <v>31</v>
      </c>
      <c r="D384" s="601">
        <v>2</v>
      </c>
      <c r="E384" s="467">
        <v>60324</v>
      </c>
      <c r="F384" s="467">
        <f t="shared" ref="F384:F412" si="181">E384*D384</f>
        <v>120648</v>
      </c>
      <c r="G384" s="467">
        <v>1490068</v>
      </c>
      <c r="H384" s="467">
        <f>G384*D384</f>
        <v>2980136</v>
      </c>
      <c r="I384" s="589">
        <f t="shared" si="178"/>
        <v>3100784</v>
      </c>
      <c r="J384" s="622">
        <v>2</v>
      </c>
      <c r="K384" s="514">
        <v>60324</v>
      </c>
      <c r="L384" s="478">
        <f t="shared" ref="L384:L412" si="182">K384*J384</f>
        <v>120648</v>
      </c>
      <c r="M384" s="514">
        <v>1490068</v>
      </c>
      <c r="N384" s="478">
        <f>M384*J384</f>
        <v>2980136</v>
      </c>
      <c r="O384" s="612">
        <f t="shared" si="179"/>
        <v>3100784</v>
      </c>
      <c r="P384" s="641">
        <f t="shared" si="166"/>
        <v>0</v>
      </c>
      <c r="Q384" s="514">
        <f t="shared" si="167"/>
        <v>0</v>
      </c>
      <c r="R384" s="640">
        <f t="shared" si="168"/>
        <v>0</v>
      </c>
      <c r="S384" s="641">
        <v>2</v>
      </c>
      <c r="T384" s="514">
        <v>60324</v>
      </c>
      <c r="U384" s="514">
        <f t="shared" ref="U384:U412" si="183">T384*S384</f>
        <v>120648</v>
      </c>
      <c r="V384" s="514">
        <v>1490068</v>
      </c>
      <c r="W384" s="514">
        <f>V384*S384</f>
        <v>2980136</v>
      </c>
      <c r="X384" s="671">
        <f t="shared" si="180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8" t="s">
        <v>479</v>
      </c>
      <c r="D385" s="601">
        <v>2</v>
      </c>
      <c r="E385" s="467">
        <v>46374</v>
      </c>
      <c r="F385" s="467">
        <f t="shared" si="181"/>
        <v>92748</v>
      </c>
      <c r="G385" s="467"/>
      <c r="H385" s="467"/>
      <c r="I385" s="589">
        <f t="shared" si="178"/>
        <v>92748</v>
      </c>
      <c r="J385" s="622"/>
      <c r="K385" s="521">
        <v>46374</v>
      </c>
      <c r="L385" s="467">
        <f t="shared" si="182"/>
        <v>0</v>
      </c>
      <c r="M385" s="521"/>
      <c r="N385" s="467"/>
      <c r="O385" s="589">
        <f t="shared" si="179"/>
        <v>0</v>
      </c>
      <c r="P385" s="641">
        <f t="shared" si="166"/>
        <v>0</v>
      </c>
      <c r="Q385" s="514">
        <f t="shared" si="167"/>
        <v>0</v>
      </c>
      <c r="R385" s="640">
        <f t="shared" si="168"/>
        <v>0</v>
      </c>
      <c r="S385" s="641"/>
      <c r="T385" s="521">
        <v>46374</v>
      </c>
      <c r="U385" s="521">
        <f t="shared" si="183"/>
        <v>0</v>
      </c>
      <c r="V385" s="521"/>
      <c r="W385" s="521"/>
      <c r="X385" s="673">
        <f t="shared" si="180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8" t="s">
        <v>31</v>
      </c>
      <c r="D386" s="601">
        <v>2</v>
      </c>
      <c r="E386" s="467">
        <v>56592</v>
      </c>
      <c r="F386" s="467">
        <f t="shared" si="181"/>
        <v>113184</v>
      </c>
      <c r="G386" s="467"/>
      <c r="H386" s="467"/>
      <c r="I386" s="589">
        <f t="shared" si="178"/>
        <v>113184</v>
      </c>
      <c r="J386" s="622"/>
      <c r="K386" s="521">
        <v>56592</v>
      </c>
      <c r="L386" s="467">
        <f t="shared" si="182"/>
        <v>0</v>
      </c>
      <c r="M386" s="521"/>
      <c r="N386" s="467"/>
      <c r="O386" s="589">
        <f t="shared" si="179"/>
        <v>0</v>
      </c>
      <c r="P386" s="641">
        <f t="shared" si="166"/>
        <v>0</v>
      </c>
      <c r="Q386" s="514">
        <f t="shared" si="167"/>
        <v>0</v>
      </c>
      <c r="R386" s="640">
        <f t="shared" si="168"/>
        <v>0</v>
      </c>
      <c r="S386" s="641"/>
      <c r="T386" s="521">
        <v>56592</v>
      </c>
      <c r="U386" s="521">
        <f t="shared" si="183"/>
        <v>0</v>
      </c>
      <c r="V386" s="521"/>
      <c r="W386" s="521"/>
      <c r="X386" s="673">
        <f t="shared" si="180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8" t="s">
        <v>482</v>
      </c>
      <c r="D387" s="601">
        <v>86</v>
      </c>
      <c r="E387" s="467">
        <v>2373</v>
      </c>
      <c r="F387" s="467">
        <f t="shared" si="181"/>
        <v>204078</v>
      </c>
      <c r="G387" s="467">
        <v>4672</v>
      </c>
      <c r="H387" s="467">
        <f t="shared" ref="H387:H400" si="184">G387*D387</f>
        <v>401792</v>
      </c>
      <c r="I387" s="589">
        <f t="shared" si="178"/>
        <v>605870</v>
      </c>
      <c r="J387" s="622"/>
      <c r="K387" s="521">
        <v>2373</v>
      </c>
      <c r="L387" s="467">
        <f t="shared" si="182"/>
        <v>0</v>
      </c>
      <c r="M387" s="521">
        <v>4672</v>
      </c>
      <c r="N387" s="467">
        <f t="shared" ref="N387:N400" si="185">M387*J387</f>
        <v>0</v>
      </c>
      <c r="O387" s="589">
        <f t="shared" si="179"/>
        <v>0</v>
      </c>
      <c r="P387" s="641">
        <f t="shared" si="166"/>
        <v>0</v>
      </c>
      <c r="Q387" s="514">
        <f t="shared" si="167"/>
        <v>0</v>
      </c>
      <c r="R387" s="640">
        <f t="shared" si="168"/>
        <v>0</v>
      </c>
      <c r="S387" s="641"/>
      <c r="T387" s="521">
        <v>2373</v>
      </c>
      <c r="U387" s="521">
        <f t="shared" si="183"/>
        <v>0</v>
      </c>
      <c r="V387" s="521">
        <v>4672</v>
      </c>
      <c r="W387" s="521">
        <f t="shared" ref="W387:W400" si="186">V387*S387</f>
        <v>0</v>
      </c>
      <c r="X387" s="673">
        <f t="shared" si="180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8" t="s">
        <v>213</v>
      </c>
      <c r="D388" s="601">
        <v>132</v>
      </c>
      <c r="E388" s="467">
        <v>1771</v>
      </c>
      <c r="F388" s="467">
        <f t="shared" si="181"/>
        <v>233772</v>
      </c>
      <c r="G388" s="467">
        <v>4632</v>
      </c>
      <c r="H388" s="467">
        <f t="shared" si="184"/>
        <v>611424</v>
      </c>
      <c r="I388" s="589">
        <f t="shared" si="178"/>
        <v>845196</v>
      </c>
      <c r="J388" s="622"/>
      <c r="K388" s="521">
        <v>1771</v>
      </c>
      <c r="L388" s="467">
        <f t="shared" si="182"/>
        <v>0</v>
      </c>
      <c r="M388" s="521">
        <v>4632</v>
      </c>
      <c r="N388" s="467">
        <f t="shared" si="185"/>
        <v>0</v>
      </c>
      <c r="O388" s="589">
        <f t="shared" si="179"/>
        <v>0</v>
      </c>
      <c r="P388" s="641">
        <f t="shared" si="166"/>
        <v>0</v>
      </c>
      <c r="Q388" s="514">
        <f t="shared" si="167"/>
        <v>0</v>
      </c>
      <c r="R388" s="640">
        <f t="shared" si="168"/>
        <v>0</v>
      </c>
      <c r="S388" s="641"/>
      <c r="T388" s="521">
        <v>1771</v>
      </c>
      <c r="U388" s="521">
        <f t="shared" si="183"/>
        <v>0</v>
      </c>
      <c r="V388" s="521">
        <v>4632</v>
      </c>
      <c r="W388" s="521">
        <f t="shared" si="186"/>
        <v>0</v>
      </c>
      <c r="X388" s="673">
        <f t="shared" si="180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8" t="s">
        <v>31</v>
      </c>
      <c r="D389" s="601">
        <v>141</v>
      </c>
      <c r="E389" s="467">
        <v>5895</v>
      </c>
      <c r="F389" s="467">
        <f t="shared" si="181"/>
        <v>831195</v>
      </c>
      <c r="G389" s="467">
        <v>1550.25</v>
      </c>
      <c r="H389" s="467">
        <f t="shared" si="184"/>
        <v>218585.25</v>
      </c>
      <c r="I389" s="589">
        <f t="shared" si="178"/>
        <v>1049780.25</v>
      </c>
      <c r="J389" s="622"/>
      <c r="K389" s="521">
        <v>5895</v>
      </c>
      <c r="L389" s="467">
        <f t="shared" si="182"/>
        <v>0</v>
      </c>
      <c r="M389" s="521">
        <v>1550.25</v>
      </c>
      <c r="N389" s="467">
        <f t="shared" si="185"/>
        <v>0</v>
      </c>
      <c r="O389" s="589">
        <f t="shared" si="179"/>
        <v>0</v>
      </c>
      <c r="P389" s="641">
        <f t="shared" si="166"/>
        <v>0</v>
      </c>
      <c r="Q389" s="514">
        <f t="shared" si="167"/>
        <v>0</v>
      </c>
      <c r="R389" s="640">
        <f t="shared" si="168"/>
        <v>0</v>
      </c>
      <c r="S389" s="641"/>
      <c r="T389" s="521">
        <v>5895</v>
      </c>
      <c r="U389" s="521">
        <f t="shared" si="183"/>
        <v>0</v>
      </c>
      <c r="V389" s="521">
        <v>1550.25</v>
      </c>
      <c r="W389" s="521">
        <f t="shared" si="186"/>
        <v>0</v>
      </c>
      <c r="X389" s="673">
        <f t="shared" si="180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8" t="s">
        <v>486</v>
      </c>
      <c r="D390" s="601">
        <v>14</v>
      </c>
      <c r="E390" s="467">
        <v>9790</v>
      </c>
      <c r="F390" s="467">
        <f t="shared" si="181"/>
        <v>137060</v>
      </c>
      <c r="G390" s="467">
        <v>35760</v>
      </c>
      <c r="H390" s="467">
        <f t="shared" si="184"/>
        <v>500640</v>
      </c>
      <c r="I390" s="589">
        <f t="shared" si="178"/>
        <v>637700</v>
      </c>
      <c r="J390" s="622"/>
      <c r="K390" s="521">
        <v>9790</v>
      </c>
      <c r="L390" s="467">
        <f t="shared" si="182"/>
        <v>0</v>
      </c>
      <c r="M390" s="521">
        <v>35760</v>
      </c>
      <c r="N390" s="467">
        <f t="shared" si="185"/>
        <v>0</v>
      </c>
      <c r="O390" s="589">
        <f t="shared" si="179"/>
        <v>0</v>
      </c>
      <c r="P390" s="641">
        <f t="shared" si="166"/>
        <v>0</v>
      </c>
      <c r="Q390" s="514">
        <f t="shared" si="167"/>
        <v>0</v>
      </c>
      <c r="R390" s="640">
        <f t="shared" si="168"/>
        <v>0</v>
      </c>
      <c r="S390" s="641"/>
      <c r="T390" s="521">
        <v>9790</v>
      </c>
      <c r="U390" s="521">
        <f t="shared" si="183"/>
        <v>0</v>
      </c>
      <c r="V390" s="521">
        <v>35760</v>
      </c>
      <c r="W390" s="521">
        <f t="shared" si="186"/>
        <v>0</v>
      </c>
      <c r="X390" s="673">
        <f t="shared" si="180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8" t="s">
        <v>31</v>
      </c>
      <c r="D391" s="601">
        <v>94</v>
      </c>
      <c r="E391" s="467">
        <v>4165.8</v>
      </c>
      <c r="F391" s="467">
        <f t="shared" si="181"/>
        <v>391585.2</v>
      </c>
      <c r="G391" s="467">
        <v>201.5</v>
      </c>
      <c r="H391" s="467">
        <f t="shared" si="184"/>
        <v>18941</v>
      </c>
      <c r="I391" s="589">
        <f t="shared" si="178"/>
        <v>410526.2</v>
      </c>
      <c r="J391" s="622"/>
      <c r="K391" s="521">
        <v>4165.8</v>
      </c>
      <c r="L391" s="467">
        <f t="shared" si="182"/>
        <v>0</v>
      </c>
      <c r="M391" s="521">
        <v>201.5</v>
      </c>
      <c r="N391" s="467">
        <f t="shared" si="185"/>
        <v>0</v>
      </c>
      <c r="O391" s="589">
        <f t="shared" si="179"/>
        <v>0</v>
      </c>
      <c r="P391" s="641">
        <f t="shared" si="166"/>
        <v>0</v>
      </c>
      <c r="Q391" s="514">
        <f t="shared" si="167"/>
        <v>0</v>
      </c>
      <c r="R391" s="640">
        <f t="shared" si="168"/>
        <v>0</v>
      </c>
      <c r="S391" s="641"/>
      <c r="T391" s="521">
        <v>4165.8</v>
      </c>
      <c r="U391" s="521">
        <f t="shared" si="183"/>
        <v>0</v>
      </c>
      <c r="V391" s="521">
        <v>201.5</v>
      </c>
      <c r="W391" s="521">
        <f t="shared" si="186"/>
        <v>0</v>
      </c>
      <c r="X391" s="673">
        <f t="shared" si="180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8" t="s">
        <v>31</v>
      </c>
      <c r="D392" s="601">
        <v>47</v>
      </c>
      <c r="E392" s="467">
        <v>9866</v>
      </c>
      <c r="F392" s="467">
        <f t="shared" si="181"/>
        <v>463702</v>
      </c>
      <c r="G392" s="467">
        <v>28674</v>
      </c>
      <c r="H392" s="467">
        <f t="shared" si="184"/>
        <v>1347678</v>
      </c>
      <c r="I392" s="589">
        <f t="shared" si="178"/>
        <v>1811380</v>
      </c>
      <c r="J392" s="622"/>
      <c r="K392" s="521">
        <v>9866</v>
      </c>
      <c r="L392" s="467">
        <f t="shared" si="182"/>
        <v>0</v>
      </c>
      <c r="M392" s="521">
        <v>28674</v>
      </c>
      <c r="N392" s="467">
        <f t="shared" si="185"/>
        <v>0</v>
      </c>
      <c r="O392" s="589">
        <f t="shared" si="179"/>
        <v>0</v>
      </c>
      <c r="P392" s="641">
        <f t="shared" si="166"/>
        <v>0</v>
      </c>
      <c r="Q392" s="514">
        <f t="shared" si="167"/>
        <v>0</v>
      </c>
      <c r="R392" s="640">
        <f t="shared" si="168"/>
        <v>0</v>
      </c>
      <c r="S392" s="641"/>
      <c r="T392" s="521">
        <v>9866</v>
      </c>
      <c r="U392" s="521">
        <f t="shared" si="183"/>
        <v>0</v>
      </c>
      <c r="V392" s="521">
        <v>28674</v>
      </c>
      <c r="W392" s="521">
        <f t="shared" si="186"/>
        <v>0</v>
      </c>
      <c r="X392" s="673">
        <f t="shared" si="180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8" t="s">
        <v>31</v>
      </c>
      <c r="D393" s="601">
        <v>94</v>
      </c>
      <c r="E393" s="467">
        <v>393</v>
      </c>
      <c r="F393" s="467">
        <f t="shared" si="181"/>
        <v>36942</v>
      </c>
      <c r="G393" s="467">
        <v>390</v>
      </c>
      <c r="H393" s="467">
        <f t="shared" si="184"/>
        <v>36660</v>
      </c>
      <c r="I393" s="589">
        <f t="shared" si="178"/>
        <v>73602</v>
      </c>
      <c r="J393" s="622"/>
      <c r="K393" s="521">
        <v>393</v>
      </c>
      <c r="L393" s="467">
        <f t="shared" si="182"/>
        <v>0</v>
      </c>
      <c r="M393" s="521">
        <v>390</v>
      </c>
      <c r="N393" s="467">
        <f t="shared" si="185"/>
        <v>0</v>
      </c>
      <c r="O393" s="589">
        <f t="shared" si="179"/>
        <v>0</v>
      </c>
      <c r="P393" s="641">
        <f t="shared" si="166"/>
        <v>0</v>
      </c>
      <c r="Q393" s="514">
        <f t="shared" si="167"/>
        <v>0</v>
      </c>
      <c r="R393" s="640">
        <f t="shared" si="168"/>
        <v>0</v>
      </c>
      <c r="S393" s="641"/>
      <c r="T393" s="521">
        <v>393</v>
      </c>
      <c r="U393" s="521">
        <f t="shared" si="183"/>
        <v>0</v>
      </c>
      <c r="V393" s="521">
        <v>390</v>
      </c>
      <c r="W393" s="521">
        <f t="shared" si="186"/>
        <v>0</v>
      </c>
      <c r="X393" s="673">
        <f t="shared" si="180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8" t="s">
        <v>486</v>
      </c>
      <c r="D394" s="601">
        <v>40</v>
      </c>
      <c r="E394" s="467">
        <v>471.6</v>
      </c>
      <c r="F394" s="467">
        <f t="shared" si="181"/>
        <v>18864</v>
      </c>
      <c r="G394" s="467">
        <v>585</v>
      </c>
      <c r="H394" s="467">
        <f t="shared" si="184"/>
        <v>23400</v>
      </c>
      <c r="I394" s="589">
        <f t="shared" si="178"/>
        <v>42264</v>
      </c>
      <c r="J394" s="622"/>
      <c r="K394" s="521">
        <v>471.6</v>
      </c>
      <c r="L394" s="467">
        <f t="shared" si="182"/>
        <v>0</v>
      </c>
      <c r="M394" s="521">
        <v>585</v>
      </c>
      <c r="N394" s="467">
        <f t="shared" si="185"/>
        <v>0</v>
      </c>
      <c r="O394" s="589">
        <f t="shared" si="179"/>
        <v>0</v>
      </c>
      <c r="P394" s="641">
        <f t="shared" si="166"/>
        <v>0</v>
      </c>
      <c r="Q394" s="514">
        <f t="shared" si="167"/>
        <v>0</v>
      </c>
      <c r="R394" s="640">
        <f t="shared" si="168"/>
        <v>0</v>
      </c>
      <c r="S394" s="641"/>
      <c r="T394" s="521">
        <v>471.6</v>
      </c>
      <c r="U394" s="521">
        <f t="shared" si="183"/>
        <v>0</v>
      </c>
      <c r="V394" s="521">
        <v>585</v>
      </c>
      <c r="W394" s="521">
        <f t="shared" si="186"/>
        <v>0</v>
      </c>
      <c r="X394" s="673">
        <f t="shared" si="180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8" t="s">
        <v>486</v>
      </c>
      <c r="D395" s="601">
        <v>94</v>
      </c>
      <c r="E395" s="467">
        <v>455.88</v>
      </c>
      <c r="F395" s="467">
        <f t="shared" si="181"/>
        <v>42852.72</v>
      </c>
      <c r="G395" s="467">
        <v>468</v>
      </c>
      <c r="H395" s="467">
        <f t="shared" si="184"/>
        <v>43992</v>
      </c>
      <c r="I395" s="589">
        <f t="shared" si="178"/>
        <v>86844.72</v>
      </c>
      <c r="J395" s="622"/>
      <c r="K395" s="521">
        <v>455.88</v>
      </c>
      <c r="L395" s="467">
        <f t="shared" si="182"/>
        <v>0</v>
      </c>
      <c r="M395" s="521">
        <v>468</v>
      </c>
      <c r="N395" s="467">
        <f t="shared" si="185"/>
        <v>0</v>
      </c>
      <c r="O395" s="589">
        <f t="shared" si="179"/>
        <v>0</v>
      </c>
      <c r="P395" s="641">
        <f t="shared" si="166"/>
        <v>0</v>
      </c>
      <c r="Q395" s="514">
        <f t="shared" si="167"/>
        <v>0</v>
      </c>
      <c r="R395" s="640">
        <f t="shared" si="168"/>
        <v>0</v>
      </c>
      <c r="S395" s="641"/>
      <c r="T395" s="521">
        <v>455.88</v>
      </c>
      <c r="U395" s="521">
        <f t="shared" si="183"/>
        <v>0</v>
      </c>
      <c r="V395" s="521">
        <v>468</v>
      </c>
      <c r="W395" s="521">
        <f t="shared" si="186"/>
        <v>0</v>
      </c>
      <c r="X395" s="673">
        <f t="shared" si="180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8" t="s">
        <v>31</v>
      </c>
      <c r="D396" s="601">
        <v>7</v>
      </c>
      <c r="E396" s="467">
        <v>605.22</v>
      </c>
      <c r="F396" s="467">
        <f t="shared" si="181"/>
        <v>4236.54</v>
      </c>
      <c r="G396" s="467">
        <v>605.28</v>
      </c>
      <c r="H396" s="467">
        <f t="shared" si="184"/>
        <v>4236.96</v>
      </c>
      <c r="I396" s="589">
        <f t="shared" si="178"/>
        <v>8473.5</v>
      </c>
      <c r="J396" s="622"/>
      <c r="K396" s="521">
        <v>605.22</v>
      </c>
      <c r="L396" s="467">
        <f t="shared" si="182"/>
        <v>0</v>
      </c>
      <c r="M396" s="521">
        <v>605.28</v>
      </c>
      <c r="N396" s="467">
        <f t="shared" si="185"/>
        <v>0</v>
      </c>
      <c r="O396" s="589">
        <f t="shared" si="179"/>
        <v>0</v>
      </c>
      <c r="P396" s="641">
        <f t="shared" si="166"/>
        <v>0</v>
      </c>
      <c r="Q396" s="514">
        <f t="shared" si="167"/>
        <v>0</v>
      </c>
      <c r="R396" s="640">
        <f t="shared" si="168"/>
        <v>0</v>
      </c>
      <c r="S396" s="641"/>
      <c r="T396" s="521">
        <v>605.22</v>
      </c>
      <c r="U396" s="521">
        <f t="shared" si="183"/>
        <v>0</v>
      </c>
      <c r="V396" s="521">
        <v>605.28</v>
      </c>
      <c r="W396" s="521">
        <f t="shared" si="186"/>
        <v>0</v>
      </c>
      <c r="X396" s="673">
        <f t="shared" si="180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8" t="s">
        <v>31</v>
      </c>
      <c r="D397" s="601">
        <v>32</v>
      </c>
      <c r="E397" s="467">
        <v>581.64</v>
      </c>
      <c r="F397" s="467">
        <f t="shared" si="181"/>
        <v>18612.48</v>
      </c>
      <c r="G397" s="467">
        <v>1794</v>
      </c>
      <c r="H397" s="467">
        <f t="shared" si="184"/>
        <v>57408</v>
      </c>
      <c r="I397" s="589">
        <f t="shared" si="178"/>
        <v>76020.479999999996</v>
      </c>
      <c r="J397" s="622"/>
      <c r="K397" s="521">
        <v>581.64</v>
      </c>
      <c r="L397" s="467">
        <f t="shared" si="182"/>
        <v>0</v>
      </c>
      <c r="M397" s="521">
        <v>1794</v>
      </c>
      <c r="N397" s="467">
        <f t="shared" si="185"/>
        <v>0</v>
      </c>
      <c r="O397" s="589">
        <f t="shared" si="179"/>
        <v>0</v>
      </c>
      <c r="P397" s="641">
        <f t="shared" si="166"/>
        <v>0</v>
      </c>
      <c r="Q397" s="514">
        <f t="shared" si="167"/>
        <v>0</v>
      </c>
      <c r="R397" s="640">
        <f t="shared" si="168"/>
        <v>0</v>
      </c>
      <c r="S397" s="641"/>
      <c r="T397" s="521">
        <v>581.64</v>
      </c>
      <c r="U397" s="521">
        <f t="shared" si="183"/>
        <v>0</v>
      </c>
      <c r="V397" s="521">
        <v>1794</v>
      </c>
      <c r="W397" s="521">
        <f t="shared" si="186"/>
        <v>0</v>
      </c>
      <c r="X397" s="673">
        <f t="shared" si="180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8" t="s">
        <v>31</v>
      </c>
      <c r="D398" s="601">
        <v>188</v>
      </c>
      <c r="E398" s="467">
        <v>594.21600000000001</v>
      </c>
      <c r="F398" s="467">
        <f t="shared" si="181"/>
        <v>111712.60800000001</v>
      </c>
      <c r="G398" s="467">
        <v>1263.6000000000001</v>
      </c>
      <c r="H398" s="467">
        <f t="shared" si="184"/>
        <v>237556.80000000002</v>
      </c>
      <c r="I398" s="589">
        <f t="shared" si="178"/>
        <v>349269.40800000005</v>
      </c>
      <c r="J398" s="622"/>
      <c r="K398" s="521">
        <v>594.21600000000001</v>
      </c>
      <c r="L398" s="467">
        <f t="shared" si="182"/>
        <v>0</v>
      </c>
      <c r="M398" s="521">
        <v>1263.6000000000001</v>
      </c>
      <c r="N398" s="467">
        <f t="shared" si="185"/>
        <v>0</v>
      </c>
      <c r="O398" s="589">
        <f t="shared" si="179"/>
        <v>0</v>
      </c>
      <c r="P398" s="641">
        <f t="shared" si="166"/>
        <v>0</v>
      </c>
      <c r="Q398" s="514">
        <f t="shared" si="167"/>
        <v>0</v>
      </c>
      <c r="R398" s="640">
        <f t="shared" si="168"/>
        <v>0</v>
      </c>
      <c r="S398" s="641"/>
      <c r="T398" s="521">
        <v>594.21600000000001</v>
      </c>
      <c r="U398" s="521">
        <f t="shared" si="183"/>
        <v>0</v>
      </c>
      <c r="V398" s="521">
        <v>1263.6000000000001</v>
      </c>
      <c r="W398" s="521">
        <f t="shared" si="186"/>
        <v>0</v>
      </c>
      <c r="X398" s="673">
        <f t="shared" si="180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8" t="s">
        <v>31</v>
      </c>
      <c r="D399" s="601">
        <v>4</v>
      </c>
      <c r="E399" s="467">
        <v>880.32</v>
      </c>
      <c r="F399" s="467">
        <f t="shared" si="181"/>
        <v>3521.28</v>
      </c>
      <c r="G399" s="467">
        <v>1872</v>
      </c>
      <c r="H399" s="467">
        <f t="shared" si="184"/>
        <v>7488</v>
      </c>
      <c r="I399" s="589">
        <f t="shared" si="178"/>
        <v>11009.28</v>
      </c>
      <c r="J399" s="622"/>
      <c r="K399" s="521">
        <v>880.32</v>
      </c>
      <c r="L399" s="467">
        <f t="shared" si="182"/>
        <v>0</v>
      </c>
      <c r="M399" s="521">
        <v>1872</v>
      </c>
      <c r="N399" s="467">
        <f t="shared" si="185"/>
        <v>0</v>
      </c>
      <c r="O399" s="589">
        <f t="shared" si="179"/>
        <v>0</v>
      </c>
      <c r="P399" s="641">
        <f t="shared" si="166"/>
        <v>0</v>
      </c>
      <c r="Q399" s="514">
        <f t="shared" si="167"/>
        <v>0</v>
      </c>
      <c r="R399" s="640">
        <f t="shared" si="168"/>
        <v>0</v>
      </c>
      <c r="S399" s="641"/>
      <c r="T399" s="521">
        <v>880.32</v>
      </c>
      <c r="U399" s="521">
        <f t="shared" si="183"/>
        <v>0</v>
      </c>
      <c r="V399" s="521">
        <v>1872</v>
      </c>
      <c r="W399" s="521">
        <f t="shared" si="186"/>
        <v>0</v>
      </c>
      <c r="X399" s="673">
        <f t="shared" si="180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8" t="s">
        <v>31</v>
      </c>
      <c r="D400" s="601">
        <v>2</v>
      </c>
      <c r="E400" s="467">
        <v>3144</v>
      </c>
      <c r="F400" s="467">
        <f t="shared" si="181"/>
        <v>6288</v>
      </c>
      <c r="G400" s="467">
        <v>20832.5</v>
      </c>
      <c r="H400" s="467">
        <f t="shared" si="184"/>
        <v>41665</v>
      </c>
      <c r="I400" s="589">
        <f t="shared" si="178"/>
        <v>47953</v>
      </c>
      <c r="J400" s="622"/>
      <c r="K400" s="521">
        <v>3144</v>
      </c>
      <c r="L400" s="467">
        <f t="shared" si="182"/>
        <v>0</v>
      </c>
      <c r="M400" s="521">
        <v>20832.5</v>
      </c>
      <c r="N400" s="467">
        <f t="shared" si="185"/>
        <v>0</v>
      </c>
      <c r="O400" s="589">
        <f t="shared" si="179"/>
        <v>0</v>
      </c>
      <c r="P400" s="641">
        <f t="shared" si="166"/>
        <v>0</v>
      </c>
      <c r="Q400" s="514">
        <f t="shared" si="167"/>
        <v>0</v>
      </c>
      <c r="R400" s="640">
        <f t="shared" si="168"/>
        <v>0</v>
      </c>
      <c r="S400" s="641"/>
      <c r="T400" s="521">
        <v>3144</v>
      </c>
      <c r="U400" s="521">
        <f t="shared" si="183"/>
        <v>0</v>
      </c>
      <c r="V400" s="521">
        <v>20832.5</v>
      </c>
      <c r="W400" s="521">
        <f t="shared" si="186"/>
        <v>0</v>
      </c>
      <c r="X400" s="673">
        <f t="shared" si="180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8" t="s">
        <v>33</v>
      </c>
      <c r="D401" s="601">
        <v>0.33</v>
      </c>
      <c r="E401" s="467">
        <v>308112</v>
      </c>
      <c r="F401" s="467">
        <f t="shared" si="181"/>
        <v>101676.96</v>
      </c>
      <c r="G401" s="467"/>
      <c r="H401" s="467"/>
      <c r="I401" s="589">
        <f t="shared" si="178"/>
        <v>101676.96</v>
      </c>
      <c r="J401" s="622"/>
      <c r="K401" s="521">
        <v>308112</v>
      </c>
      <c r="L401" s="467">
        <f t="shared" si="182"/>
        <v>0</v>
      </c>
      <c r="M401" s="521"/>
      <c r="N401" s="467"/>
      <c r="O401" s="589">
        <f t="shared" si="179"/>
        <v>0</v>
      </c>
      <c r="P401" s="641">
        <f t="shared" si="166"/>
        <v>0</v>
      </c>
      <c r="Q401" s="514">
        <f t="shared" si="167"/>
        <v>0</v>
      </c>
      <c r="R401" s="640">
        <f t="shared" si="168"/>
        <v>0</v>
      </c>
      <c r="S401" s="641"/>
      <c r="T401" s="521">
        <v>308112</v>
      </c>
      <c r="U401" s="521">
        <f t="shared" si="183"/>
        <v>0</v>
      </c>
      <c r="V401" s="521"/>
      <c r="W401" s="521"/>
      <c r="X401" s="673">
        <f t="shared" si="180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8" t="s">
        <v>213</v>
      </c>
      <c r="D402" s="601">
        <v>0.6</v>
      </c>
      <c r="E402" s="467">
        <v>7860</v>
      </c>
      <c r="F402" s="467">
        <f t="shared" si="181"/>
        <v>4716</v>
      </c>
      <c r="G402" s="467"/>
      <c r="H402" s="467"/>
      <c r="I402" s="589">
        <f t="shared" si="178"/>
        <v>4716</v>
      </c>
      <c r="J402" s="622"/>
      <c r="K402" s="521">
        <v>7860</v>
      </c>
      <c r="L402" s="467">
        <f t="shared" si="182"/>
        <v>0</v>
      </c>
      <c r="M402" s="521"/>
      <c r="N402" s="467"/>
      <c r="O402" s="589">
        <f t="shared" si="179"/>
        <v>0</v>
      </c>
      <c r="P402" s="641">
        <f t="shared" si="166"/>
        <v>0</v>
      </c>
      <c r="Q402" s="514">
        <f t="shared" si="167"/>
        <v>0</v>
      </c>
      <c r="R402" s="640">
        <f t="shared" si="168"/>
        <v>0</v>
      </c>
      <c r="S402" s="641"/>
      <c r="T402" s="521">
        <v>7860</v>
      </c>
      <c r="U402" s="521">
        <f t="shared" si="183"/>
        <v>0</v>
      </c>
      <c r="V402" s="521"/>
      <c r="W402" s="521"/>
      <c r="X402" s="673">
        <f t="shared" si="180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8" t="s">
        <v>31</v>
      </c>
      <c r="D403" s="601">
        <v>2</v>
      </c>
      <c r="E403" s="467">
        <v>19650</v>
      </c>
      <c r="F403" s="467">
        <f t="shared" si="181"/>
        <v>39300</v>
      </c>
      <c r="G403" s="467">
        <v>21242</v>
      </c>
      <c r="H403" s="467">
        <f>G403*D403</f>
        <v>42484</v>
      </c>
      <c r="I403" s="589">
        <f t="shared" si="178"/>
        <v>81784</v>
      </c>
      <c r="J403" s="622"/>
      <c r="K403" s="521">
        <v>19650</v>
      </c>
      <c r="L403" s="467">
        <f t="shared" si="182"/>
        <v>0</v>
      </c>
      <c r="M403" s="521">
        <v>21242</v>
      </c>
      <c r="N403" s="467">
        <f>M403*J403</f>
        <v>0</v>
      </c>
      <c r="O403" s="589">
        <f t="shared" si="179"/>
        <v>0</v>
      </c>
      <c r="P403" s="641">
        <f t="shared" si="166"/>
        <v>0</v>
      </c>
      <c r="Q403" s="514">
        <f t="shared" si="167"/>
        <v>0</v>
      </c>
      <c r="R403" s="640">
        <f t="shared" si="168"/>
        <v>0</v>
      </c>
      <c r="S403" s="641"/>
      <c r="T403" s="521">
        <v>19650</v>
      </c>
      <c r="U403" s="521">
        <f t="shared" si="183"/>
        <v>0</v>
      </c>
      <c r="V403" s="521">
        <v>21242</v>
      </c>
      <c r="W403" s="521">
        <f>V403*S403</f>
        <v>0</v>
      </c>
      <c r="X403" s="673">
        <f t="shared" si="180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8" t="s">
        <v>486</v>
      </c>
      <c r="D404" s="601">
        <v>2</v>
      </c>
      <c r="E404" s="467">
        <v>56592</v>
      </c>
      <c r="F404" s="467">
        <f t="shared" si="181"/>
        <v>113184</v>
      </c>
      <c r="G404" s="467">
        <v>50414</v>
      </c>
      <c r="H404" s="467">
        <f>G404*D404</f>
        <v>100828</v>
      </c>
      <c r="I404" s="589">
        <f t="shared" si="178"/>
        <v>214012</v>
      </c>
      <c r="J404" s="622"/>
      <c r="K404" s="521">
        <v>56592</v>
      </c>
      <c r="L404" s="467">
        <f t="shared" si="182"/>
        <v>0</v>
      </c>
      <c r="M404" s="521">
        <v>50414</v>
      </c>
      <c r="N404" s="467">
        <f>M404*J404</f>
        <v>0</v>
      </c>
      <c r="O404" s="589">
        <f t="shared" si="179"/>
        <v>0</v>
      </c>
      <c r="P404" s="641">
        <f t="shared" si="166"/>
        <v>0</v>
      </c>
      <c r="Q404" s="514">
        <f t="shared" si="167"/>
        <v>0</v>
      </c>
      <c r="R404" s="640">
        <f t="shared" si="168"/>
        <v>0</v>
      </c>
      <c r="S404" s="641"/>
      <c r="T404" s="521">
        <v>56592</v>
      </c>
      <c r="U404" s="521">
        <f t="shared" si="183"/>
        <v>0</v>
      </c>
      <c r="V404" s="521">
        <v>50414</v>
      </c>
      <c r="W404" s="521">
        <f>V404*S404</f>
        <v>0</v>
      </c>
      <c r="X404" s="673">
        <f t="shared" si="180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8" t="s">
        <v>224</v>
      </c>
      <c r="D405" s="601">
        <v>1</v>
      </c>
      <c r="E405" s="467">
        <v>149340</v>
      </c>
      <c r="F405" s="467">
        <f t="shared" si="181"/>
        <v>149340</v>
      </c>
      <c r="G405" s="467"/>
      <c r="H405" s="467"/>
      <c r="I405" s="589">
        <f t="shared" si="178"/>
        <v>149340</v>
      </c>
      <c r="J405" s="622"/>
      <c r="K405" s="521">
        <v>149340</v>
      </c>
      <c r="L405" s="467">
        <f t="shared" si="182"/>
        <v>0</v>
      </c>
      <c r="M405" s="521"/>
      <c r="N405" s="467"/>
      <c r="O405" s="589">
        <f t="shared" si="179"/>
        <v>0</v>
      </c>
      <c r="P405" s="641">
        <f t="shared" si="166"/>
        <v>0</v>
      </c>
      <c r="Q405" s="514">
        <f t="shared" si="167"/>
        <v>0</v>
      </c>
      <c r="R405" s="640">
        <f t="shared" si="168"/>
        <v>0</v>
      </c>
      <c r="S405" s="641"/>
      <c r="T405" s="521">
        <v>149340</v>
      </c>
      <c r="U405" s="521">
        <f t="shared" si="183"/>
        <v>0</v>
      </c>
      <c r="V405" s="521"/>
      <c r="W405" s="521"/>
      <c r="X405" s="673">
        <f t="shared" si="180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2" t="s">
        <v>153</v>
      </c>
      <c r="D406" s="601">
        <v>6.5</v>
      </c>
      <c r="E406" s="467">
        <v>2358</v>
      </c>
      <c r="F406" s="467">
        <f t="shared" si="181"/>
        <v>15327</v>
      </c>
      <c r="G406" s="467"/>
      <c r="H406" s="467"/>
      <c r="I406" s="589">
        <f t="shared" si="178"/>
        <v>15327</v>
      </c>
      <c r="J406" s="622"/>
      <c r="K406" s="521">
        <v>2358</v>
      </c>
      <c r="L406" s="467">
        <f t="shared" si="182"/>
        <v>0</v>
      </c>
      <c r="M406" s="521"/>
      <c r="N406" s="467"/>
      <c r="O406" s="589">
        <f t="shared" si="179"/>
        <v>0</v>
      </c>
      <c r="P406" s="641">
        <f t="shared" si="166"/>
        <v>0</v>
      </c>
      <c r="Q406" s="514">
        <f t="shared" si="167"/>
        <v>0</v>
      </c>
      <c r="R406" s="640">
        <f t="shared" si="168"/>
        <v>0</v>
      </c>
      <c r="S406" s="641"/>
      <c r="T406" s="521">
        <v>2358</v>
      </c>
      <c r="U406" s="521">
        <f t="shared" si="183"/>
        <v>0</v>
      </c>
      <c r="V406" s="521"/>
      <c r="W406" s="521"/>
      <c r="X406" s="673">
        <f t="shared" si="180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8" t="s">
        <v>33</v>
      </c>
      <c r="D407" s="601">
        <v>0.06</v>
      </c>
      <c r="E407" s="467">
        <v>39300</v>
      </c>
      <c r="F407" s="467">
        <f t="shared" si="181"/>
        <v>2358</v>
      </c>
      <c r="G407" s="467"/>
      <c r="H407" s="467"/>
      <c r="I407" s="589">
        <f t="shared" si="178"/>
        <v>2358</v>
      </c>
      <c r="J407" s="622"/>
      <c r="K407" s="521">
        <v>39300</v>
      </c>
      <c r="L407" s="467">
        <f t="shared" si="182"/>
        <v>0</v>
      </c>
      <c r="M407" s="521"/>
      <c r="N407" s="467"/>
      <c r="O407" s="589">
        <f t="shared" si="179"/>
        <v>0</v>
      </c>
      <c r="P407" s="641">
        <f t="shared" si="166"/>
        <v>0</v>
      </c>
      <c r="Q407" s="514">
        <f t="shared" si="167"/>
        <v>0</v>
      </c>
      <c r="R407" s="640">
        <f t="shared" si="168"/>
        <v>0</v>
      </c>
      <c r="S407" s="641"/>
      <c r="T407" s="521">
        <v>39300</v>
      </c>
      <c r="U407" s="521">
        <f t="shared" si="183"/>
        <v>0</v>
      </c>
      <c r="V407" s="521"/>
      <c r="W407" s="521"/>
      <c r="X407" s="673">
        <f t="shared" si="180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8" t="s">
        <v>213</v>
      </c>
      <c r="D408" s="601">
        <v>12</v>
      </c>
      <c r="E408" s="467">
        <v>786</v>
      </c>
      <c r="F408" s="467">
        <f t="shared" si="181"/>
        <v>9432</v>
      </c>
      <c r="G408" s="467"/>
      <c r="H408" s="467"/>
      <c r="I408" s="589">
        <f t="shared" si="178"/>
        <v>9432</v>
      </c>
      <c r="J408" s="622"/>
      <c r="K408" s="521">
        <v>786</v>
      </c>
      <c r="L408" s="467">
        <f t="shared" si="182"/>
        <v>0</v>
      </c>
      <c r="M408" s="521"/>
      <c r="N408" s="467"/>
      <c r="O408" s="589">
        <f t="shared" si="179"/>
        <v>0</v>
      </c>
      <c r="P408" s="641">
        <f t="shared" si="166"/>
        <v>0</v>
      </c>
      <c r="Q408" s="514">
        <f t="shared" si="167"/>
        <v>0</v>
      </c>
      <c r="R408" s="640">
        <f t="shared" si="168"/>
        <v>0</v>
      </c>
      <c r="S408" s="641"/>
      <c r="T408" s="521">
        <v>786</v>
      </c>
      <c r="U408" s="521">
        <f t="shared" si="183"/>
        <v>0</v>
      </c>
      <c r="V408" s="521"/>
      <c r="W408" s="521"/>
      <c r="X408" s="673">
        <f t="shared" si="180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8" t="s">
        <v>213</v>
      </c>
      <c r="D409" s="601">
        <v>6</v>
      </c>
      <c r="E409" s="467">
        <v>628.80000000000007</v>
      </c>
      <c r="F409" s="467">
        <f t="shared" si="181"/>
        <v>3772.8</v>
      </c>
      <c r="G409" s="467"/>
      <c r="H409" s="467"/>
      <c r="I409" s="589">
        <f t="shared" si="178"/>
        <v>3772.8</v>
      </c>
      <c r="J409" s="622"/>
      <c r="K409" s="521">
        <v>628.80000000000007</v>
      </c>
      <c r="L409" s="467">
        <f t="shared" si="182"/>
        <v>0</v>
      </c>
      <c r="M409" s="521"/>
      <c r="N409" s="467"/>
      <c r="O409" s="589">
        <f t="shared" si="179"/>
        <v>0</v>
      </c>
      <c r="P409" s="641">
        <f t="shared" si="166"/>
        <v>0</v>
      </c>
      <c r="Q409" s="514">
        <f t="shared" si="167"/>
        <v>0</v>
      </c>
      <c r="R409" s="640">
        <f t="shared" si="168"/>
        <v>0</v>
      </c>
      <c r="S409" s="641"/>
      <c r="T409" s="521">
        <v>628.80000000000007</v>
      </c>
      <c r="U409" s="521">
        <f t="shared" si="183"/>
        <v>0</v>
      </c>
      <c r="V409" s="521"/>
      <c r="W409" s="521"/>
      <c r="X409" s="673">
        <f t="shared" si="180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8" t="s">
        <v>33</v>
      </c>
      <c r="D410" s="601">
        <v>0.05</v>
      </c>
      <c r="E410" s="467">
        <v>39300</v>
      </c>
      <c r="F410" s="467">
        <f t="shared" si="181"/>
        <v>1965</v>
      </c>
      <c r="G410" s="467"/>
      <c r="H410" s="467"/>
      <c r="I410" s="589">
        <f t="shared" si="178"/>
        <v>1965</v>
      </c>
      <c r="J410" s="622"/>
      <c r="K410" s="521">
        <v>39300</v>
      </c>
      <c r="L410" s="467">
        <f t="shared" si="182"/>
        <v>0</v>
      </c>
      <c r="M410" s="521"/>
      <c r="N410" s="467"/>
      <c r="O410" s="589">
        <f t="shared" si="179"/>
        <v>0</v>
      </c>
      <c r="P410" s="641">
        <f t="shared" si="166"/>
        <v>0</v>
      </c>
      <c r="Q410" s="514">
        <f t="shared" si="167"/>
        <v>0</v>
      </c>
      <c r="R410" s="640">
        <f t="shared" si="168"/>
        <v>0</v>
      </c>
      <c r="S410" s="641"/>
      <c r="T410" s="521">
        <v>39300</v>
      </c>
      <c r="U410" s="521">
        <f t="shared" si="183"/>
        <v>0</v>
      </c>
      <c r="V410" s="521"/>
      <c r="W410" s="521"/>
      <c r="X410" s="673">
        <f t="shared" si="180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8" t="s">
        <v>33</v>
      </c>
      <c r="D411" s="601">
        <v>0.18</v>
      </c>
      <c r="E411" s="467">
        <v>7860</v>
      </c>
      <c r="F411" s="467">
        <f t="shared" si="181"/>
        <v>1414.8</v>
      </c>
      <c r="G411" s="467"/>
      <c r="H411" s="467"/>
      <c r="I411" s="589">
        <f t="shared" si="178"/>
        <v>1414.8</v>
      </c>
      <c r="J411" s="622"/>
      <c r="K411" s="521">
        <v>7860</v>
      </c>
      <c r="L411" s="467">
        <f t="shared" si="182"/>
        <v>0</v>
      </c>
      <c r="M411" s="521"/>
      <c r="N411" s="467"/>
      <c r="O411" s="589">
        <f t="shared" si="179"/>
        <v>0</v>
      </c>
      <c r="P411" s="641">
        <f t="shared" si="166"/>
        <v>0</v>
      </c>
      <c r="Q411" s="514">
        <f t="shared" si="167"/>
        <v>0</v>
      </c>
      <c r="R411" s="640">
        <f t="shared" si="168"/>
        <v>0</v>
      </c>
      <c r="S411" s="641"/>
      <c r="T411" s="521">
        <v>7860</v>
      </c>
      <c r="U411" s="521">
        <f t="shared" si="183"/>
        <v>0</v>
      </c>
      <c r="V411" s="521"/>
      <c r="W411" s="521"/>
      <c r="X411" s="673">
        <f t="shared" si="180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8" t="s">
        <v>224</v>
      </c>
      <c r="D412" s="601">
        <v>1</v>
      </c>
      <c r="E412" s="467">
        <v>301300</v>
      </c>
      <c r="F412" s="467">
        <f t="shared" si="181"/>
        <v>301300</v>
      </c>
      <c r="G412" s="467"/>
      <c r="H412" s="467"/>
      <c r="I412" s="589">
        <f t="shared" si="178"/>
        <v>301300</v>
      </c>
      <c r="J412" s="622"/>
      <c r="K412" s="521">
        <v>301300</v>
      </c>
      <c r="L412" s="467">
        <f t="shared" si="182"/>
        <v>0</v>
      </c>
      <c r="M412" s="521"/>
      <c r="N412" s="467"/>
      <c r="O412" s="589">
        <f t="shared" si="179"/>
        <v>0</v>
      </c>
      <c r="P412" s="641">
        <f t="shared" si="166"/>
        <v>0</v>
      </c>
      <c r="Q412" s="514">
        <f t="shared" si="167"/>
        <v>0</v>
      </c>
      <c r="R412" s="640">
        <f t="shared" si="168"/>
        <v>0</v>
      </c>
      <c r="S412" s="641"/>
      <c r="T412" s="521">
        <v>301300</v>
      </c>
      <c r="U412" s="521">
        <f t="shared" si="183"/>
        <v>0</v>
      </c>
      <c r="V412" s="521"/>
      <c r="W412" s="521"/>
      <c r="X412" s="673">
        <f t="shared" si="180"/>
        <v>0</v>
      </c>
    </row>
    <row r="413" spans="1:24" s="404" customFormat="1" ht="17.45" hidden="1" customHeight="1" x14ac:dyDescent="0.25">
      <c r="A413" s="706" t="s">
        <v>508</v>
      </c>
      <c r="B413" s="698" t="s">
        <v>509</v>
      </c>
      <c r="C413" s="699"/>
      <c r="D413" s="703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6">
        <f>SUM(I414:I425)</f>
        <v>11345593.922800003</v>
      </c>
      <c r="J413" s="637"/>
      <c r="K413" s="520"/>
      <c r="L413" s="421">
        <f>SUM(L414:L425)</f>
        <v>0</v>
      </c>
      <c r="M413" s="520"/>
      <c r="N413" s="421">
        <f>SUM(N414:N425)</f>
        <v>0</v>
      </c>
      <c r="O413" s="586">
        <f>SUM(O414:O425)</f>
        <v>0</v>
      </c>
      <c r="P413" s="641">
        <f t="shared" si="166"/>
        <v>0</v>
      </c>
      <c r="Q413" s="514">
        <f t="shared" si="167"/>
        <v>0</v>
      </c>
      <c r="R413" s="640">
        <f t="shared" si="168"/>
        <v>0</v>
      </c>
      <c r="S413" s="636"/>
      <c r="T413" s="520"/>
      <c r="U413" s="520">
        <f>SUM(U414:U425)</f>
        <v>0</v>
      </c>
      <c r="V413" s="520"/>
      <c r="W413" s="520">
        <f>SUM(W414:W425)</f>
        <v>0</v>
      </c>
      <c r="X413" s="672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9" t="s">
        <v>213</v>
      </c>
      <c r="D414" s="593">
        <v>40</v>
      </c>
      <c r="E414" s="470">
        <v>1310</v>
      </c>
      <c r="F414" s="470">
        <f t="shared" ref="F414:F425" si="187">E414*D414</f>
        <v>52400</v>
      </c>
      <c r="G414" s="470">
        <v>619.45000000000005</v>
      </c>
      <c r="H414" s="470">
        <f t="shared" ref="H414:H424" si="188">G414*D414</f>
        <v>24778</v>
      </c>
      <c r="I414" s="592">
        <f t="shared" ref="I414:I425" si="189">H414+F414</f>
        <v>77178</v>
      </c>
      <c r="J414" s="616"/>
      <c r="K414" s="524">
        <v>1310</v>
      </c>
      <c r="L414" s="470">
        <f t="shared" ref="L414:L425" si="190">K414*J414</f>
        <v>0</v>
      </c>
      <c r="M414" s="524">
        <v>619.45000000000005</v>
      </c>
      <c r="N414" s="470">
        <f t="shared" ref="N414:N424" si="191">M414*J414</f>
        <v>0</v>
      </c>
      <c r="O414" s="592">
        <f t="shared" ref="O414:O425" si="192">N414+L414</f>
        <v>0</v>
      </c>
      <c r="P414" s="641">
        <f t="shared" si="166"/>
        <v>0</v>
      </c>
      <c r="Q414" s="514">
        <f t="shared" si="167"/>
        <v>0</v>
      </c>
      <c r="R414" s="640">
        <f t="shared" si="168"/>
        <v>0</v>
      </c>
      <c r="S414" s="650"/>
      <c r="T414" s="524">
        <v>1310</v>
      </c>
      <c r="U414" s="524">
        <f t="shared" ref="U414:U425" si="193">T414*S414</f>
        <v>0</v>
      </c>
      <c r="V414" s="524">
        <v>619.45000000000005</v>
      </c>
      <c r="W414" s="524">
        <f t="shared" ref="W414:W424" si="194">V414*S414</f>
        <v>0</v>
      </c>
      <c r="X414" s="674">
        <f t="shared" ref="X414:X425" si="195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9" t="s">
        <v>224</v>
      </c>
      <c r="D415" s="593">
        <v>1</v>
      </c>
      <c r="E415" s="470">
        <v>125495.90400000001</v>
      </c>
      <c r="F415" s="470">
        <f t="shared" si="187"/>
        <v>125495.90400000001</v>
      </c>
      <c r="G415" s="470">
        <v>181087.88880000004</v>
      </c>
      <c r="H415" s="470">
        <f t="shared" si="188"/>
        <v>181087.88880000004</v>
      </c>
      <c r="I415" s="592">
        <f t="shared" si="189"/>
        <v>306583.79280000005</v>
      </c>
      <c r="J415" s="616"/>
      <c r="K415" s="524">
        <v>125495.90400000001</v>
      </c>
      <c r="L415" s="470">
        <f t="shared" si="190"/>
        <v>0</v>
      </c>
      <c r="M415" s="524">
        <v>181087.88880000004</v>
      </c>
      <c r="N415" s="470">
        <f t="shared" si="191"/>
        <v>0</v>
      </c>
      <c r="O415" s="592">
        <f t="shared" si="192"/>
        <v>0</v>
      </c>
      <c r="P415" s="641">
        <f t="shared" si="166"/>
        <v>0</v>
      </c>
      <c r="Q415" s="514">
        <f t="shared" si="167"/>
        <v>0</v>
      </c>
      <c r="R415" s="640">
        <f t="shared" si="168"/>
        <v>0</v>
      </c>
      <c r="S415" s="650"/>
      <c r="T415" s="524">
        <v>125495.90400000001</v>
      </c>
      <c r="U415" s="524">
        <f t="shared" si="193"/>
        <v>0</v>
      </c>
      <c r="V415" s="524">
        <v>181087.88880000004</v>
      </c>
      <c r="W415" s="524">
        <f t="shared" si="194"/>
        <v>0</v>
      </c>
      <c r="X415" s="674">
        <f t="shared" si="195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9" t="s">
        <v>224</v>
      </c>
      <c r="D416" s="593">
        <v>1</v>
      </c>
      <c r="E416" s="470">
        <v>52630.560000000005</v>
      </c>
      <c r="F416" s="470">
        <f t="shared" si="187"/>
        <v>52630.560000000005</v>
      </c>
      <c r="G416" s="470">
        <v>128976.12</v>
      </c>
      <c r="H416" s="470">
        <f t="shared" si="188"/>
        <v>128976.12</v>
      </c>
      <c r="I416" s="592">
        <f t="shared" si="189"/>
        <v>181606.68</v>
      </c>
      <c r="J416" s="616"/>
      <c r="K416" s="524">
        <v>52630.560000000005</v>
      </c>
      <c r="L416" s="470">
        <f t="shared" si="190"/>
        <v>0</v>
      </c>
      <c r="M416" s="524">
        <v>128976.12</v>
      </c>
      <c r="N416" s="470">
        <f t="shared" si="191"/>
        <v>0</v>
      </c>
      <c r="O416" s="592">
        <f t="shared" si="192"/>
        <v>0</v>
      </c>
      <c r="P416" s="641">
        <f t="shared" si="166"/>
        <v>0</v>
      </c>
      <c r="Q416" s="514">
        <f t="shared" si="167"/>
        <v>0</v>
      </c>
      <c r="R416" s="640">
        <f t="shared" si="168"/>
        <v>0</v>
      </c>
      <c r="S416" s="650"/>
      <c r="T416" s="524">
        <v>52630.560000000005</v>
      </c>
      <c r="U416" s="524">
        <f t="shared" si="193"/>
        <v>0</v>
      </c>
      <c r="V416" s="524">
        <v>128976.12</v>
      </c>
      <c r="W416" s="524">
        <f t="shared" si="194"/>
        <v>0</v>
      </c>
      <c r="X416" s="674">
        <f t="shared" si="195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9" t="s">
        <v>224</v>
      </c>
      <c r="D417" s="593">
        <v>2</v>
      </c>
      <c r="E417" s="470">
        <v>63240.381000000008</v>
      </c>
      <c r="F417" s="470">
        <f t="shared" si="187"/>
        <v>126480.76200000002</v>
      </c>
      <c r="G417" s="470">
        <v>93837.744000000006</v>
      </c>
      <c r="H417" s="470">
        <f t="shared" si="188"/>
        <v>187675.48800000001</v>
      </c>
      <c r="I417" s="592">
        <f t="shared" si="189"/>
        <v>314156.25</v>
      </c>
      <c r="J417" s="616"/>
      <c r="K417" s="524">
        <v>63240.381000000008</v>
      </c>
      <c r="L417" s="470">
        <f t="shared" si="190"/>
        <v>0</v>
      </c>
      <c r="M417" s="524">
        <v>93837.744000000006</v>
      </c>
      <c r="N417" s="470">
        <f t="shared" si="191"/>
        <v>0</v>
      </c>
      <c r="O417" s="592">
        <f t="shared" si="192"/>
        <v>0</v>
      </c>
      <c r="P417" s="641">
        <f t="shared" si="166"/>
        <v>0</v>
      </c>
      <c r="Q417" s="514">
        <f t="shared" si="167"/>
        <v>0</v>
      </c>
      <c r="R417" s="640">
        <f t="shared" si="168"/>
        <v>0</v>
      </c>
      <c r="S417" s="650"/>
      <c r="T417" s="524">
        <v>63240.381000000008</v>
      </c>
      <c r="U417" s="524">
        <f t="shared" si="193"/>
        <v>0</v>
      </c>
      <c r="V417" s="524">
        <v>93837.744000000006</v>
      </c>
      <c r="W417" s="524">
        <f t="shared" si="194"/>
        <v>0</v>
      </c>
      <c r="X417" s="674">
        <f t="shared" si="195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9" t="s">
        <v>31</v>
      </c>
      <c r="D418" s="593">
        <v>151</v>
      </c>
      <c r="E418" s="470">
        <v>1050.6026490066224</v>
      </c>
      <c r="F418" s="470">
        <f t="shared" si="187"/>
        <v>158640.99999999997</v>
      </c>
      <c r="G418" s="470">
        <v>1168.9496688741722</v>
      </c>
      <c r="H418" s="470">
        <f t="shared" si="188"/>
        <v>176511.4</v>
      </c>
      <c r="I418" s="592">
        <f t="shared" si="189"/>
        <v>335152.39999999997</v>
      </c>
      <c r="J418" s="616"/>
      <c r="K418" s="524">
        <v>1050.6026490066224</v>
      </c>
      <c r="L418" s="470">
        <f t="shared" si="190"/>
        <v>0</v>
      </c>
      <c r="M418" s="524">
        <v>1168.9496688741722</v>
      </c>
      <c r="N418" s="470">
        <f t="shared" si="191"/>
        <v>0</v>
      </c>
      <c r="O418" s="592">
        <f t="shared" si="192"/>
        <v>0</v>
      </c>
      <c r="P418" s="641">
        <f t="shared" ref="P418:P481" si="196">K418-T418</f>
        <v>0</v>
      </c>
      <c r="Q418" s="514">
        <f t="shared" ref="Q418:Q481" si="197">M418-V418</f>
        <v>0</v>
      </c>
      <c r="R418" s="640">
        <f t="shared" si="168"/>
        <v>0</v>
      </c>
      <c r="S418" s="650"/>
      <c r="T418" s="524">
        <v>1050.6026490066224</v>
      </c>
      <c r="U418" s="524">
        <f t="shared" si="193"/>
        <v>0</v>
      </c>
      <c r="V418" s="524">
        <v>1168.9496688741722</v>
      </c>
      <c r="W418" s="524">
        <f t="shared" si="194"/>
        <v>0</v>
      </c>
      <c r="X418" s="674">
        <f t="shared" si="195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9" t="s">
        <v>153</v>
      </c>
      <c r="D419" s="593">
        <v>1146</v>
      </c>
      <c r="E419" s="470">
        <v>2358</v>
      </c>
      <c r="F419" s="470">
        <f t="shared" si="187"/>
        <v>2702268</v>
      </c>
      <c r="G419" s="470">
        <v>2044.0242582897035</v>
      </c>
      <c r="H419" s="470">
        <f t="shared" si="188"/>
        <v>2342451.8000000003</v>
      </c>
      <c r="I419" s="592">
        <f t="shared" si="189"/>
        <v>5044719.8000000007</v>
      </c>
      <c r="J419" s="616"/>
      <c r="K419" s="524">
        <v>2358</v>
      </c>
      <c r="L419" s="470">
        <f t="shared" si="190"/>
        <v>0</v>
      </c>
      <c r="M419" s="524">
        <v>2044.0242582897035</v>
      </c>
      <c r="N419" s="470">
        <f t="shared" si="191"/>
        <v>0</v>
      </c>
      <c r="O419" s="592">
        <f t="shared" si="192"/>
        <v>0</v>
      </c>
      <c r="P419" s="641">
        <f t="shared" si="196"/>
        <v>0</v>
      </c>
      <c r="Q419" s="514">
        <f t="shared" si="197"/>
        <v>0</v>
      </c>
      <c r="R419" s="640">
        <f t="shared" ref="R419:R482" si="198">(D419*K419)-(D419*T419)</f>
        <v>0</v>
      </c>
      <c r="S419" s="650"/>
      <c r="T419" s="524">
        <v>2358</v>
      </c>
      <c r="U419" s="524">
        <f t="shared" si="193"/>
        <v>0</v>
      </c>
      <c r="V419" s="524">
        <v>2044.0242582897035</v>
      </c>
      <c r="W419" s="524">
        <f t="shared" si="194"/>
        <v>0</v>
      </c>
      <c r="X419" s="674">
        <f t="shared" si="195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9" t="s">
        <v>224</v>
      </c>
      <c r="D420" s="593">
        <v>5</v>
      </c>
      <c r="E420" s="470">
        <v>61132.46</v>
      </c>
      <c r="F420" s="470">
        <f t="shared" si="187"/>
        <v>305662.3</v>
      </c>
      <c r="G420" s="470">
        <v>362404.12000000005</v>
      </c>
      <c r="H420" s="470">
        <f t="shared" si="188"/>
        <v>1812020.6000000003</v>
      </c>
      <c r="I420" s="592">
        <f t="shared" si="189"/>
        <v>2117682.9000000004</v>
      </c>
      <c r="J420" s="616"/>
      <c r="K420" s="524">
        <v>61132.46</v>
      </c>
      <c r="L420" s="470">
        <f t="shared" si="190"/>
        <v>0</v>
      </c>
      <c r="M420" s="524">
        <v>362404.12000000005</v>
      </c>
      <c r="N420" s="470">
        <f t="shared" si="191"/>
        <v>0</v>
      </c>
      <c r="O420" s="592">
        <f t="shared" si="192"/>
        <v>0</v>
      </c>
      <c r="P420" s="641">
        <f t="shared" si="196"/>
        <v>0</v>
      </c>
      <c r="Q420" s="514">
        <f t="shared" si="197"/>
        <v>0</v>
      </c>
      <c r="R420" s="640">
        <f t="shared" si="198"/>
        <v>0</v>
      </c>
      <c r="S420" s="650"/>
      <c r="T420" s="524">
        <v>61132.46</v>
      </c>
      <c r="U420" s="524">
        <f t="shared" si="193"/>
        <v>0</v>
      </c>
      <c r="V420" s="524">
        <v>362404.12000000005</v>
      </c>
      <c r="W420" s="524">
        <f t="shared" si="194"/>
        <v>0</v>
      </c>
      <c r="X420" s="674">
        <f t="shared" si="195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9" t="s">
        <v>224</v>
      </c>
      <c r="D421" s="593">
        <v>16</v>
      </c>
      <c r="E421" s="470">
        <v>18340</v>
      </c>
      <c r="F421" s="470">
        <f t="shared" si="187"/>
        <v>293440</v>
      </c>
      <c r="G421" s="470">
        <v>50744.931250000001</v>
      </c>
      <c r="H421" s="470">
        <f t="shared" si="188"/>
        <v>811918.9</v>
      </c>
      <c r="I421" s="592">
        <f t="shared" si="189"/>
        <v>1105358.8999999999</v>
      </c>
      <c r="J421" s="616"/>
      <c r="K421" s="524">
        <v>18340</v>
      </c>
      <c r="L421" s="470">
        <f t="shared" si="190"/>
        <v>0</v>
      </c>
      <c r="M421" s="524">
        <v>50744.931250000001</v>
      </c>
      <c r="N421" s="470">
        <f t="shared" si="191"/>
        <v>0</v>
      </c>
      <c r="O421" s="592">
        <f t="shared" si="192"/>
        <v>0</v>
      </c>
      <c r="P421" s="641">
        <f t="shared" si="196"/>
        <v>0</v>
      </c>
      <c r="Q421" s="514">
        <f t="shared" si="197"/>
        <v>0</v>
      </c>
      <c r="R421" s="640">
        <f t="shared" si="198"/>
        <v>0</v>
      </c>
      <c r="S421" s="650"/>
      <c r="T421" s="524">
        <v>18340</v>
      </c>
      <c r="U421" s="524">
        <f t="shared" si="193"/>
        <v>0</v>
      </c>
      <c r="V421" s="524">
        <v>50744.931250000001</v>
      </c>
      <c r="W421" s="524">
        <f t="shared" si="194"/>
        <v>0</v>
      </c>
      <c r="X421" s="674">
        <f t="shared" si="195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9" t="s">
        <v>213</v>
      </c>
      <c r="D422" s="593">
        <v>348</v>
      </c>
      <c r="E422" s="470">
        <v>635</v>
      </c>
      <c r="F422" s="470">
        <f t="shared" si="187"/>
        <v>220980</v>
      </c>
      <c r="G422" s="470">
        <v>889</v>
      </c>
      <c r="H422" s="470">
        <f t="shared" si="188"/>
        <v>309372</v>
      </c>
      <c r="I422" s="592">
        <f t="shared" si="189"/>
        <v>530352</v>
      </c>
      <c r="J422" s="616"/>
      <c r="K422" s="524">
        <v>635</v>
      </c>
      <c r="L422" s="470">
        <f t="shared" si="190"/>
        <v>0</v>
      </c>
      <c r="M422" s="524">
        <v>889</v>
      </c>
      <c r="N422" s="470">
        <f t="shared" si="191"/>
        <v>0</v>
      </c>
      <c r="O422" s="592">
        <f t="shared" si="192"/>
        <v>0</v>
      </c>
      <c r="P422" s="641">
        <f t="shared" si="196"/>
        <v>0</v>
      </c>
      <c r="Q422" s="514">
        <f t="shared" si="197"/>
        <v>0</v>
      </c>
      <c r="R422" s="640">
        <f t="shared" si="198"/>
        <v>0</v>
      </c>
      <c r="S422" s="650"/>
      <c r="T422" s="524">
        <v>635</v>
      </c>
      <c r="U422" s="524">
        <f t="shared" si="193"/>
        <v>0</v>
      </c>
      <c r="V422" s="524">
        <v>889</v>
      </c>
      <c r="W422" s="524">
        <f t="shared" si="194"/>
        <v>0</v>
      </c>
      <c r="X422" s="674">
        <f t="shared" si="195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9" t="s">
        <v>213</v>
      </c>
      <c r="D423" s="593">
        <v>133</v>
      </c>
      <c r="E423" s="470">
        <v>1310</v>
      </c>
      <c r="F423" s="470">
        <f t="shared" si="187"/>
        <v>174230</v>
      </c>
      <c r="G423" s="470">
        <v>1477.7774436090226</v>
      </c>
      <c r="H423" s="470">
        <f t="shared" si="188"/>
        <v>196544.4</v>
      </c>
      <c r="I423" s="592">
        <f t="shared" si="189"/>
        <v>370774.4</v>
      </c>
      <c r="J423" s="616"/>
      <c r="K423" s="524">
        <v>1310</v>
      </c>
      <c r="L423" s="470">
        <f t="shared" si="190"/>
        <v>0</v>
      </c>
      <c r="M423" s="524">
        <v>1477.7774436090226</v>
      </c>
      <c r="N423" s="470">
        <f t="shared" si="191"/>
        <v>0</v>
      </c>
      <c r="O423" s="592">
        <f t="shared" si="192"/>
        <v>0</v>
      </c>
      <c r="P423" s="641">
        <f t="shared" si="196"/>
        <v>0</v>
      </c>
      <c r="Q423" s="514">
        <f t="shared" si="197"/>
        <v>0</v>
      </c>
      <c r="R423" s="640">
        <f t="shared" si="198"/>
        <v>0</v>
      </c>
      <c r="S423" s="650"/>
      <c r="T423" s="524">
        <v>1310</v>
      </c>
      <c r="U423" s="524">
        <f t="shared" si="193"/>
        <v>0</v>
      </c>
      <c r="V423" s="524">
        <v>1477.7774436090226</v>
      </c>
      <c r="W423" s="524">
        <f t="shared" si="194"/>
        <v>0</v>
      </c>
      <c r="X423" s="674">
        <f t="shared" si="195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9" t="s">
        <v>31</v>
      </c>
      <c r="D424" s="593">
        <v>16</v>
      </c>
      <c r="E424" s="470">
        <v>3275</v>
      </c>
      <c r="F424" s="470">
        <f t="shared" si="187"/>
        <v>52400</v>
      </c>
      <c r="G424" s="470">
        <v>10674.300000000001</v>
      </c>
      <c r="H424" s="470">
        <f t="shared" si="188"/>
        <v>170788.80000000002</v>
      </c>
      <c r="I424" s="592">
        <f t="shared" si="189"/>
        <v>223188.80000000002</v>
      </c>
      <c r="J424" s="616"/>
      <c r="K424" s="524">
        <v>3275</v>
      </c>
      <c r="L424" s="470">
        <f t="shared" si="190"/>
        <v>0</v>
      </c>
      <c r="M424" s="524">
        <v>10674.300000000001</v>
      </c>
      <c r="N424" s="470">
        <f t="shared" si="191"/>
        <v>0</v>
      </c>
      <c r="O424" s="592">
        <f t="shared" si="192"/>
        <v>0</v>
      </c>
      <c r="P424" s="641">
        <f t="shared" si="196"/>
        <v>0</v>
      </c>
      <c r="Q424" s="514">
        <f t="shared" si="197"/>
        <v>0</v>
      </c>
      <c r="R424" s="640">
        <f t="shared" si="198"/>
        <v>0</v>
      </c>
      <c r="S424" s="650"/>
      <c r="T424" s="524">
        <v>3275</v>
      </c>
      <c r="U424" s="524">
        <f t="shared" si="193"/>
        <v>0</v>
      </c>
      <c r="V424" s="524">
        <v>10674.300000000001</v>
      </c>
      <c r="W424" s="524">
        <f t="shared" si="194"/>
        <v>0</v>
      </c>
      <c r="X424" s="674">
        <f t="shared" si="195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9" t="s">
        <v>224</v>
      </c>
      <c r="D425" s="593">
        <v>1</v>
      </c>
      <c r="E425" s="470">
        <v>738840</v>
      </c>
      <c r="F425" s="470">
        <f t="shared" si="187"/>
        <v>738840</v>
      </c>
      <c r="G425" s="470"/>
      <c r="H425" s="470"/>
      <c r="I425" s="592">
        <f t="shared" si="189"/>
        <v>738840</v>
      </c>
      <c r="J425" s="616"/>
      <c r="K425" s="524">
        <v>738840</v>
      </c>
      <c r="L425" s="470">
        <f t="shared" si="190"/>
        <v>0</v>
      </c>
      <c r="M425" s="524"/>
      <c r="N425" s="470"/>
      <c r="O425" s="592">
        <f t="shared" si="192"/>
        <v>0</v>
      </c>
      <c r="P425" s="641">
        <f t="shared" si="196"/>
        <v>0</v>
      </c>
      <c r="Q425" s="514">
        <f t="shared" si="197"/>
        <v>0</v>
      </c>
      <c r="R425" s="640">
        <f t="shared" si="198"/>
        <v>0</v>
      </c>
      <c r="S425" s="650"/>
      <c r="T425" s="524">
        <v>738840</v>
      </c>
      <c r="U425" s="524">
        <f t="shared" si="193"/>
        <v>0</v>
      </c>
      <c r="V425" s="524"/>
      <c r="W425" s="524"/>
      <c r="X425" s="674">
        <f t="shared" si="195"/>
        <v>0</v>
      </c>
    </row>
    <row r="426" spans="1:24" s="242" customFormat="1" ht="17.45" customHeight="1" x14ac:dyDescent="0.25">
      <c r="A426" s="706" t="s">
        <v>511</v>
      </c>
      <c r="B426" s="698" t="s">
        <v>512</v>
      </c>
      <c r="C426" s="699"/>
      <c r="D426" s="700"/>
      <c r="E426" s="465"/>
      <c r="F426" s="465">
        <f>SUM(F427:F464)</f>
        <v>4059849.4719999996</v>
      </c>
      <c r="G426" s="465"/>
      <c r="H426" s="465">
        <f>SUM(H427:H464)</f>
        <v>11732552.540000001</v>
      </c>
      <c r="I426" s="590">
        <f>SUM(I427:I464)</f>
        <v>15792402.012</v>
      </c>
      <c r="J426" s="637"/>
      <c r="K426" s="515"/>
      <c r="L426" s="485">
        <f>SUM(L427:L464)</f>
        <v>154056</v>
      </c>
      <c r="M426" s="515"/>
      <c r="N426" s="485">
        <f>SUM(N427:N464)</f>
        <v>954300.6</v>
      </c>
      <c r="O426" s="710">
        <f>SUM(O427:O464)</f>
        <v>1108356.5999999999</v>
      </c>
      <c r="P426" s="642"/>
      <c r="Q426" s="456"/>
      <c r="R426" s="609"/>
      <c r="S426" s="636"/>
      <c r="T426" s="515"/>
      <c r="U426" s="515">
        <f>SUM(U427:U464)</f>
        <v>154056</v>
      </c>
      <c r="V426" s="515"/>
      <c r="W426" s="515">
        <f>SUM(W427:W464)</f>
        <v>954298</v>
      </c>
      <c r="X426" s="670">
        <f>SUM(X427:X464)</f>
        <v>1108354</v>
      </c>
    </row>
    <row r="427" spans="1:24" ht="17.45" customHeight="1" x14ac:dyDescent="0.25">
      <c r="A427" s="439" t="s">
        <v>988</v>
      </c>
      <c r="B427" s="438" t="s">
        <v>393</v>
      </c>
      <c r="C427" s="573" t="s">
        <v>31</v>
      </c>
      <c r="D427" s="598">
        <v>19</v>
      </c>
      <c r="E427" s="467">
        <v>6288</v>
      </c>
      <c r="F427" s="467">
        <f t="shared" ref="F427:F462" si="199">E427*D427</f>
        <v>119472</v>
      </c>
      <c r="G427" s="467">
        <v>39720</v>
      </c>
      <c r="H427" s="467">
        <f t="shared" ref="H427:H458" si="200">G427*D427</f>
        <v>754680</v>
      </c>
      <c r="I427" s="589">
        <f t="shared" ref="I427:I464" si="201">H427+F427</f>
        <v>874152</v>
      </c>
      <c r="J427" s="621">
        <v>17</v>
      </c>
      <c r="K427" s="514">
        <v>6288</v>
      </c>
      <c r="L427" s="478">
        <f t="shared" ref="L427:L462" si="202">K427*J427</f>
        <v>106896</v>
      </c>
      <c r="M427" s="514">
        <v>39720</v>
      </c>
      <c r="N427" s="478">
        <f t="shared" ref="N427:N458" si="203">M427*J427</f>
        <v>675240</v>
      </c>
      <c r="O427" s="612">
        <f t="shared" ref="O427:O464" si="204">N427+L427</f>
        <v>782136</v>
      </c>
      <c r="P427" s="641">
        <f t="shared" si="196"/>
        <v>0</v>
      </c>
      <c r="Q427" s="514">
        <f t="shared" si="197"/>
        <v>0</v>
      </c>
      <c r="R427" s="640">
        <f t="shared" si="198"/>
        <v>0</v>
      </c>
      <c r="S427" s="652">
        <v>17</v>
      </c>
      <c r="T427" s="514">
        <v>6288</v>
      </c>
      <c r="U427" s="514">
        <f t="shared" ref="U427:U462" si="205">T427*S427</f>
        <v>106896</v>
      </c>
      <c r="V427" s="514">
        <v>39720</v>
      </c>
      <c r="W427" s="514">
        <f t="shared" ref="W427:W458" si="206">V427*S427</f>
        <v>675240</v>
      </c>
      <c r="X427" s="671">
        <f t="shared" ref="X427:X464" si="207">W427+U427</f>
        <v>782136</v>
      </c>
    </row>
    <row r="428" spans="1:24" ht="17.45" customHeight="1" x14ac:dyDescent="0.25">
      <c r="A428" s="439" t="s">
        <v>989</v>
      </c>
      <c r="B428" s="438" t="s">
        <v>513</v>
      </c>
      <c r="C428" s="573" t="s">
        <v>31</v>
      </c>
      <c r="D428" s="598">
        <v>65</v>
      </c>
      <c r="E428" s="467">
        <v>3144</v>
      </c>
      <c r="F428" s="467">
        <f t="shared" si="199"/>
        <v>204360</v>
      </c>
      <c r="G428" s="467">
        <v>11432.2</v>
      </c>
      <c r="H428" s="467">
        <f t="shared" si="200"/>
        <v>743093</v>
      </c>
      <c r="I428" s="589">
        <f t="shared" si="201"/>
        <v>947453</v>
      </c>
      <c r="J428" s="621">
        <v>11</v>
      </c>
      <c r="K428" s="514">
        <v>3144</v>
      </c>
      <c r="L428" s="478">
        <f t="shared" si="202"/>
        <v>34584</v>
      </c>
      <c r="M428" s="514">
        <v>11432.2</v>
      </c>
      <c r="N428" s="478">
        <f t="shared" si="203"/>
        <v>125754.20000000001</v>
      </c>
      <c r="O428" s="612">
        <f t="shared" si="204"/>
        <v>160338.20000000001</v>
      </c>
      <c r="P428" s="641">
        <f t="shared" si="196"/>
        <v>0</v>
      </c>
      <c r="Q428" s="514">
        <f t="shared" si="197"/>
        <v>0.2000000000007276</v>
      </c>
      <c r="R428" s="640">
        <f t="shared" si="198"/>
        <v>0</v>
      </c>
      <c r="S428" s="652">
        <v>11</v>
      </c>
      <c r="T428" s="514">
        <v>3144</v>
      </c>
      <c r="U428" s="514">
        <f t="shared" si="205"/>
        <v>34584</v>
      </c>
      <c r="V428" s="514">
        <v>11432</v>
      </c>
      <c r="W428" s="514">
        <f t="shared" si="206"/>
        <v>125752</v>
      </c>
      <c r="X428" s="671">
        <f t="shared" si="207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3" t="s">
        <v>31</v>
      </c>
      <c r="D429" s="598">
        <v>1</v>
      </c>
      <c r="E429" s="467">
        <v>6288</v>
      </c>
      <c r="F429" s="467">
        <f t="shared" si="199"/>
        <v>6288</v>
      </c>
      <c r="G429" s="467">
        <v>48332.700000000004</v>
      </c>
      <c r="H429" s="467">
        <f t="shared" si="200"/>
        <v>48332.700000000004</v>
      </c>
      <c r="I429" s="589">
        <f t="shared" si="201"/>
        <v>54620.700000000004</v>
      </c>
      <c r="J429" s="621"/>
      <c r="K429" s="521">
        <v>6288</v>
      </c>
      <c r="L429" s="467">
        <f t="shared" si="202"/>
        <v>0</v>
      </c>
      <c r="M429" s="521">
        <v>48332.700000000004</v>
      </c>
      <c r="N429" s="467">
        <f t="shared" si="203"/>
        <v>0</v>
      </c>
      <c r="O429" s="589">
        <f t="shared" si="204"/>
        <v>0</v>
      </c>
      <c r="P429" s="641">
        <f t="shared" si="196"/>
        <v>0</v>
      </c>
      <c r="Q429" s="514">
        <f t="shared" si="197"/>
        <v>0</v>
      </c>
      <c r="R429" s="640">
        <f t="shared" si="198"/>
        <v>0</v>
      </c>
      <c r="S429" s="652"/>
      <c r="T429" s="521">
        <v>6288</v>
      </c>
      <c r="U429" s="521">
        <f t="shared" si="205"/>
        <v>0</v>
      </c>
      <c r="V429" s="521">
        <v>48332.700000000004</v>
      </c>
      <c r="W429" s="521">
        <f t="shared" si="206"/>
        <v>0</v>
      </c>
      <c r="X429" s="673">
        <f t="shared" si="207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3" t="s">
        <v>31</v>
      </c>
      <c r="D430" s="598">
        <v>1</v>
      </c>
      <c r="E430" s="467">
        <v>6288</v>
      </c>
      <c r="F430" s="467">
        <f t="shared" si="199"/>
        <v>6288</v>
      </c>
      <c r="G430" s="467">
        <v>51976.6</v>
      </c>
      <c r="H430" s="467">
        <f t="shared" si="200"/>
        <v>51976.6</v>
      </c>
      <c r="I430" s="589">
        <f t="shared" si="201"/>
        <v>58264.6</v>
      </c>
      <c r="J430" s="621"/>
      <c r="K430" s="521">
        <v>6288</v>
      </c>
      <c r="L430" s="467">
        <f t="shared" si="202"/>
        <v>0</v>
      </c>
      <c r="M430" s="521">
        <v>51976.6</v>
      </c>
      <c r="N430" s="467">
        <f t="shared" si="203"/>
        <v>0</v>
      </c>
      <c r="O430" s="589">
        <f t="shared" si="204"/>
        <v>0</v>
      </c>
      <c r="P430" s="641">
        <f t="shared" si="196"/>
        <v>0</v>
      </c>
      <c r="Q430" s="514">
        <f t="shared" si="197"/>
        <v>0</v>
      </c>
      <c r="R430" s="640">
        <f t="shared" si="198"/>
        <v>0</v>
      </c>
      <c r="S430" s="652"/>
      <c r="T430" s="521">
        <v>6288</v>
      </c>
      <c r="U430" s="521">
        <f t="shared" si="205"/>
        <v>0</v>
      </c>
      <c r="V430" s="521">
        <v>51976.6</v>
      </c>
      <c r="W430" s="521">
        <f t="shared" si="206"/>
        <v>0</v>
      </c>
      <c r="X430" s="673">
        <f t="shared" si="207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3" t="s">
        <v>31</v>
      </c>
      <c r="D431" s="598">
        <v>1</v>
      </c>
      <c r="E431" s="467">
        <v>6288</v>
      </c>
      <c r="F431" s="467">
        <f t="shared" si="199"/>
        <v>6288</v>
      </c>
      <c r="G431" s="467">
        <v>51976.6</v>
      </c>
      <c r="H431" s="467">
        <f t="shared" si="200"/>
        <v>51976.6</v>
      </c>
      <c r="I431" s="589">
        <f t="shared" si="201"/>
        <v>58264.6</v>
      </c>
      <c r="J431" s="621"/>
      <c r="K431" s="521">
        <v>6288</v>
      </c>
      <c r="L431" s="467">
        <f t="shared" si="202"/>
        <v>0</v>
      </c>
      <c r="M431" s="521">
        <v>51976.6</v>
      </c>
      <c r="N431" s="467">
        <f t="shared" si="203"/>
        <v>0</v>
      </c>
      <c r="O431" s="589">
        <f t="shared" si="204"/>
        <v>0</v>
      </c>
      <c r="P431" s="641">
        <f t="shared" si="196"/>
        <v>0</v>
      </c>
      <c r="Q431" s="514">
        <f t="shared" si="197"/>
        <v>0</v>
      </c>
      <c r="R431" s="640">
        <f t="shared" si="198"/>
        <v>0</v>
      </c>
      <c r="S431" s="652"/>
      <c r="T431" s="521">
        <v>6288</v>
      </c>
      <c r="U431" s="521">
        <f t="shared" si="205"/>
        <v>0</v>
      </c>
      <c r="V431" s="521">
        <v>51976.6</v>
      </c>
      <c r="W431" s="521">
        <f t="shared" si="206"/>
        <v>0</v>
      </c>
      <c r="X431" s="673">
        <f t="shared" si="207"/>
        <v>0</v>
      </c>
    </row>
    <row r="432" spans="1:24" s="403" customFormat="1" ht="17.45" customHeight="1" x14ac:dyDescent="0.25">
      <c r="A432" s="439" t="s">
        <v>993</v>
      </c>
      <c r="B432" s="438" t="s">
        <v>516</v>
      </c>
      <c r="C432" s="573" t="s">
        <v>31</v>
      </c>
      <c r="D432" s="598">
        <v>2</v>
      </c>
      <c r="E432" s="467">
        <v>6288</v>
      </c>
      <c r="F432" s="467">
        <f t="shared" si="199"/>
        <v>12576</v>
      </c>
      <c r="G432" s="467">
        <v>76653.2</v>
      </c>
      <c r="H432" s="467">
        <f t="shared" si="200"/>
        <v>153306.4</v>
      </c>
      <c r="I432" s="589">
        <f t="shared" si="201"/>
        <v>165882.4</v>
      </c>
      <c r="J432" s="621">
        <v>2</v>
      </c>
      <c r="K432" s="514">
        <v>6288</v>
      </c>
      <c r="L432" s="478">
        <f t="shared" si="202"/>
        <v>12576</v>
      </c>
      <c r="M432" s="514">
        <v>76653.2</v>
      </c>
      <c r="N432" s="478">
        <f t="shared" si="203"/>
        <v>153306.4</v>
      </c>
      <c r="O432" s="612">
        <f t="shared" si="204"/>
        <v>165882.4</v>
      </c>
      <c r="P432" s="641">
        <f t="shared" si="196"/>
        <v>0</v>
      </c>
      <c r="Q432" s="514">
        <f t="shared" si="197"/>
        <v>0.19999999999708962</v>
      </c>
      <c r="R432" s="640">
        <f t="shared" si="198"/>
        <v>0</v>
      </c>
      <c r="S432" s="652">
        <v>2</v>
      </c>
      <c r="T432" s="514">
        <v>6288</v>
      </c>
      <c r="U432" s="514">
        <f t="shared" si="205"/>
        <v>12576</v>
      </c>
      <c r="V432" s="514">
        <v>76653</v>
      </c>
      <c r="W432" s="514">
        <f t="shared" si="206"/>
        <v>153306</v>
      </c>
      <c r="X432" s="671">
        <f t="shared" si="207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3" t="s">
        <v>31</v>
      </c>
      <c r="D433" s="598">
        <v>1</v>
      </c>
      <c r="E433" s="467">
        <v>6288</v>
      </c>
      <c r="F433" s="467">
        <f t="shared" si="199"/>
        <v>6288</v>
      </c>
      <c r="G433" s="467">
        <v>73866</v>
      </c>
      <c r="H433" s="467">
        <f t="shared" si="200"/>
        <v>73866</v>
      </c>
      <c r="I433" s="589">
        <f t="shared" si="201"/>
        <v>80154</v>
      </c>
      <c r="J433" s="621"/>
      <c r="K433" s="521">
        <v>6288</v>
      </c>
      <c r="L433" s="467">
        <f t="shared" si="202"/>
        <v>0</v>
      </c>
      <c r="M433" s="521">
        <v>73866</v>
      </c>
      <c r="N433" s="467">
        <f t="shared" si="203"/>
        <v>0</v>
      </c>
      <c r="O433" s="589">
        <f t="shared" si="204"/>
        <v>0</v>
      </c>
      <c r="P433" s="641">
        <f t="shared" si="196"/>
        <v>0</v>
      </c>
      <c r="Q433" s="514">
        <f t="shared" si="197"/>
        <v>0</v>
      </c>
      <c r="R433" s="640">
        <f t="shared" si="198"/>
        <v>0</v>
      </c>
      <c r="S433" s="652"/>
      <c r="T433" s="521">
        <v>6288</v>
      </c>
      <c r="U433" s="521">
        <f t="shared" si="205"/>
        <v>0</v>
      </c>
      <c r="V433" s="521">
        <v>73866</v>
      </c>
      <c r="W433" s="521">
        <f t="shared" si="206"/>
        <v>0</v>
      </c>
      <c r="X433" s="673">
        <f t="shared" si="207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3" t="s">
        <v>31</v>
      </c>
      <c r="D434" s="598">
        <v>1</v>
      </c>
      <c r="E434" s="467">
        <v>6288</v>
      </c>
      <c r="F434" s="467">
        <f t="shared" si="199"/>
        <v>6288</v>
      </c>
      <c r="G434" s="467">
        <v>55684.200000000004</v>
      </c>
      <c r="H434" s="467">
        <f t="shared" si="200"/>
        <v>55684.200000000004</v>
      </c>
      <c r="I434" s="589">
        <f t="shared" si="201"/>
        <v>61972.200000000004</v>
      </c>
      <c r="J434" s="621"/>
      <c r="K434" s="521">
        <v>6288</v>
      </c>
      <c r="L434" s="467">
        <f t="shared" si="202"/>
        <v>0</v>
      </c>
      <c r="M434" s="521">
        <v>55684.200000000004</v>
      </c>
      <c r="N434" s="467">
        <f t="shared" si="203"/>
        <v>0</v>
      </c>
      <c r="O434" s="589">
        <f t="shared" si="204"/>
        <v>0</v>
      </c>
      <c r="P434" s="641">
        <f t="shared" si="196"/>
        <v>0</v>
      </c>
      <c r="Q434" s="514">
        <f t="shared" si="197"/>
        <v>0</v>
      </c>
      <c r="R434" s="640">
        <f t="shared" si="198"/>
        <v>0</v>
      </c>
      <c r="S434" s="652"/>
      <c r="T434" s="521">
        <v>6288</v>
      </c>
      <c r="U434" s="521">
        <f t="shared" si="205"/>
        <v>0</v>
      </c>
      <c r="V434" s="521">
        <v>55684.200000000004</v>
      </c>
      <c r="W434" s="521">
        <f t="shared" si="206"/>
        <v>0</v>
      </c>
      <c r="X434" s="673">
        <f t="shared" si="207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3" t="s">
        <v>31</v>
      </c>
      <c r="D435" s="598">
        <v>32</v>
      </c>
      <c r="E435" s="467">
        <v>2615</v>
      </c>
      <c r="F435" s="467">
        <f t="shared" si="199"/>
        <v>83680</v>
      </c>
      <c r="G435" s="467">
        <v>5902</v>
      </c>
      <c r="H435" s="467">
        <f t="shared" si="200"/>
        <v>188864</v>
      </c>
      <c r="I435" s="589">
        <f t="shared" si="201"/>
        <v>272544</v>
      </c>
      <c r="J435" s="621"/>
      <c r="K435" s="521">
        <v>2615</v>
      </c>
      <c r="L435" s="467">
        <f t="shared" si="202"/>
        <v>0</v>
      </c>
      <c r="M435" s="521">
        <v>5902</v>
      </c>
      <c r="N435" s="467">
        <f t="shared" si="203"/>
        <v>0</v>
      </c>
      <c r="O435" s="589">
        <f t="shared" si="204"/>
        <v>0</v>
      </c>
      <c r="P435" s="641">
        <f t="shared" si="196"/>
        <v>0</v>
      </c>
      <c r="Q435" s="514">
        <f t="shared" si="197"/>
        <v>0</v>
      </c>
      <c r="R435" s="640">
        <f t="shared" si="198"/>
        <v>0</v>
      </c>
      <c r="S435" s="652"/>
      <c r="T435" s="521">
        <v>2615</v>
      </c>
      <c r="U435" s="521">
        <f t="shared" si="205"/>
        <v>0</v>
      </c>
      <c r="V435" s="521">
        <v>5902</v>
      </c>
      <c r="W435" s="521">
        <f t="shared" si="206"/>
        <v>0</v>
      </c>
      <c r="X435" s="673">
        <f t="shared" si="207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3" t="s">
        <v>32</v>
      </c>
      <c r="D436" s="598">
        <v>100</v>
      </c>
      <c r="E436" s="467">
        <v>354</v>
      </c>
      <c r="F436" s="467">
        <f t="shared" si="199"/>
        <v>35400</v>
      </c>
      <c r="G436" s="467">
        <v>9430.2000000000007</v>
      </c>
      <c r="H436" s="467">
        <f t="shared" si="200"/>
        <v>943020.00000000012</v>
      </c>
      <c r="I436" s="589">
        <f t="shared" si="201"/>
        <v>978420.00000000012</v>
      </c>
      <c r="J436" s="621"/>
      <c r="K436" s="521">
        <v>354</v>
      </c>
      <c r="L436" s="467">
        <f t="shared" si="202"/>
        <v>0</v>
      </c>
      <c r="M436" s="521">
        <v>9430.2000000000007</v>
      </c>
      <c r="N436" s="467">
        <f t="shared" si="203"/>
        <v>0</v>
      </c>
      <c r="O436" s="589">
        <f t="shared" si="204"/>
        <v>0</v>
      </c>
      <c r="P436" s="641">
        <f t="shared" si="196"/>
        <v>0</v>
      </c>
      <c r="Q436" s="514">
        <f t="shared" si="197"/>
        <v>0</v>
      </c>
      <c r="R436" s="640">
        <f t="shared" si="198"/>
        <v>0</v>
      </c>
      <c r="S436" s="652"/>
      <c r="T436" s="521">
        <v>354</v>
      </c>
      <c r="U436" s="521">
        <f t="shared" si="205"/>
        <v>0</v>
      </c>
      <c r="V436" s="521">
        <v>9430.2000000000007</v>
      </c>
      <c r="W436" s="521">
        <f t="shared" si="206"/>
        <v>0</v>
      </c>
      <c r="X436" s="673">
        <f t="shared" si="207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3" t="s">
        <v>32</v>
      </c>
      <c r="D437" s="598">
        <v>610</v>
      </c>
      <c r="E437" s="467">
        <v>244</v>
      </c>
      <c r="F437" s="467">
        <f t="shared" si="199"/>
        <v>148840</v>
      </c>
      <c r="G437" s="467">
        <v>3762.2000000000003</v>
      </c>
      <c r="H437" s="467">
        <f t="shared" si="200"/>
        <v>2294942</v>
      </c>
      <c r="I437" s="589">
        <f t="shared" si="201"/>
        <v>2443782</v>
      </c>
      <c r="J437" s="621"/>
      <c r="K437" s="521">
        <v>244</v>
      </c>
      <c r="L437" s="467">
        <f t="shared" si="202"/>
        <v>0</v>
      </c>
      <c r="M437" s="521">
        <v>3762.2000000000003</v>
      </c>
      <c r="N437" s="467">
        <f t="shared" si="203"/>
        <v>0</v>
      </c>
      <c r="O437" s="589">
        <f t="shared" si="204"/>
        <v>0</v>
      </c>
      <c r="P437" s="641">
        <f t="shared" si="196"/>
        <v>0</v>
      </c>
      <c r="Q437" s="514">
        <f t="shared" si="197"/>
        <v>0</v>
      </c>
      <c r="R437" s="640">
        <f t="shared" si="198"/>
        <v>0</v>
      </c>
      <c r="S437" s="652"/>
      <c r="T437" s="521">
        <v>244</v>
      </c>
      <c r="U437" s="521">
        <f t="shared" si="205"/>
        <v>0</v>
      </c>
      <c r="V437" s="521">
        <v>3762.2000000000003</v>
      </c>
      <c r="W437" s="521">
        <f t="shared" si="206"/>
        <v>0</v>
      </c>
      <c r="X437" s="673">
        <f t="shared" si="207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3" t="s">
        <v>32</v>
      </c>
      <c r="D438" s="598">
        <v>260</v>
      </c>
      <c r="E438" s="467">
        <v>186.02</v>
      </c>
      <c r="F438" s="467">
        <f t="shared" si="199"/>
        <v>48365.200000000004</v>
      </c>
      <c r="G438" s="467">
        <v>1500</v>
      </c>
      <c r="H438" s="467">
        <f t="shared" si="200"/>
        <v>390000</v>
      </c>
      <c r="I438" s="589">
        <f t="shared" si="201"/>
        <v>438365.2</v>
      </c>
      <c r="J438" s="621"/>
      <c r="K438" s="521">
        <v>186.02</v>
      </c>
      <c r="L438" s="467">
        <f t="shared" si="202"/>
        <v>0</v>
      </c>
      <c r="M438" s="521">
        <v>1500</v>
      </c>
      <c r="N438" s="467">
        <f t="shared" si="203"/>
        <v>0</v>
      </c>
      <c r="O438" s="589">
        <f t="shared" si="204"/>
        <v>0</v>
      </c>
      <c r="P438" s="641">
        <f t="shared" si="196"/>
        <v>0</v>
      </c>
      <c r="Q438" s="514">
        <f t="shared" si="197"/>
        <v>0</v>
      </c>
      <c r="R438" s="640">
        <f t="shared" si="198"/>
        <v>0</v>
      </c>
      <c r="S438" s="652"/>
      <c r="T438" s="521">
        <v>186.02</v>
      </c>
      <c r="U438" s="521">
        <f t="shared" si="205"/>
        <v>0</v>
      </c>
      <c r="V438" s="521">
        <v>1500</v>
      </c>
      <c r="W438" s="521">
        <f t="shared" si="206"/>
        <v>0</v>
      </c>
      <c r="X438" s="673">
        <f t="shared" si="207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3" t="s">
        <v>32</v>
      </c>
      <c r="D439" s="598">
        <v>1610</v>
      </c>
      <c r="E439" s="467">
        <v>182</v>
      </c>
      <c r="F439" s="467">
        <f t="shared" si="199"/>
        <v>293020</v>
      </c>
      <c r="G439" s="467">
        <v>1086</v>
      </c>
      <c r="H439" s="467">
        <f t="shared" si="200"/>
        <v>1748460</v>
      </c>
      <c r="I439" s="589">
        <f t="shared" si="201"/>
        <v>2041480</v>
      </c>
      <c r="J439" s="621"/>
      <c r="K439" s="521">
        <v>182</v>
      </c>
      <c r="L439" s="467">
        <f t="shared" si="202"/>
        <v>0</v>
      </c>
      <c r="M439" s="521">
        <v>1086</v>
      </c>
      <c r="N439" s="467">
        <f t="shared" si="203"/>
        <v>0</v>
      </c>
      <c r="O439" s="589">
        <f t="shared" si="204"/>
        <v>0</v>
      </c>
      <c r="P439" s="641">
        <f t="shared" si="196"/>
        <v>0</v>
      </c>
      <c r="Q439" s="514">
        <f t="shared" si="197"/>
        <v>0</v>
      </c>
      <c r="R439" s="640">
        <f t="shared" si="198"/>
        <v>0</v>
      </c>
      <c r="S439" s="652"/>
      <c r="T439" s="521">
        <v>182</v>
      </c>
      <c r="U439" s="521">
        <f t="shared" si="205"/>
        <v>0</v>
      </c>
      <c r="V439" s="521">
        <v>1086</v>
      </c>
      <c r="W439" s="521">
        <f t="shared" si="206"/>
        <v>0</v>
      </c>
      <c r="X439" s="673">
        <f t="shared" si="207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3" t="s">
        <v>32</v>
      </c>
      <c r="D440" s="598">
        <v>40</v>
      </c>
      <c r="E440" s="467">
        <v>182</v>
      </c>
      <c r="F440" s="467">
        <f t="shared" si="199"/>
        <v>7280</v>
      </c>
      <c r="G440" s="467">
        <v>611</v>
      </c>
      <c r="H440" s="467">
        <f t="shared" si="200"/>
        <v>24440</v>
      </c>
      <c r="I440" s="589">
        <f t="shared" si="201"/>
        <v>31720</v>
      </c>
      <c r="J440" s="621"/>
      <c r="K440" s="521">
        <v>182</v>
      </c>
      <c r="L440" s="467">
        <f t="shared" si="202"/>
        <v>0</v>
      </c>
      <c r="M440" s="521">
        <v>611</v>
      </c>
      <c r="N440" s="467">
        <f t="shared" si="203"/>
        <v>0</v>
      </c>
      <c r="O440" s="589">
        <f t="shared" si="204"/>
        <v>0</v>
      </c>
      <c r="P440" s="641">
        <f t="shared" si="196"/>
        <v>0</v>
      </c>
      <c r="Q440" s="514">
        <f t="shared" si="197"/>
        <v>0</v>
      </c>
      <c r="R440" s="640">
        <f t="shared" si="198"/>
        <v>0</v>
      </c>
      <c r="S440" s="652"/>
      <c r="T440" s="521">
        <v>182</v>
      </c>
      <c r="U440" s="521">
        <f t="shared" si="205"/>
        <v>0</v>
      </c>
      <c r="V440" s="521">
        <v>611</v>
      </c>
      <c r="W440" s="521">
        <f t="shared" si="206"/>
        <v>0</v>
      </c>
      <c r="X440" s="673">
        <f t="shared" si="207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3" t="s">
        <v>32</v>
      </c>
      <c r="D441" s="598">
        <v>760</v>
      </c>
      <c r="E441" s="467">
        <v>182</v>
      </c>
      <c r="F441" s="467">
        <f t="shared" si="199"/>
        <v>138320</v>
      </c>
      <c r="G441" s="467">
        <v>496.6</v>
      </c>
      <c r="H441" s="467">
        <f t="shared" si="200"/>
        <v>377416</v>
      </c>
      <c r="I441" s="589">
        <f t="shared" si="201"/>
        <v>515736</v>
      </c>
      <c r="J441" s="621"/>
      <c r="K441" s="521">
        <v>182</v>
      </c>
      <c r="L441" s="467">
        <f t="shared" si="202"/>
        <v>0</v>
      </c>
      <c r="M441" s="521">
        <v>496.6</v>
      </c>
      <c r="N441" s="467">
        <f t="shared" si="203"/>
        <v>0</v>
      </c>
      <c r="O441" s="589">
        <f t="shared" si="204"/>
        <v>0</v>
      </c>
      <c r="P441" s="641">
        <f t="shared" si="196"/>
        <v>0</v>
      </c>
      <c r="Q441" s="514">
        <f t="shared" si="197"/>
        <v>0</v>
      </c>
      <c r="R441" s="640">
        <f t="shared" si="198"/>
        <v>0</v>
      </c>
      <c r="S441" s="652"/>
      <c r="T441" s="521">
        <v>182</v>
      </c>
      <c r="U441" s="521">
        <f t="shared" si="205"/>
        <v>0</v>
      </c>
      <c r="V441" s="521">
        <v>496.6</v>
      </c>
      <c r="W441" s="521">
        <f t="shared" si="206"/>
        <v>0</v>
      </c>
      <c r="X441" s="673">
        <f t="shared" si="207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3" t="s">
        <v>32</v>
      </c>
      <c r="D442" s="598">
        <v>210</v>
      </c>
      <c r="E442" s="467">
        <v>182</v>
      </c>
      <c r="F442" s="467">
        <f t="shared" si="199"/>
        <v>38220</v>
      </c>
      <c r="G442" s="467">
        <v>322.40000000000003</v>
      </c>
      <c r="H442" s="467">
        <f t="shared" si="200"/>
        <v>67704</v>
      </c>
      <c r="I442" s="589">
        <f t="shared" si="201"/>
        <v>105924</v>
      </c>
      <c r="J442" s="621"/>
      <c r="K442" s="521">
        <v>182</v>
      </c>
      <c r="L442" s="467">
        <f t="shared" si="202"/>
        <v>0</v>
      </c>
      <c r="M442" s="521">
        <v>322.40000000000003</v>
      </c>
      <c r="N442" s="467">
        <f t="shared" si="203"/>
        <v>0</v>
      </c>
      <c r="O442" s="589">
        <f t="shared" si="204"/>
        <v>0</v>
      </c>
      <c r="P442" s="641">
        <f t="shared" si="196"/>
        <v>0</v>
      </c>
      <c r="Q442" s="514">
        <f t="shared" si="197"/>
        <v>0</v>
      </c>
      <c r="R442" s="640">
        <f t="shared" si="198"/>
        <v>0</v>
      </c>
      <c r="S442" s="652"/>
      <c r="T442" s="521">
        <v>182</v>
      </c>
      <c r="U442" s="521">
        <f t="shared" si="205"/>
        <v>0</v>
      </c>
      <c r="V442" s="521">
        <v>322.40000000000003</v>
      </c>
      <c r="W442" s="521">
        <f t="shared" si="206"/>
        <v>0</v>
      </c>
      <c r="X442" s="673">
        <f t="shared" si="207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3" t="s">
        <v>32</v>
      </c>
      <c r="D443" s="598">
        <v>1320</v>
      </c>
      <c r="E443" s="467">
        <v>182</v>
      </c>
      <c r="F443" s="467">
        <f t="shared" si="199"/>
        <v>240240</v>
      </c>
      <c r="G443" s="467">
        <v>184.6</v>
      </c>
      <c r="H443" s="467">
        <f t="shared" si="200"/>
        <v>243672</v>
      </c>
      <c r="I443" s="589">
        <f t="shared" si="201"/>
        <v>483912</v>
      </c>
      <c r="J443" s="621"/>
      <c r="K443" s="521">
        <v>182</v>
      </c>
      <c r="L443" s="467">
        <f t="shared" si="202"/>
        <v>0</v>
      </c>
      <c r="M443" s="521">
        <v>184.6</v>
      </c>
      <c r="N443" s="467">
        <f t="shared" si="203"/>
        <v>0</v>
      </c>
      <c r="O443" s="589">
        <f t="shared" si="204"/>
        <v>0</v>
      </c>
      <c r="P443" s="641">
        <f t="shared" si="196"/>
        <v>0</v>
      </c>
      <c r="Q443" s="514">
        <f t="shared" si="197"/>
        <v>0</v>
      </c>
      <c r="R443" s="640">
        <f t="shared" si="198"/>
        <v>0</v>
      </c>
      <c r="S443" s="652"/>
      <c r="T443" s="521">
        <v>182</v>
      </c>
      <c r="U443" s="521">
        <f t="shared" si="205"/>
        <v>0</v>
      </c>
      <c r="V443" s="521">
        <v>184.6</v>
      </c>
      <c r="W443" s="521">
        <f t="shared" si="206"/>
        <v>0</v>
      </c>
      <c r="X443" s="673">
        <f t="shared" si="207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3" t="s">
        <v>31</v>
      </c>
      <c r="D444" s="598">
        <v>20</v>
      </c>
      <c r="E444" s="467">
        <v>262</v>
      </c>
      <c r="F444" s="467">
        <f t="shared" si="199"/>
        <v>5240</v>
      </c>
      <c r="G444" s="467">
        <v>200.20000000000002</v>
      </c>
      <c r="H444" s="467">
        <f t="shared" si="200"/>
        <v>4004.0000000000005</v>
      </c>
      <c r="I444" s="589">
        <f t="shared" si="201"/>
        <v>9244</v>
      </c>
      <c r="J444" s="621"/>
      <c r="K444" s="521">
        <v>262</v>
      </c>
      <c r="L444" s="467">
        <f t="shared" si="202"/>
        <v>0</v>
      </c>
      <c r="M444" s="521">
        <v>200.20000000000002</v>
      </c>
      <c r="N444" s="467">
        <f t="shared" si="203"/>
        <v>0</v>
      </c>
      <c r="O444" s="589">
        <f t="shared" si="204"/>
        <v>0</v>
      </c>
      <c r="P444" s="641">
        <f t="shared" si="196"/>
        <v>0</v>
      </c>
      <c r="Q444" s="514">
        <f t="shared" si="197"/>
        <v>0</v>
      </c>
      <c r="R444" s="640">
        <f t="shared" si="198"/>
        <v>0</v>
      </c>
      <c r="S444" s="652"/>
      <c r="T444" s="521">
        <v>262</v>
      </c>
      <c r="U444" s="521">
        <f t="shared" si="205"/>
        <v>0</v>
      </c>
      <c r="V444" s="521">
        <v>200.20000000000002</v>
      </c>
      <c r="W444" s="521">
        <f t="shared" si="206"/>
        <v>0</v>
      </c>
      <c r="X444" s="673">
        <f t="shared" si="207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3" t="s">
        <v>31</v>
      </c>
      <c r="D445" s="598">
        <v>250</v>
      </c>
      <c r="E445" s="467">
        <v>262</v>
      </c>
      <c r="F445" s="467">
        <f t="shared" si="199"/>
        <v>65500</v>
      </c>
      <c r="G445" s="467">
        <v>80.600000000000009</v>
      </c>
      <c r="H445" s="467">
        <f t="shared" si="200"/>
        <v>20150.000000000004</v>
      </c>
      <c r="I445" s="589">
        <f t="shared" si="201"/>
        <v>85650</v>
      </c>
      <c r="J445" s="621"/>
      <c r="K445" s="521">
        <v>262</v>
      </c>
      <c r="L445" s="467">
        <f t="shared" si="202"/>
        <v>0</v>
      </c>
      <c r="M445" s="521">
        <v>80.600000000000009</v>
      </c>
      <c r="N445" s="467">
        <f t="shared" si="203"/>
        <v>0</v>
      </c>
      <c r="O445" s="589">
        <f t="shared" si="204"/>
        <v>0</v>
      </c>
      <c r="P445" s="641">
        <f t="shared" si="196"/>
        <v>0</v>
      </c>
      <c r="Q445" s="514">
        <f t="shared" si="197"/>
        <v>0</v>
      </c>
      <c r="R445" s="640">
        <f t="shared" si="198"/>
        <v>0</v>
      </c>
      <c r="S445" s="652"/>
      <c r="T445" s="521">
        <v>262</v>
      </c>
      <c r="U445" s="521">
        <f t="shared" si="205"/>
        <v>0</v>
      </c>
      <c r="V445" s="521">
        <v>80.600000000000009</v>
      </c>
      <c r="W445" s="521">
        <f t="shared" si="206"/>
        <v>0</v>
      </c>
      <c r="X445" s="673">
        <f t="shared" si="207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3" t="s">
        <v>31</v>
      </c>
      <c r="D446" s="598">
        <v>32</v>
      </c>
      <c r="E446" s="467">
        <v>131</v>
      </c>
      <c r="F446" s="467">
        <f t="shared" si="199"/>
        <v>4192</v>
      </c>
      <c r="G446" s="467">
        <v>3434.6</v>
      </c>
      <c r="H446" s="467">
        <f t="shared" si="200"/>
        <v>109907.2</v>
      </c>
      <c r="I446" s="589">
        <f t="shared" si="201"/>
        <v>114099.2</v>
      </c>
      <c r="J446" s="621"/>
      <c r="K446" s="521">
        <v>131</v>
      </c>
      <c r="L446" s="467">
        <f t="shared" si="202"/>
        <v>0</v>
      </c>
      <c r="M446" s="521">
        <v>3434.6</v>
      </c>
      <c r="N446" s="467">
        <f t="shared" si="203"/>
        <v>0</v>
      </c>
      <c r="O446" s="589">
        <f t="shared" si="204"/>
        <v>0</v>
      </c>
      <c r="P446" s="641">
        <f t="shared" si="196"/>
        <v>0</v>
      </c>
      <c r="Q446" s="514">
        <f t="shared" si="197"/>
        <v>0</v>
      </c>
      <c r="R446" s="640">
        <f t="shared" si="198"/>
        <v>0</v>
      </c>
      <c r="S446" s="652"/>
      <c r="T446" s="521">
        <v>131</v>
      </c>
      <c r="U446" s="521">
        <f t="shared" si="205"/>
        <v>0</v>
      </c>
      <c r="V446" s="521">
        <v>3434.6</v>
      </c>
      <c r="W446" s="521">
        <f t="shared" si="206"/>
        <v>0</v>
      </c>
      <c r="X446" s="673">
        <f t="shared" si="207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3" t="s">
        <v>32</v>
      </c>
      <c r="D447" s="598">
        <v>636</v>
      </c>
      <c r="E447" s="467">
        <v>838.40000000000009</v>
      </c>
      <c r="F447" s="467">
        <f t="shared" si="199"/>
        <v>533222.40000000002</v>
      </c>
      <c r="G447" s="467">
        <v>1759</v>
      </c>
      <c r="H447" s="467">
        <f t="shared" si="200"/>
        <v>1118724</v>
      </c>
      <c r="I447" s="589">
        <f t="shared" si="201"/>
        <v>1651946.4</v>
      </c>
      <c r="J447" s="621"/>
      <c r="K447" s="521">
        <v>838.40000000000009</v>
      </c>
      <c r="L447" s="467">
        <f t="shared" si="202"/>
        <v>0</v>
      </c>
      <c r="M447" s="521">
        <v>1759</v>
      </c>
      <c r="N447" s="467">
        <f t="shared" si="203"/>
        <v>0</v>
      </c>
      <c r="O447" s="589">
        <f t="shared" si="204"/>
        <v>0</v>
      </c>
      <c r="P447" s="641">
        <f t="shared" si="196"/>
        <v>0</v>
      </c>
      <c r="Q447" s="514">
        <f t="shared" si="197"/>
        <v>0</v>
      </c>
      <c r="R447" s="640">
        <f t="shared" si="198"/>
        <v>0</v>
      </c>
      <c r="S447" s="652"/>
      <c r="T447" s="521">
        <v>838.40000000000009</v>
      </c>
      <c r="U447" s="521">
        <f t="shared" si="205"/>
        <v>0</v>
      </c>
      <c r="V447" s="521">
        <v>1759</v>
      </c>
      <c r="W447" s="521">
        <f t="shared" si="206"/>
        <v>0</v>
      </c>
      <c r="X447" s="673">
        <f t="shared" si="207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3" t="s">
        <v>31</v>
      </c>
      <c r="D448" s="598">
        <v>20</v>
      </c>
      <c r="E448" s="467">
        <v>1965</v>
      </c>
      <c r="F448" s="467">
        <f t="shared" si="199"/>
        <v>39300</v>
      </c>
      <c r="G448" s="467">
        <v>20594.600000000002</v>
      </c>
      <c r="H448" s="467">
        <f t="shared" si="200"/>
        <v>411892.00000000006</v>
      </c>
      <c r="I448" s="589">
        <f t="shared" si="201"/>
        <v>451192.00000000006</v>
      </c>
      <c r="J448" s="621"/>
      <c r="K448" s="521">
        <v>1965</v>
      </c>
      <c r="L448" s="467">
        <f t="shared" si="202"/>
        <v>0</v>
      </c>
      <c r="M448" s="521">
        <v>20594.600000000002</v>
      </c>
      <c r="N448" s="467">
        <f t="shared" si="203"/>
        <v>0</v>
      </c>
      <c r="O448" s="589">
        <f t="shared" si="204"/>
        <v>0</v>
      </c>
      <c r="P448" s="641">
        <f t="shared" si="196"/>
        <v>0</v>
      </c>
      <c r="Q448" s="514">
        <f t="shared" si="197"/>
        <v>0</v>
      </c>
      <c r="R448" s="640">
        <f t="shared" si="198"/>
        <v>0</v>
      </c>
      <c r="S448" s="652"/>
      <c r="T448" s="521">
        <v>1965</v>
      </c>
      <c r="U448" s="521">
        <f t="shared" si="205"/>
        <v>0</v>
      </c>
      <c r="V448" s="521">
        <v>20594.600000000002</v>
      </c>
      <c r="W448" s="521">
        <f t="shared" si="206"/>
        <v>0</v>
      </c>
      <c r="X448" s="673">
        <f t="shared" si="207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3" t="s">
        <v>32</v>
      </c>
      <c r="D449" s="598">
        <v>860</v>
      </c>
      <c r="E449" s="467">
        <v>246</v>
      </c>
      <c r="F449" s="467">
        <f t="shared" si="199"/>
        <v>211560</v>
      </c>
      <c r="G449" s="467">
        <v>101</v>
      </c>
      <c r="H449" s="467">
        <f t="shared" si="200"/>
        <v>86860</v>
      </c>
      <c r="I449" s="589">
        <f t="shared" si="201"/>
        <v>298420</v>
      </c>
      <c r="J449" s="621"/>
      <c r="K449" s="521">
        <v>246</v>
      </c>
      <c r="L449" s="467">
        <f t="shared" si="202"/>
        <v>0</v>
      </c>
      <c r="M449" s="521">
        <v>101</v>
      </c>
      <c r="N449" s="467">
        <f t="shared" si="203"/>
        <v>0</v>
      </c>
      <c r="O449" s="589">
        <f t="shared" si="204"/>
        <v>0</v>
      </c>
      <c r="P449" s="641">
        <f t="shared" si="196"/>
        <v>0</v>
      </c>
      <c r="Q449" s="514">
        <f t="shared" si="197"/>
        <v>0</v>
      </c>
      <c r="R449" s="640">
        <f t="shared" si="198"/>
        <v>0</v>
      </c>
      <c r="S449" s="652"/>
      <c r="T449" s="521">
        <v>246</v>
      </c>
      <c r="U449" s="521">
        <f t="shared" si="205"/>
        <v>0</v>
      </c>
      <c r="V449" s="521">
        <v>101</v>
      </c>
      <c r="W449" s="521">
        <f t="shared" si="206"/>
        <v>0</v>
      </c>
      <c r="X449" s="673">
        <f t="shared" si="207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3" t="s">
        <v>31</v>
      </c>
      <c r="D450" s="598">
        <v>64</v>
      </c>
      <c r="E450" s="467">
        <v>131</v>
      </c>
      <c r="F450" s="467">
        <f t="shared" si="199"/>
        <v>8384</v>
      </c>
      <c r="G450" s="467">
        <v>408.2</v>
      </c>
      <c r="H450" s="467">
        <f t="shared" si="200"/>
        <v>26124.799999999999</v>
      </c>
      <c r="I450" s="589">
        <f t="shared" si="201"/>
        <v>34508.800000000003</v>
      </c>
      <c r="J450" s="621"/>
      <c r="K450" s="521">
        <v>131</v>
      </c>
      <c r="L450" s="467">
        <f t="shared" si="202"/>
        <v>0</v>
      </c>
      <c r="M450" s="521">
        <v>408.2</v>
      </c>
      <c r="N450" s="467">
        <f t="shared" si="203"/>
        <v>0</v>
      </c>
      <c r="O450" s="589">
        <f t="shared" si="204"/>
        <v>0</v>
      </c>
      <c r="P450" s="641">
        <f t="shared" si="196"/>
        <v>0</v>
      </c>
      <c r="Q450" s="514">
        <f t="shared" si="197"/>
        <v>0</v>
      </c>
      <c r="R450" s="640">
        <f t="shared" si="198"/>
        <v>0</v>
      </c>
      <c r="S450" s="652"/>
      <c r="T450" s="521">
        <v>131</v>
      </c>
      <c r="U450" s="521">
        <f t="shared" si="205"/>
        <v>0</v>
      </c>
      <c r="V450" s="521">
        <v>408.2</v>
      </c>
      <c r="W450" s="521">
        <f t="shared" si="206"/>
        <v>0</v>
      </c>
      <c r="X450" s="673">
        <f t="shared" si="207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3" t="s">
        <v>32</v>
      </c>
      <c r="D451" s="598">
        <v>400</v>
      </c>
      <c r="E451" s="467">
        <v>65.5</v>
      </c>
      <c r="F451" s="467">
        <f t="shared" si="199"/>
        <v>26200</v>
      </c>
      <c r="G451" s="467">
        <v>166.71200000000002</v>
      </c>
      <c r="H451" s="467">
        <f t="shared" si="200"/>
        <v>66684.800000000003</v>
      </c>
      <c r="I451" s="589">
        <f t="shared" si="201"/>
        <v>92884.800000000003</v>
      </c>
      <c r="J451" s="621"/>
      <c r="K451" s="521">
        <v>65.5</v>
      </c>
      <c r="L451" s="467">
        <f t="shared" si="202"/>
        <v>0</v>
      </c>
      <c r="M451" s="521">
        <v>166.71200000000002</v>
      </c>
      <c r="N451" s="467">
        <f t="shared" si="203"/>
        <v>0</v>
      </c>
      <c r="O451" s="589">
        <f t="shared" si="204"/>
        <v>0</v>
      </c>
      <c r="P451" s="641">
        <f t="shared" si="196"/>
        <v>0</v>
      </c>
      <c r="Q451" s="514">
        <f t="shared" si="197"/>
        <v>0</v>
      </c>
      <c r="R451" s="640">
        <f t="shared" si="198"/>
        <v>0</v>
      </c>
      <c r="S451" s="652"/>
      <c r="T451" s="521">
        <v>65.5</v>
      </c>
      <c r="U451" s="521">
        <f t="shared" si="205"/>
        <v>0</v>
      </c>
      <c r="V451" s="521">
        <v>166.71200000000002</v>
      </c>
      <c r="W451" s="521">
        <f t="shared" si="206"/>
        <v>0</v>
      </c>
      <c r="X451" s="673">
        <f t="shared" si="207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3" t="s">
        <v>31</v>
      </c>
      <c r="D452" s="598">
        <v>1240</v>
      </c>
      <c r="E452" s="467">
        <v>32.75</v>
      </c>
      <c r="F452" s="467">
        <f t="shared" si="199"/>
        <v>40610</v>
      </c>
      <c r="G452" s="467">
        <v>36.816000000000003</v>
      </c>
      <c r="H452" s="467">
        <f t="shared" si="200"/>
        <v>45651.840000000004</v>
      </c>
      <c r="I452" s="589">
        <f t="shared" si="201"/>
        <v>86261.84</v>
      </c>
      <c r="J452" s="621"/>
      <c r="K452" s="521">
        <v>32.75</v>
      </c>
      <c r="L452" s="467">
        <f t="shared" si="202"/>
        <v>0</v>
      </c>
      <c r="M452" s="521">
        <v>36.816000000000003</v>
      </c>
      <c r="N452" s="467">
        <f t="shared" si="203"/>
        <v>0</v>
      </c>
      <c r="O452" s="589">
        <f t="shared" si="204"/>
        <v>0</v>
      </c>
      <c r="P452" s="641">
        <f t="shared" si="196"/>
        <v>0</v>
      </c>
      <c r="Q452" s="514">
        <f t="shared" si="197"/>
        <v>0</v>
      </c>
      <c r="R452" s="640">
        <f t="shared" si="198"/>
        <v>0</v>
      </c>
      <c r="S452" s="652"/>
      <c r="T452" s="521">
        <v>32.75</v>
      </c>
      <c r="U452" s="521">
        <f t="shared" si="205"/>
        <v>0</v>
      </c>
      <c r="V452" s="521">
        <v>36.816000000000003</v>
      </c>
      <c r="W452" s="521">
        <f t="shared" si="206"/>
        <v>0</v>
      </c>
      <c r="X452" s="673">
        <f t="shared" si="207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3" t="s">
        <v>31</v>
      </c>
      <c r="D453" s="598">
        <v>120</v>
      </c>
      <c r="E453" s="467">
        <v>262</v>
      </c>
      <c r="F453" s="467">
        <f t="shared" si="199"/>
        <v>31440</v>
      </c>
      <c r="G453" s="467">
        <v>681.2</v>
      </c>
      <c r="H453" s="467">
        <f t="shared" si="200"/>
        <v>81744</v>
      </c>
      <c r="I453" s="589">
        <f t="shared" si="201"/>
        <v>113184</v>
      </c>
      <c r="J453" s="621"/>
      <c r="K453" s="521">
        <v>262</v>
      </c>
      <c r="L453" s="467">
        <f t="shared" si="202"/>
        <v>0</v>
      </c>
      <c r="M453" s="521">
        <v>681.2</v>
      </c>
      <c r="N453" s="467">
        <f t="shared" si="203"/>
        <v>0</v>
      </c>
      <c r="O453" s="589">
        <f t="shared" si="204"/>
        <v>0</v>
      </c>
      <c r="P453" s="641">
        <f t="shared" si="196"/>
        <v>0</v>
      </c>
      <c r="Q453" s="514">
        <f t="shared" si="197"/>
        <v>0</v>
      </c>
      <c r="R453" s="640">
        <f t="shared" si="198"/>
        <v>0</v>
      </c>
      <c r="S453" s="652"/>
      <c r="T453" s="521">
        <v>262</v>
      </c>
      <c r="U453" s="521">
        <f t="shared" si="205"/>
        <v>0</v>
      </c>
      <c r="V453" s="521">
        <v>681.2</v>
      </c>
      <c r="W453" s="521">
        <f t="shared" si="206"/>
        <v>0</v>
      </c>
      <c r="X453" s="673">
        <f t="shared" si="207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3" t="s">
        <v>32</v>
      </c>
      <c r="D454" s="598">
        <v>10</v>
      </c>
      <c r="E454" s="467">
        <v>65.5</v>
      </c>
      <c r="F454" s="467">
        <f t="shared" si="199"/>
        <v>655</v>
      </c>
      <c r="G454" s="467">
        <v>348.40000000000003</v>
      </c>
      <c r="H454" s="467">
        <f t="shared" si="200"/>
        <v>3484.0000000000005</v>
      </c>
      <c r="I454" s="589">
        <f t="shared" si="201"/>
        <v>4139</v>
      </c>
      <c r="J454" s="621"/>
      <c r="K454" s="521">
        <v>65.5</v>
      </c>
      <c r="L454" s="467">
        <f t="shared" si="202"/>
        <v>0</v>
      </c>
      <c r="M454" s="521">
        <v>348.40000000000003</v>
      </c>
      <c r="N454" s="467">
        <f t="shared" si="203"/>
        <v>0</v>
      </c>
      <c r="O454" s="589">
        <f t="shared" si="204"/>
        <v>0</v>
      </c>
      <c r="P454" s="641">
        <f t="shared" si="196"/>
        <v>0</v>
      </c>
      <c r="Q454" s="514">
        <f t="shared" si="197"/>
        <v>0</v>
      </c>
      <c r="R454" s="640">
        <f t="shared" si="198"/>
        <v>0</v>
      </c>
      <c r="S454" s="652"/>
      <c r="T454" s="521">
        <v>65.5</v>
      </c>
      <c r="U454" s="521">
        <f t="shared" si="205"/>
        <v>0</v>
      </c>
      <c r="V454" s="521">
        <v>348.40000000000003</v>
      </c>
      <c r="W454" s="521">
        <f t="shared" si="206"/>
        <v>0</v>
      </c>
      <c r="X454" s="673">
        <f t="shared" si="207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3" t="s">
        <v>32</v>
      </c>
      <c r="D455" s="598">
        <v>1500</v>
      </c>
      <c r="E455" s="467">
        <v>458.5</v>
      </c>
      <c r="F455" s="467">
        <f t="shared" si="199"/>
        <v>687750</v>
      </c>
      <c r="G455" s="467">
        <v>369.2</v>
      </c>
      <c r="H455" s="467">
        <f t="shared" si="200"/>
        <v>553800</v>
      </c>
      <c r="I455" s="589">
        <f t="shared" si="201"/>
        <v>1241550</v>
      </c>
      <c r="J455" s="621"/>
      <c r="K455" s="521">
        <v>458.5</v>
      </c>
      <c r="L455" s="467">
        <f t="shared" si="202"/>
        <v>0</v>
      </c>
      <c r="M455" s="521">
        <v>369.2</v>
      </c>
      <c r="N455" s="467">
        <f t="shared" si="203"/>
        <v>0</v>
      </c>
      <c r="O455" s="589">
        <f t="shared" si="204"/>
        <v>0</v>
      </c>
      <c r="P455" s="641">
        <f t="shared" si="196"/>
        <v>0</v>
      </c>
      <c r="Q455" s="514">
        <f t="shared" si="197"/>
        <v>0</v>
      </c>
      <c r="R455" s="640">
        <f t="shared" si="198"/>
        <v>0</v>
      </c>
      <c r="S455" s="652"/>
      <c r="T455" s="521">
        <v>458.5</v>
      </c>
      <c r="U455" s="521">
        <f t="shared" si="205"/>
        <v>0</v>
      </c>
      <c r="V455" s="521">
        <v>369.2</v>
      </c>
      <c r="W455" s="521">
        <f t="shared" si="206"/>
        <v>0</v>
      </c>
      <c r="X455" s="673">
        <f t="shared" si="207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3" t="s">
        <v>32</v>
      </c>
      <c r="D456" s="598">
        <v>105</v>
      </c>
      <c r="E456" s="467">
        <v>458.5</v>
      </c>
      <c r="F456" s="467">
        <f t="shared" si="199"/>
        <v>48142.5</v>
      </c>
      <c r="G456" s="467">
        <v>254.8</v>
      </c>
      <c r="H456" s="467">
        <f t="shared" si="200"/>
        <v>26754</v>
      </c>
      <c r="I456" s="589">
        <f t="shared" si="201"/>
        <v>74896.5</v>
      </c>
      <c r="J456" s="621"/>
      <c r="K456" s="521">
        <v>458.5</v>
      </c>
      <c r="L456" s="467">
        <f t="shared" si="202"/>
        <v>0</v>
      </c>
      <c r="M456" s="521">
        <v>254.8</v>
      </c>
      <c r="N456" s="467">
        <f t="shared" si="203"/>
        <v>0</v>
      </c>
      <c r="O456" s="589">
        <f t="shared" si="204"/>
        <v>0</v>
      </c>
      <c r="P456" s="641">
        <f t="shared" si="196"/>
        <v>0</v>
      </c>
      <c r="Q456" s="514">
        <f t="shared" si="197"/>
        <v>0</v>
      </c>
      <c r="R456" s="640">
        <f t="shared" si="198"/>
        <v>0</v>
      </c>
      <c r="S456" s="652"/>
      <c r="T456" s="521">
        <v>458.5</v>
      </c>
      <c r="U456" s="521">
        <f t="shared" si="205"/>
        <v>0</v>
      </c>
      <c r="V456" s="521">
        <v>254.8</v>
      </c>
      <c r="W456" s="521">
        <f t="shared" si="206"/>
        <v>0</v>
      </c>
      <c r="X456" s="673">
        <f t="shared" si="207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3" t="s">
        <v>32</v>
      </c>
      <c r="D457" s="598">
        <v>40</v>
      </c>
      <c r="E457" s="467">
        <v>1283.8</v>
      </c>
      <c r="F457" s="467">
        <f t="shared" si="199"/>
        <v>51352</v>
      </c>
      <c r="G457" s="467">
        <v>2241.2000000000003</v>
      </c>
      <c r="H457" s="467">
        <f t="shared" si="200"/>
        <v>89648.000000000015</v>
      </c>
      <c r="I457" s="589">
        <f t="shared" si="201"/>
        <v>141000</v>
      </c>
      <c r="J457" s="621"/>
      <c r="K457" s="521">
        <v>1283.8</v>
      </c>
      <c r="L457" s="467">
        <f t="shared" si="202"/>
        <v>0</v>
      </c>
      <c r="M457" s="521">
        <v>2241.2000000000003</v>
      </c>
      <c r="N457" s="467">
        <f t="shared" si="203"/>
        <v>0</v>
      </c>
      <c r="O457" s="589">
        <f t="shared" si="204"/>
        <v>0</v>
      </c>
      <c r="P457" s="641">
        <f t="shared" si="196"/>
        <v>0</v>
      </c>
      <c r="Q457" s="514">
        <f t="shared" si="197"/>
        <v>0</v>
      </c>
      <c r="R457" s="640">
        <f t="shared" si="198"/>
        <v>0</v>
      </c>
      <c r="S457" s="652"/>
      <c r="T457" s="521">
        <v>1283.8</v>
      </c>
      <c r="U457" s="521">
        <f t="shared" si="205"/>
        <v>0</v>
      </c>
      <c r="V457" s="521">
        <v>2241.2000000000003</v>
      </c>
      <c r="W457" s="521">
        <f t="shared" si="206"/>
        <v>0</v>
      </c>
      <c r="X457" s="673">
        <f t="shared" si="207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3" t="s">
        <v>32</v>
      </c>
      <c r="D458" s="598">
        <v>780</v>
      </c>
      <c r="E458" s="467">
        <v>1048</v>
      </c>
      <c r="F458" s="467">
        <f t="shared" si="199"/>
        <v>817440</v>
      </c>
      <c r="G458" s="467">
        <v>1084.2</v>
      </c>
      <c r="H458" s="467">
        <f t="shared" si="200"/>
        <v>845676</v>
      </c>
      <c r="I458" s="589">
        <f t="shared" si="201"/>
        <v>1663116</v>
      </c>
      <c r="J458" s="621"/>
      <c r="K458" s="521">
        <v>1048</v>
      </c>
      <c r="L458" s="467">
        <f t="shared" si="202"/>
        <v>0</v>
      </c>
      <c r="M458" s="521">
        <v>1084.2</v>
      </c>
      <c r="N458" s="467">
        <f t="shared" si="203"/>
        <v>0</v>
      </c>
      <c r="O458" s="589">
        <f t="shared" si="204"/>
        <v>0</v>
      </c>
      <c r="P458" s="641">
        <f t="shared" si="196"/>
        <v>0</v>
      </c>
      <c r="Q458" s="514">
        <f t="shared" si="197"/>
        <v>0</v>
      </c>
      <c r="R458" s="640">
        <f t="shared" si="198"/>
        <v>0</v>
      </c>
      <c r="S458" s="652"/>
      <c r="T458" s="521">
        <v>1048</v>
      </c>
      <c r="U458" s="521">
        <f t="shared" si="205"/>
        <v>0</v>
      </c>
      <c r="V458" s="521">
        <v>1084.2</v>
      </c>
      <c r="W458" s="521">
        <f t="shared" si="206"/>
        <v>0</v>
      </c>
      <c r="X458" s="673">
        <f t="shared" si="207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3" t="s">
        <v>171</v>
      </c>
      <c r="D459" s="598">
        <v>2.7</v>
      </c>
      <c r="E459" s="467">
        <v>1249.74</v>
      </c>
      <c r="F459" s="467">
        <f t="shared" si="199"/>
        <v>3374.2980000000002</v>
      </c>
      <c r="G459" s="467"/>
      <c r="H459" s="467"/>
      <c r="I459" s="589">
        <f t="shared" si="201"/>
        <v>3374.2980000000002</v>
      </c>
      <c r="J459" s="621"/>
      <c r="K459" s="521">
        <v>1249.74</v>
      </c>
      <c r="L459" s="467">
        <f t="shared" si="202"/>
        <v>0</v>
      </c>
      <c r="M459" s="521"/>
      <c r="N459" s="467"/>
      <c r="O459" s="589">
        <f t="shared" si="204"/>
        <v>0</v>
      </c>
      <c r="P459" s="641">
        <f t="shared" si="196"/>
        <v>0</v>
      </c>
      <c r="Q459" s="514">
        <f t="shared" si="197"/>
        <v>0</v>
      </c>
      <c r="R459" s="640">
        <f t="shared" si="198"/>
        <v>0</v>
      </c>
      <c r="S459" s="652"/>
      <c r="T459" s="521">
        <v>1249.74</v>
      </c>
      <c r="U459" s="521">
        <f t="shared" si="205"/>
        <v>0</v>
      </c>
      <c r="V459" s="521"/>
      <c r="W459" s="521"/>
      <c r="X459" s="673">
        <f t="shared" si="207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8" t="s">
        <v>171</v>
      </c>
      <c r="D460" s="601">
        <v>1.2</v>
      </c>
      <c r="E460" s="467">
        <v>1522.22</v>
      </c>
      <c r="F460" s="467">
        <f t="shared" si="199"/>
        <v>1826.664</v>
      </c>
      <c r="G460" s="467">
        <v>1092</v>
      </c>
      <c r="H460" s="467">
        <f>G460*D460</f>
        <v>1310.3999999999999</v>
      </c>
      <c r="I460" s="589">
        <f t="shared" si="201"/>
        <v>3137.0639999999999</v>
      </c>
      <c r="J460" s="622"/>
      <c r="K460" s="521">
        <v>1522.22</v>
      </c>
      <c r="L460" s="467">
        <f t="shared" si="202"/>
        <v>0</v>
      </c>
      <c r="M460" s="521">
        <v>1092</v>
      </c>
      <c r="N460" s="467">
        <f>M460*J460</f>
        <v>0</v>
      </c>
      <c r="O460" s="589">
        <f t="shared" si="204"/>
        <v>0</v>
      </c>
      <c r="P460" s="641">
        <f t="shared" si="196"/>
        <v>0</v>
      </c>
      <c r="Q460" s="514">
        <f t="shared" si="197"/>
        <v>0</v>
      </c>
      <c r="R460" s="640">
        <f t="shared" si="198"/>
        <v>0</v>
      </c>
      <c r="S460" s="641"/>
      <c r="T460" s="521">
        <v>1522.22</v>
      </c>
      <c r="U460" s="521">
        <f t="shared" si="205"/>
        <v>0</v>
      </c>
      <c r="V460" s="521">
        <v>1092</v>
      </c>
      <c r="W460" s="521">
        <f>V460*S460</f>
        <v>0</v>
      </c>
      <c r="X460" s="673">
        <f t="shared" si="207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3" t="s">
        <v>171</v>
      </c>
      <c r="D461" s="598">
        <v>1.5</v>
      </c>
      <c r="E461" s="467">
        <v>1249.74</v>
      </c>
      <c r="F461" s="467">
        <f t="shared" si="199"/>
        <v>1874.6100000000001</v>
      </c>
      <c r="G461" s="467"/>
      <c r="H461" s="467"/>
      <c r="I461" s="589">
        <f t="shared" si="201"/>
        <v>1874.6100000000001</v>
      </c>
      <c r="J461" s="621"/>
      <c r="K461" s="521">
        <v>1249.74</v>
      </c>
      <c r="L461" s="467">
        <f t="shared" si="202"/>
        <v>0</v>
      </c>
      <c r="M461" s="521"/>
      <c r="N461" s="467"/>
      <c r="O461" s="589">
        <f t="shared" si="204"/>
        <v>0</v>
      </c>
      <c r="P461" s="641">
        <f t="shared" si="196"/>
        <v>0</v>
      </c>
      <c r="Q461" s="514">
        <f t="shared" si="197"/>
        <v>0</v>
      </c>
      <c r="R461" s="640">
        <f t="shared" si="198"/>
        <v>0</v>
      </c>
      <c r="S461" s="652"/>
      <c r="T461" s="521">
        <v>1249.74</v>
      </c>
      <c r="U461" s="521">
        <f t="shared" si="205"/>
        <v>0</v>
      </c>
      <c r="V461" s="521"/>
      <c r="W461" s="521"/>
      <c r="X461" s="673">
        <f t="shared" si="207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3" t="s">
        <v>171</v>
      </c>
      <c r="D462" s="598">
        <v>1.2</v>
      </c>
      <c r="E462" s="467">
        <v>3144</v>
      </c>
      <c r="F462" s="467">
        <f t="shared" si="199"/>
        <v>3772.7999999999997</v>
      </c>
      <c r="G462" s="467"/>
      <c r="H462" s="467"/>
      <c r="I462" s="589">
        <f t="shared" si="201"/>
        <v>3772.7999999999997</v>
      </c>
      <c r="J462" s="621"/>
      <c r="K462" s="521">
        <v>3144</v>
      </c>
      <c r="L462" s="467">
        <f t="shared" si="202"/>
        <v>0</v>
      </c>
      <c r="M462" s="521"/>
      <c r="N462" s="467"/>
      <c r="O462" s="589">
        <f t="shared" si="204"/>
        <v>0</v>
      </c>
      <c r="P462" s="641">
        <f t="shared" si="196"/>
        <v>0</v>
      </c>
      <c r="Q462" s="514">
        <f t="shared" si="197"/>
        <v>0</v>
      </c>
      <c r="R462" s="640">
        <f t="shared" si="198"/>
        <v>0</v>
      </c>
      <c r="S462" s="652"/>
      <c r="T462" s="521">
        <v>3144</v>
      </c>
      <c r="U462" s="521">
        <f t="shared" si="205"/>
        <v>0</v>
      </c>
      <c r="V462" s="521"/>
      <c r="W462" s="521"/>
      <c r="X462" s="673">
        <f t="shared" si="207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3" t="s">
        <v>224</v>
      </c>
      <c r="D463" s="598">
        <v>1</v>
      </c>
      <c r="E463" s="467"/>
      <c r="F463" s="467"/>
      <c r="G463" s="467">
        <v>28704</v>
      </c>
      <c r="H463" s="467">
        <f>G463*D463</f>
        <v>28704</v>
      </c>
      <c r="I463" s="589">
        <f t="shared" si="201"/>
        <v>28704</v>
      </c>
      <c r="J463" s="621"/>
      <c r="K463" s="521"/>
      <c r="L463" s="467"/>
      <c r="M463" s="521">
        <v>28704</v>
      </c>
      <c r="N463" s="467">
        <f>M463*J463</f>
        <v>0</v>
      </c>
      <c r="O463" s="589">
        <f t="shared" si="204"/>
        <v>0</v>
      </c>
      <c r="P463" s="641">
        <f t="shared" si="196"/>
        <v>0</v>
      </c>
      <c r="Q463" s="514">
        <f t="shared" si="197"/>
        <v>0</v>
      </c>
      <c r="R463" s="640">
        <f t="shared" si="198"/>
        <v>0</v>
      </c>
      <c r="S463" s="652"/>
      <c r="T463" s="521"/>
      <c r="U463" s="521"/>
      <c r="V463" s="521">
        <v>28704</v>
      </c>
      <c r="W463" s="521">
        <f>V463*S463</f>
        <v>0</v>
      </c>
      <c r="X463" s="673">
        <f t="shared" si="207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3" t="s">
        <v>224</v>
      </c>
      <c r="D464" s="598">
        <v>1</v>
      </c>
      <c r="E464" s="467">
        <v>76800</v>
      </c>
      <c r="F464" s="467">
        <f>E464*D464</f>
        <v>76800</v>
      </c>
      <c r="G464" s="467"/>
      <c r="H464" s="467"/>
      <c r="I464" s="589">
        <f t="shared" si="201"/>
        <v>76800</v>
      </c>
      <c r="J464" s="621"/>
      <c r="K464" s="521">
        <v>76800</v>
      </c>
      <c r="L464" s="467">
        <f>K464*J464</f>
        <v>0</v>
      </c>
      <c r="M464" s="521"/>
      <c r="N464" s="467"/>
      <c r="O464" s="589">
        <f t="shared" si="204"/>
        <v>0</v>
      </c>
      <c r="P464" s="641">
        <f t="shared" si="196"/>
        <v>0</v>
      </c>
      <c r="Q464" s="514">
        <f t="shared" si="197"/>
        <v>0</v>
      </c>
      <c r="R464" s="640">
        <f t="shared" si="198"/>
        <v>0</v>
      </c>
      <c r="S464" s="652"/>
      <c r="T464" s="521">
        <v>76800</v>
      </c>
      <c r="U464" s="521">
        <f>T464*S464</f>
        <v>0</v>
      </c>
      <c r="V464" s="521"/>
      <c r="W464" s="521"/>
      <c r="X464" s="673">
        <f t="shared" si="207"/>
        <v>0</v>
      </c>
    </row>
    <row r="465" spans="1:24" s="404" customFormat="1" ht="17.45" hidden="1" customHeight="1" x14ac:dyDescent="0.25">
      <c r="A465" s="706" t="s">
        <v>541</v>
      </c>
      <c r="B465" s="698" t="s">
        <v>542</v>
      </c>
      <c r="C465" s="699"/>
      <c r="D465" s="700"/>
      <c r="E465" s="465"/>
      <c r="F465" s="465">
        <f>SUM(F466:F483)</f>
        <v>557498.30000000005</v>
      </c>
      <c r="G465" s="465"/>
      <c r="H465" s="465">
        <f>SUM(H466:H483)</f>
        <v>1249440.52</v>
      </c>
      <c r="I465" s="590">
        <f>SUM(I466:I483)</f>
        <v>1806938.82</v>
      </c>
      <c r="J465" s="637"/>
      <c r="K465" s="520"/>
      <c r="L465" s="465">
        <f>SUM(L466:L483)</f>
        <v>0</v>
      </c>
      <c r="M465" s="520"/>
      <c r="N465" s="465">
        <f>SUM(N466:N483)</f>
        <v>0</v>
      </c>
      <c r="O465" s="590">
        <f>SUM(O466:O483)</f>
        <v>0</v>
      </c>
      <c r="P465" s="641">
        <f t="shared" si="196"/>
        <v>0</v>
      </c>
      <c r="Q465" s="514">
        <f t="shared" si="197"/>
        <v>0</v>
      </c>
      <c r="R465" s="640">
        <f t="shared" si="198"/>
        <v>0</v>
      </c>
      <c r="S465" s="636"/>
      <c r="T465" s="520"/>
      <c r="U465" s="520">
        <f>SUM(U466:U483)</f>
        <v>0</v>
      </c>
      <c r="V465" s="520"/>
      <c r="W465" s="520">
        <f>SUM(W466:W483)</f>
        <v>0</v>
      </c>
      <c r="X465" s="672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3" t="s">
        <v>31</v>
      </c>
      <c r="D466" s="598">
        <v>1</v>
      </c>
      <c r="E466" s="467">
        <v>5502</v>
      </c>
      <c r="F466" s="467">
        <f t="shared" ref="F466:F481" si="208">E466*D466</f>
        <v>5502</v>
      </c>
      <c r="G466" s="467">
        <v>87964</v>
      </c>
      <c r="H466" s="467">
        <f t="shared" ref="H466:H482" si="209">G466*D466</f>
        <v>87964</v>
      </c>
      <c r="I466" s="589">
        <f t="shared" ref="I466:I483" si="210">H466+F466</f>
        <v>93466</v>
      </c>
      <c r="J466" s="621"/>
      <c r="K466" s="521">
        <v>5502</v>
      </c>
      <c r="L466" s="467">
        <f t="shared" ref="L466:L481" si="211">K466*J466</f>
        <v>0</v>
      </c>
      <c r="M466" s="521">
        <v>87964</v>
      </c>
      <c r="N466" s="467">
        <f t="shared" ref="N466:N482" si="212">M466*J466</f>
        <v>0</v>
      </c>
      <c r="O466" s="589">
        <f t="shared" ref="O466:O483" si="213">N466+L466</f>
        <v>0</v>
      </c>
      <c r="P466" s="641">
        <f t="shared" si="196"/>
        <v>0</v>
      </c>
      <c r="Q466" s="514">
        <f t="shared" si="197"/>
        <v>0</v>
      </c>
      <c r="R466" s="640">
        <f t="shared" si="198"/>
        <v>0</v>
      </c>
      <c r="S466" s="652"/>
      <c r="T466" s="521">
        <v>5502</v>
      </c>
      <c r="U466" s="521">
        <f t="shared" ref="U466:U481" si="214">T466*S466</f>
        <v>0</v>
      </c>
      <c r="V466" s="521">
        <v>87964</v>
      </c>
      <c r="W466" s="521">
        <f t="shared" ref="W466:W482" si="215">V466*S466</f>
        <v>0</v>
      </c>
      <c r="X466" s="673">
        <f t="shared" ref="X466:X483" si="216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3" t="s">
        <v>32</v>
      </c>
      <c r="D467" s="598">
        <v>70</v>
      </c>
      <c r="E467" s="467">
        <v>314.40000000000003</v>
      </c>
      <c r="F467" s="467">
        <f t="shared" si="208"/>
        <v>22008.000000000004</v>
      </c>
      <c r="G467" s="467">
        <v>2857.4</v>
      </c>
      <c r="H467" s="467">
        <f t="shared" si="209"/>
        <v>200018</v>
      </c>
      <c r="I467" s="589">
        <f t="shared" si="210"/>
        <v>222026</v>
      </c>
      <c r="J467" s="621"/>
      <c r="K467" s="521">
        <v>314.40000000000003</v>
      </c>
      <c r="L467" s="467">
        <f t="shared" si="211"/>
        <v>0</v>
      </c>
      <c r="M467" s="521">
        <v>2857.4</v>
      </c>
      <c r="N467" s="467">
        <f t="shared" si="212"/>
        <v>0</v>
      </c>
      <c r="O467" s="589">
        <f t="shared" si="213"/>
        <v>0</v>
      </c>
      <c r="P467" s="641">
        <f t="shared" si="196"/>
        <v>0</v>
      </c>
      <c r="Q467" s="514">
        <f t="shared" si="197"/>
        <v>0</v>
      </c>
      <c r="R467" s="640">
        <f t="shared" si="198"/>
        <v>0</v>
      </c>
      <c r="S467" s="652"/>
      <c r="T467" s="521">
        <v>314.40000000000003</v>
      </c>
      <c r="U467" s="521">
        <f t="shared" si="214"/>
        <v>0</v>
      </c>
      <c r="V467" s="521">
        <v>2857.4</v>
      </c>
      <c r="W467" s="521">
        <f t="shared" si="215"/>
        <v>0</v>
      </c>
      <c r="X467" s="673">
        <f t="shared" si="216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3" t="s">
        <v>32</v>
      </c>
      <c r="D468" s="598">
        <v>15</v>
      </c>
      <c r="E468" s="467">
        <v>162.44</v>
      </c>
      <c r="F468" s="467">
        <f t="shared" si="208"/>
        <v>2436.6</v>
      </c>
      <c r="G468" s="467">
        <v>496.6</v>
      </c>
      <c r="H468" s="467">
        <f t="shared" si="209"/>
        <v>7449</v>
      </c>
      <c r="I468" s="589">
        <f t="shared" si="210"/>
        <v>9885.6</v>
      </c>
      <c r="J468" s="621"/>
      <c r="K468" s="521">
        <v>162.44</v>
      </c>
      <c r="L468" s="467">
        <f t="shared" si="211"/>
        <v>0</v>
      </c>
      <c r="M468" s="521">
        <v>496.6</v>
      </c>
      <c r="N468" s="467">
        <f t="shared" si="212"/>
        <v>0</v>
      </c>
      <c r="O468" s="589">
        <f t="shared" si="213"/>
        <v>0</v>
      </c>
      <c r="P468" s="641">
        <f t="shared" si="196"/>
        <v>0</v>
      </c>
      <c r="Q468" s="514">
        <f t="shared" si="197"/>
        <v>0</v>
      </c>
      <c r="R468" s="640">
        <f t="shared" si="198"/>
        <v>0</v>
      </c>
      <c r="S468" s="652"/>
      <c r="T468" s="521">
        <v>162.44</v>
      </c>
      <c r="U468" s="521">
        <f t="shared" si="214"/>
        <v>0</v>
      </c>
      <c r="V468" s="521">
        <v>496.6</v>
      </c>
      <c r="W468" s="521">
        <f t="shared" si="215"/>
        <v>0</v>
      </c>
      <c r="X468" s="673">
        <f t="shared" si="216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3" t="s">
        <v>32</v>
      </c>
      <c r="D469" s="598">
        <v>350</v>
      </c>
      <c r="E469" s="467">
        <v>162.44</v>
      </c>
      <c r="F469" s="467">
        <f t="shared" si="208"/>
        <v>56854</v>
      </c>
      <c r="G469" s="467">
        <v>434.2</v>
      </c>
      <c r="H469" s="467">
        <f t="shared" si="209"/>
        <v>151970</v>
      </c>
      <c r="I469" s="589">
        <f t="shared" si="210"/>
        <v>208824</v>
      </c>
      <c r="J469" s="621"/>
      <c r="K469" s="521">
        <v>162.44</v>
      </c>
      <c r="L469" s="467">
        <f t="shared" si="211"/>
        <v>0</v>
      </c>
      <c r="M469" s="521">
        <v>434.2</v>
      </c>
      <c r="N469" s="467">
        <f t="shared" si="212"/>
        <v>0</v>
      </c>
      <c r="O469" s="589">
        <f t="shared" si="213"/>
        <v>0</v>
      </c>
      <c r="P469" s="641">
        <f t="shared" si="196"/>
        <v>0</v>
      </c>
      <c r="Q469" s="514">
        <f t="shared" si="197"/>
        <v>0</v>
      </c>
      <c r="R469" s="640">
        <f t="shared" si="198"/>
        <v>0</v>
      </c>
      <c r="S469" s="652"/>
      <c r="T469" s="521">
        <v>162.44</v>
      </c>
      <c r="U469" s="521">
        <f t="shared" si="214"/>
        <v>0</v>
      </c>
      <c r="V469" s="521">
        <v>434.2</v>
      </c>
      <c r="W469" s="521">
        <f t="shared" si="215"/>
        <v>0</v>
      </c>
      <c r="X469" s="673">
        <f t="shared" si="216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3" t="s">
        <v>32</v>
      </c>
      <c r="D470" s="598">
        <v>210</v>
      </c>
      <c r="E470" s="467">
        <v>162.44</v>
      </c>
      <c r="F470" s="467">
        <f t="shared" si="208"/>
        <v>34112.400000000001</v>
      </c>
      <c r="G470" s="467">
        <v>184.6</v>
      </c>
      <c r="H470" s="467">
        <f t="shared" si="209"/>
        <v>38766</v>
      </c>
      <c r="I470" s="589">
        <f t="shared" si="210"/>
        <v>72878.399999999994</v>
      </c>
      <c r="J470" s="621"/>
      <c r="K470" s="521">
        <v>162.44</v>
      </c>
      <c r="L470" s="467">
        <f t="shared" si="211"/>
        <v>0</v>
      </c>
      <c r="M470" s="521">
        <v>184.6</v>
      </c>
      <c r="N470" s="467">
        <f t="shared" si="212"/>
        <v>0</v>
      </c>
      <c r="O470" s="589">
        <f t="shared" si="213"/>
        <v>0</v>
      </c>
      <c r="P470" s="641">
        <f t="shared" si="196"/>
        <v>0</v>
      </c>
      <c r="Q470" s="514">
        <f t="shared" si="197"/>
        <v>0</v>
      </c>
      <c r="R470" s="640">
        <f t="shared" si="198"/>
        <v>0</v>
      </c>
      <c r="S470" s="652"/>
      <c r="T470" s="521">
        <v>162.44</v>
      </c>
      <c r="U470" s="521">
        <f t="shared" si="214"/>
        <v>0</v>
      </c>
      <c r="V470" s="521">
        <v>184.6</v>
      </c>
      <c r="W470" s="521">
        <f t="shared" si="215"/>
        <v>0</v>
      </c>
      <c r="X470" s="673">
        <f t="shared" si="216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3" t="s">
        <v>32</v>
      </c>
      <c r="D471" s="598">
        <v>270</v>
      </c>
      <c r="E471" s="467">
        <v>162.44</v>
      </c>
      <c r="F471" s="467">
        <f t="shared" si="208"/>
        <v>43858.8</v>
      </c>
      <c r="G471" s="467">
        <v>166.92000000000002</v>
      </c>
      <c r="H471" s="467">
        <f t="shared" si="209"/>
        <v>45068.4</v>
      </c>
      <c r="I471" s="589">
        <f t="shared" si="210"/>
        <v>88927.200000000012</v>
      </c>
      <c r="J471" s="621"/>
      <c r="K471" s="521">
        <v>162.44</v>
      </c>
      <c r="L471" s="467">
        <f t="shared" si="211"/>
        <v>0</v>
      </c>
      <c r="M471" s="521">
        <v>166.92000000000002</v>
      </c>
      <c r="N471" s="467">
        <f t="shared" si="212"/>
        <v>0</v>
      </c>
      <c r="O471" s="589">
        <f t="shared" si="213"/>
        <v>0</v>
      </c>
      <c r="P471" s="641">
        <f t="shared" si="196"/>
        <v>0</v>
      </c>
      <c r="Q471" s="514">
        <f t="shared" si="197"/>
        <v>0</v>
      </c>
      <c r="R471" s="640">
        <f t="shared" si="198"/>
        <v>0</v>
      </c>
      <c r="S471" s="652"/>
      <c r="T471" s="521">
        <v>162.44</v>
      </c>
      <c r="U471" s="521">
        <f t="shared" si="214"/>
        <v>0</v>
      </c>
      <c r="V471" s="521">
        <v>166.92000000000002</v>
      </c>
      <c r="W471" s="521">
        <f t="shared" si="215"/>
        <v>0</v>
      </c>
      <c r="X471" s="673">
        <f t="shared" si="216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3" t="s">
        <v>378</v>
      </c>
      <c r="D472" s="598">
        <v>300</v>
      </c>
      <c r="E472" s="467">
        <v>838.40000000000009</v>
      </c>
      <c r="F472" s="467">
        <f t="shared" si="208"/>
        <v>251520.00000000003</v>
      </c>
      <c r="G472" s="467">
        <v>1759</v>
      </c>
      <c r="H472" s="467">
        <f t="shared" si="209"/>
        <v>527700</v>
      </c>
      <c r="I472" s="589">
        <f t="shared" si="210"/>
        <v>779220</v>
      </c>
      <c r="J472" s="621"/>
      <c r="K472" s="521">
        <v>838.40000000000009</v>
      </c>
      <c r="L472" s="467">
        <f t="shared" si="211"/>
        <v>0</v>
      </c>
      <c r="M472" s="521">
        <v>1759</v>
      </c>
      <c r="N472" s="467">
        <f t="shared" si="212"/>
        <v>0</v>
      </c>
      <c r="O472" s="589">
        <f t="shared" si="213"/>
        <v>0</v>
      </c>
      <c r="P472" s="641">
        <f t="shared" si="196"/>
        <v>0</v>
      </c>
      <c r="Q472" s="514">
        <f t="shared" si="197"/>
        <v>0</v>
      </c>
      <c r="R472" s="640">
        <f t="shared" si="198"/>
        <v>0</v>
      </c>
      <c r="S472" s="652"/>
      <c r="T472" s="521">
        <v>838.40000000000009</v>
      </c>
      <c r="U472" s="521">
        <f t="shared" si="214"/>
        <v>0</v>
      </c>
      <c r="V472" s="521">
        <v>1759</v>
      </c>
      <c r="W472" s="521">
        <f t="shared" si="215"/>
        <v>0</v>
      </c>
      <c r="X472" s="673">
        <f t="shared" si="216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3" t="s">
        <v>31</v>
      </c>
      <c r="D473" s="598">
        <v>110</v>
      </c>
      <c r="E473" s="467">
        <v>262</v>
      </c>
      <c r="F473" s="467">
        <f t="shared" si="208"/>
        <v>28820</v>
      </c>
      <c r="G473" s="467">
        <v>681.2</v>
      </c>
      <c r="H473" s="467">
        <f t="shared" si="209"/>
        <v>74932</v>
      </c>
      <c r="I473" s="589">
        <f t="shared" si="210"/>
        <v>103752</v>
      </c>
      <c r="J473" s="621"/>
      <c r="K473" s="521">
        <v>262</v>
      </c>
      <c r="L473" s="467">
        <f t="shared" si="211"/>
        <v>0</v>
      </c>
      <c r="M473" s="521">
        <v>681.2</v>
      </c>
      <c r="N473" s="467">
        <f t="shared" si="212"/>
        <v>0</v>
      </c>
      <c r="O473" s="589">
        <f t="shared" si="213"/>
        <v>0</v>
      </c>
      <c r="P473" s="641">
        <f t="shared" si="196"/>
        <v>0</v>
      </c>
      <c r="Q473" s="514">
        <f t="shared" si="197"/>
        <v>0</v>
      </c>
      <c r="R473" s="640">
        <f t="shared" si="198"/>
        <v>0</v>
      </c>
      <c r="S473" s="652"/>
      <c r="T473" s="521">
        <v>262</v>
      </c>
      <c r="U473" s="521">
        <f t="shared" si="214"/>
        <v>0</v>
      </c>
      <c r="V473" s="521">
        <v>681.2</v>
      </c>
      <c r="W473" s="521">
        <f t="shared" si="215"/>
        <v>0</v>
      </c>
      <c r="X473" s="673">
        <f t="shared" si="216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3" t="s">
        <v>378</v>
      </c>
      <c r="D474" s="598">
        <v>30</v>
      </c>
      <c r="E474" s="467">
        <v>52.400000000000006</v>
      </c>
      <c r="F474" s="467">
        <f t="shared" si="208"/>
        <v>1572.0000000000002</v>
      </c>
      <c r="G474" s="467">
        <v>130</v>
      </c>
      <c r="H474" s="467">
        <f t="shared" si="209"/>
        <v>3900</v>
      </c>
      <c r="I474" s="589">
        <f t="shared" si="210"/>
        <v>5472</v>
      </c>
      <c r="J474" s="621"/>
      <c r="K474" s="521">
        <v>52.400000000000006</v>
      </c>
      <c r="L474" s="467">
        <f t="shared" si="211"/>
        <v>0</v>
      </c>
      <c r="M474" s="521">
        <v>130</v>
      </c>
      <c r="N474" s="467">
        <f t="shared" si="212"/>
        <v>0</v>
      </c>
      <c r="O474" s="589">
        <f t="shared" si="213"/>
        <v>0</v>
      </c>
      <c r="P474" s="641">
        <f t="shared" si="196"/>
        <v>0</v>
      </c>
      <c r="Q474" s="514">
        <f t="shared" si="197"/>
        <v>0</v>
      </c>
      <c r="R474" s="640">
        <f t="shared" si="198"/>
        <v>0</v>
      </c>
      <c r="S474" s="652"/>
      <c r="T474" s="521">
        <v>52.400000000000006</v>
      </c>
      <c r="U474" s="521">
        <f t="shared" si="214"/>
        <v>0</v>
      </c>
      <c r="V474" s="521">
        <v>130</v>
      </c>
      <c r="W474" s="521">
        <f t="shared" si="215"/>
        <v>0</v>
      </c>
      <c r="X474" s="673">
        <f t="shared" si="216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8" t="s">
        <v>378</v>
      </c>
      <c r="D475" s="601">
        <v>320</v>
      </c>
      <c r="E475" s="467">
        <v>45.85</v>
      </c>
      <c r="F475" s="467">
        <f t="shared" si="208"/>
        <v>14672</v>
      </c>
      <c r="G475" s="467">
        <v>58.5</v>
      </c>
      <c r="H475" s="467">
        <f t="shared" si="209"/>
        <v>18720</v>
      </c>
      <c r="I475" s="589">
        <f t="shared" si="210"/>
        <v>33392</v>
      </c>
      <c r="J475" s="622"/>
      <c r="K475" s="521">
        <v>45.85</v>
      </c>
      <c r="L475" s="467">
        <f t="shared" si="211"/>
        <v>0</v>
      </c>
      <c r="M475" s="521">
        <v>58.5</v>
      </c>
      <c r="N475" s="467">
        <f t="shared" si="212"/>
        <v>0</v>
      </c>
      <c r="O475" s="589">
        <f t="shared" si="213"/>
        <v>0</v>
      </c>
      <c r="P475" s="641">
        <f t="shared" si="196"/>
        <v>0</v>
      </c>
      <c r="Q475" s="514">
        <f t="shared" si="197"/>
        <v>0</v>
      </c>
      <c r="R475" s="640">
        <f t="shared" si="198"/>
        <v>0</v>
      </c>
      <c r="S475" s="641"/>
      <c r="T475" s="521">
        <v>45.85</v>
      </c>
      <c r="U475" s="521">
        <f t="shared" si="214"/>
        <v>0</v>
      </c>
      <c r="V475" s="521">
        <v>58.5</v>
      </c>
      <c r="W475" s="521">
        <f t="shared" si="215"/>
        <v>0</v>
      </c>
      <c r="X475" s="673">
        <f t="shared" si="216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8" t="s">
        <v>32</v>
      </c>
      <c r="D476" s="601">
        <v>100</v>
      </c>
      <c r="E476" s="467">
        <v>65.5</v>
      </c>
      <c r="F476" s="467">
        <f t="shared" si="208"/>
        <v>6550</v>
      </c>
      <c r="G476" s="467">
        <v>166.71200000000002</v>
      </c>
      <c r="H476" s="467">
        <f t="shared" si="209"/>
        <v>16671.2</v>
      </c>
      <c r="I476" s="589">
        <f t="shared" si="210"/>
        <v>23221.200000000001</v>
      </c>
      <c r="J476" s="622"/>
      <c r="K476" s="521">
        <v>65.5</v>
      </c>
      <c r="L476" s="467">
        <f t="shared" si="211"/>
        <v>0</v>
      </c>
      <c r="M476" s="521">
        <v>166.71200000000002</v>
      </c>
      <c r="N476" s="467">
        <f t="shared" si="212"/>
        <v>0</v>
      </c>
      <c r="O476" s="589">
        <f t="shared" si="213"/>
        <v>0</v>
      </c>
      <c r="P476" s="641">
        <f t="shared" si="196"/>
        <v>0</v>
      </c>
      <c r="Q476" s="514">
        <f t="shared" si="197"/>
        <v>0</v>
      </c>
      <c r="R476" s="640">
        <f t="shared" si="198"/>
        <v>0</v>
      </c>
      <c r="S476" s="641"/>
      <c r="T476" s="521">
        <v>65.5</v>
      </c>
      <c r="U476" s="521">
        <f t="shared" si="214"/>
        <v>0</v>
      </c>
      <c r="V476" s="521">
        <v>166.71200000000002</v>
      </c>
      <c r="W476" s="521">
        <f t="shared" si="215"/>
        <v>0</v>
      </c>
      <c r="X476" s="673">
        <f t="shared" si="216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8" t="s">
        <v>31</v>
      </c>
      <c r="D477" s="601">
        <v>30</v>
      </c>
      <c r="E477" s="467">
        <v>32.75</v>
      </c>
      <c r="F477" s="467">
        <f t="shared" si="208"/>
        <v>982.5</v>
      </c>
      <c r="G477" s="467">
        <v>43.42</v>
      </c>
      <c r="H477" s="467">
        <f t="shared" si="209"/>
        <v>1302.6000000000001</v>
      </c>
      <c r="I477" s="589">
        <f t="shared" si="210"/>
        <v>2285.1000000000004</v>
      </c>
      <c r="J477" s="622"/>
      <c r="K477" s="521">
        <v>32.75</v>
      </c>
      <c r="L477" s="467">
        <f t="shared" si="211"/>
        <v>0</v>
      </c>
      <c r="M477" s="521">
        <v>43.42</v>
      </c>
      <c r="N477" s="467">
        <f t="shared" si="212"/>
        <v>0</v>
      </c>
      <c r="O477" s="589">
        <f t="shared" si="213"/>
        <v>0</v>
      </c>
      <c r="P477" s="641">
        <f t="shared" si="196"/>
        <v>0</v>
      </c>
      <c r="Q477" s="514">
        <f t="shared" si="197"/>
        <v>0</v>
      </c>
      <c r="R477" s="640">
        <f t="shared" si="198"/>
        <v>0</v>
      </c>
      <c r="S477" s="641"/>
      <c r="T477" s="521">
        <v>32.75</v>
      </c>
      <c r="U477" s="521">
        <f t="shared" si="214"/>
        <v>0</v>
      </c>
      <c r="V477" s="521">
        <v>43.42</v>
      </c>
      <c r="W477" s="521">
        <f t="shared" si="215"/>
        <v>0</v>
      </c>
      <c r="X477" s="673">
        <f t="shared" si="216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8" t="s">
        <v>31</v>
      </c>
      <c r="D478" s="601">
        <v>420</v>
      </c>
      <c r="E478" s="467">
        <v>32.75</v>
      </c>
      <c r="F478" s="467">
        <f t="shared" si="208"/>
        <v>13755</v>
      </c>
      <c r="G478" s="467">
        <v>36.816000000000003</v>
      </c>
      <c r="H478" s="467">
        <f t="shared" si="209"/>
        <v>15462.720000000001</v>
      </c>
      <c r="I478" s="589">
        <f t="shared" si="210"/>
        <v>29217.72</v>
      </c>
      <c r="J478" s="622"/>
      <c r="K478" s="521">
        <v>32.75</v>
      </c>
      <c r="L478" s="467">
        <f t="shared" si="211"/>
        <v>0</v>
      </c>
      <c r="M478" s="521">
        <v>36.816000000000003</v>
      </c>
      <c r="N478" s="467">
        <f t="shared" si="212"/>
        <v>0</v>
      </c>
      <c r="O478" s="589">
        <f t="shared" si="213"/>
        <v>0</v>
      </c>
      <c r="P478" s="641">
        <f t="shared" si="196"/>
        <v>0</v>
      </c>
      <c r="Q478" s="514">
        <f t="shared" si="197"/>
        <v>0</v>
      </c>
      <c r="R478" s="640">
        <f t="shared" si="198"/>
        <v>0</v>
      </c>
      <c r="S478" s="641"/>
      <c r="T478" s="521">
        <v>32.75</v>
      </c>
      <c r="U478" s="521">
        <f t="shared" si="214"/>
        <v>0</v>
      </c>
      <c r="V478" s="521">
        <v>36.816000000000003</v>
      </c>
      <c r="W478" s="521">
        <f t="shared" si="215"/>
        <v>0</v>
      </c>
      <c r="X478" s="673">
        <f t="shared" si="216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3" t="s">
        <v>31</v>
      </c>
      <c r="D479" s="598">
        <v>1</v>
      </c>
      <c r="E479" s="467">
        <v>1965</v>
      </c>
      <c r="F479" s="467">
        <f t="shared" si="208"/>
        <v>1965</v>
      </c>
      <c r="G479" s="467">
        <v>20594.600000000002</v>
      </c>
      <c r="H479" s="467">
        <f t="shared" si="209"/>
        <v>20594.600000000002</v>
      </c>
      <c r="I479" s="589">
        <f t="shared" si="210"/>
        <v>22559.600000000002</v>
      </c>
      <c r="J479" s="621"/>
      <c r="K479" s="521">
        <v>1965</v>
      </c>
      <c r="L479" s="467">
        <f t="shared" si="211"/>
        <v>0</v>
      </c>
      <c r="M479" s="521">
        <v>20594.600000000002</v>
      </c>
      <c r="N479" s="467">
        <f t="shared" si="212"/>
        <v>0</v>
      </c>
      <c r="O479" s="589">
        <f t="shared" si="213"/>
        <v>0</v>
      </c>
      <c r="P479" s="641">
        <f t="shared" si="196"/>
        <v>0</v>
      </c>
      <c r="Q479" s="514">
        <f t="shared" si="197"/>
        <v>0</v>
      </c>
      <c r="R479" s="640">
        <f t="shared" si="198"/>
        <v>0</v>
      </c>
      <c r="S479" s="652"/>
      <c r="T479" s="521">
        <v>1965</v>
      </c>
      <c r="U479" s="521">
        <f t="shared" si="214"/>
        <v>0</v>
      </c>
      <c r="V479" s="521">
        <v>20594.600000000002</v>
      </c>
      <c r="W479" s="521">
        <f t="shared" si="215"/>
        <v>0</v>
      </c>
      <c r="X479" s="673">
        <f t="shared" si="216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3" t="s">
        <v>31</v>
      </c>
      <c r="D480" s="598">
        <v>15</v>
      </c>
      <c r="E480" s="467">
        <v>262</v>
      </c>
      <c r="F480" s="467">
        <f t="shared" si="208"/>
        <v>3930</v>
      </c>
      <c r="G480" s="467">
        <v>109.2</v>
      </c>
      <c r="H480" s="467">
        <f t="shared" si="209"/>
        <v>1638</v>
      </c>
      <c r="I480" s="589">
        <f t="shared" si="210"/>
        <v>5568</v>
      </c>
      <c r="J480" s="621"/>
      <c r="K480" s="521">
        <v>262</v>
      </c>
      <c r="L480" s="467">
        <f t="shared" si="211"/>
        <v>0</v>
      </c>
      <c r="M480" s="521">
        <v>109.2</v>
      </c>
      <c r="N480" s="467">
        <f t="shared" si="212"/>
        <v>0</v>
      </c>
      <c r="O480" s="589">
        <f t="shared" si="213"/>
        <v>0</v>
      </c>
      <c r="P480" s="641">
        <f t="shared" si="196"/>
        <v>0</v>
      </c>
      <c r="Q480" s="514">
        <f t="shared" si="197"/>
        <v>0</v>
      </c>
      <c r="R480" s="640">
        <f t="shared" si="198"/>
        <v>0</v>
      </c>
      <c r="S480" s="652"/>
      <c r="T480" s="521">
        <v>262</v>
      </c>
      <c r="U480" s="521">
        <f t="shared" si="214"/>
        <v>0</v>
      </c>
      <c r="V480" s="521">
        <v>109.2</v>
      </c>
      <c r="W480" s="521">
        <f t="shared" si="215"/>
        <v>0</v>
      </c>
      <c r="X480" s="673">
        <f t="shared" si="216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3" t="s">
        <v>32</v>
      </c>
      <c r="D481" s="598">
        <v>20</v>
      </c>
      <c r="E481" s="467">
        <v>1048</v>
      </c>
      <c r="F481" s="467">
        <f t="shared" si="208"/>
        <v>20960</v>
      </c>
      <c r="G481" s="467">
        <v>1084.2</v>
      </c>
      <c r="H481" s="467">
        <f t="shared" si="209"/>
        <v>21684</v>
      </c>
      <c r="I481" s="589">
        <f t="shared" si="210"/>
        <v>42644</v>
      </c>
      <c r="J481" s="621"/>
      <c r="K481" s="521">
        <v>1048</v>
      </c>
      <c r="L481" s="467">
        <f t="shared" si="211"/>
        <v>0</v>
      </c>
      <c r="M481" s="521">
        <v>1084.2</v>
      </c>
      <c r="N481" s="467">
        <f t="shared" si="212"/>
        <v>0</v>
      </c>
      <c r="O481" s="589">
        <f t="shared" si="213"/>
        <v>0</v>
      </c>
      <c r="P481" s="641">
        <f t="shared" si="196"/>
        <v>0</v>
      </c>
      <c r="Q481" s="514">
        <f t="shared" si="197"/>
        <v>0</v>
      </c>
      <c r="R481" s="640">
        <f t="shared" si="198"/>
        <v>0</v>
      </c>
      <c r="S481" s="652"/>
      <c r="T481" s="521">
        <v>1048</v>
      </c>
      <c r="U481" s="521">
        <f t="shared" si="214"/>
        <v>0</v>
      </c>
      <c r="V481" s="521">
        <v>1084.2</v>
      </c>
      <c r="W481" s="521">
        <f t="shared" si="215"/>
        <v>0</v>
      </c>
      <c r="X481" s="673">
        <f t="shared" si="216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3" t="s">
        <v>224</v>
      </c>
      <c r="D482" s="598">
        <v>1</v>
      </c>
      <c r="E482" s="467"/>
      <c r="F482" s="467"/>
      <c r="G482" s="467">
        <v>15600</v>
      </c>
      <c r="H482" s="467">
        <f t="shared" si="209"/>
        <v>15600</v>
      </c>
      <c r="I482" s="589">
        <f t="shared" si="210"/>
        <v>15600</v>
      </c>
      <c r="J482" s="621"/>
      <c r="K482" s="521"/>
      <c r="L482" s="467"/>
      <c r="M482" s="521">
        <v>15600</v>
      </c>
      <c r="N482" s="467">
        <f t="shared" si="212"/>
        <v>0</v>
      </c>
      <c r="O482" s="589">
        <f t="shared" si="213"/>
        <v>0</v>
      </c>
      <c r="P482" s="641">
        <f t="shared" ref="P482:P545" si="217">K482-T482</f>
        <v>0</v>
      </c>
      <c r="Q482" s="514">
        <f t="shared" ref="Q482:Q545" si="218">M482-V482</f>
        <v>0</v>
      </c>
      <c r="R482" s="640">
        <f t="shared" si="198"/>
        <v>0</v>
      </c>
      <c r="S482" s="652"/>
      <c r="T482" s="521"/>
      <c r="U482" s="521"/>
      <c r="V482" s="521">
        <v>15600</v>
      </c>
      <c r="W482" s="521">
        <f t="shared" si="215"/>
        <v>0</v>
      </c>
      <c r="X482" s="673">
        <f t="shared" si="216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3" t="s">
        <v>224</v>
      </c>
      <c r="D483" s="598">
        <v>1</v>
      </c>
      <c r="E483" s="467">
        <v>48000</v>
      </c>
      <c r="F483" s="467">
        <f>E483*D483</f>
        <v>48000</v>
      </c>
      <c r="G483" s="467"/>
      <c r="H483" s="467"/>
      <c r="I483" s="589">
        <f t="shared" si="210"/>
        <v>48000</v>
      </c>
      <c r="J483" s="621"/>
      <c r="K483" s="521">
        <v>48000</v>
      </c>
      <c r="L483" s="467">
        <f>K483*J483</f>
        <v>0</v>
      </c>
      <c r="M483" s="521"/>
      <c r="N483" s="467"/>
      <c r="O483" s="589">
        <f t="shared" si="213"/>
        <v>0</v>
      </c>
      <c r="P483" s="641">
        <f t="shared" si="217"/>
        <v>0</v>
      </c>
      <c r="Q483" s="514">
        <f t="shared" si="218"/>
        <v>0</v>
      </c>
      <c r="R483" s="640">
        <f t="shared" ref="R483:R546" si="219">(D483*K483)-(D483*T483)</f>
        <v>0</v>
      </c>
      <c r="S483" s="652"/>
      <c r="T483" s="521">
        <v>48000</v>
      </c>
      <c r="U483" s="521">
        <f>T483*S483</f>
        <v>0</v>
      </c>
      <c r="V483" s="521"/>
      <c r="W483" s="521"/>
      <c r="X483" s="673">
        <f t="shared" si="216"/>
        <v>0</v>
      </c>
    </row>
    <row r="484" spans="1:24" s="404" customFormat="1" ht="17.45" hidden="1" customHeight="1" x14ac:dyDescent="0.25">
      <c r="A484" s="706" t="s">
        <v>545</v>
      </c>
      <c r="B484" s="698" t="s">
        <v>546</v>
      </c>
      <c r="C484" s="699"/>
      <c r="D484" s="700"/>
      <c r="E484" s="465"/>
      <c r="F484" s="465">
        <f>SUM(F485:F488)</f>
        <v>5968365.7944</v>
      </c>
      <c r="G484" s="465"/>
      <c r="H484" s="465">
        <f>SUM(H485:H488)</f>
        <v>11061320.059999999</v>
      </c>
      <c r="I484" s="590">
        <f>SUM(I485:I488)</f>
        <v>17029685.854400001</v>
      </c>
      <c r="J484" s="637"/>
      <c r="K484" s="520"/>
      <c r="L484" s="465">
        <f>SUM(L485:L488)</f>
        <v>0</v>
      </c>
      <c r="M484" s="520"/>
      <c r="N484" s="465">
        <f>SUM(N485:N488)</f>
        <v>0</v>
      </c>
      <c r="O484" s="590">
        <f>SUM(O485:O488)</f>
        <v>0</v>
      </c>
      <c r="P484" s="641">
        <f t="shared" si="217"/>
        <v>0</v>
      </c>
      <c r="Q484" s="514">
        <f t="shared" si="218"/>
        <v>0</v>
      </c>
      <c r="R484" s="640">
        <f t="shared" si="219"/>
        <v>0</v>
      </c>
      <c r="S484" s="636"/>
      <c r="T484" s="520"/>
      <c r="U484" s="520">
        <f>SUM(U485:U488)</f>
        <v>0</v>
      </c>
      <c r="V484" s="520"/>
      <c r="W484" s="520">
        <f>SUM(W485:W488)</f>
        <v>0</v>
      </c>
      <c r="X484" s="672">
        <f>SUM(X485:X488)</f>
        <v>0</v>
      </c>
    </row>
    <row r="485" spans="1:24" s="496" customFormat="1" ht="17.45" hidden="1" customHeight="1" x14ac:dyDescent="0.25">
      <c r="A485" s="437" t="s">
        <v>841</v>
      </c>
      <c r="B485" s="431" t="s">
        <v>274</v>
      </c>
      <c r="C485" s="576" t="s">
        <v>224</v>
      </c>
      <c r="D485" s="599">
        <v>16</v>
      </c>
      <c r="E485" s="484">
        <v>29532.639999999999</v>
      </c>
      <c r="F485" s="484">
        <f>E485*D485</f>
        <v>472522.23999999999</v>
      </c>
      <c r="G485" s="484">
        <v>262311.77374999999</v>
      </c>
      <c r="H485" s="484">
        <f>G485*D485</f>
        <v>4196988.38</v>
      </c>
      <c r="I485" s="589">
        <f>H485+F485</f>
        <v>4669510.62</v>
      </c>
      <c r="J485" s="622"/>
      <c r="K485" s="528">
        <v>29532.639999999999</v>
      </c>
      <c r="L485" s="484">
        <f>K485*J485</f>
        <v>0</v>
      </c>
      <c r="M485" s="528">
        <v>262311.77374999999</v>
      </c>
      <c r="N485" s="484">
        <f>M485*J485</f>
        <v>0</v>
      </c>
      <c r="O485" s="589">
        <f>N485+L485</f>
        <v>0</v>
      </c>
      <c r="P485" s="641">
        <f t="shared" si="217"/>
        <v>0</v>
      </c>
      <c r="Q485" s="514">
        <f t="shared" si="218"/>
        <v>0</v>
      </c>
      <c r="R485" s="640">
        <f t="shared" si="219"/>
        <v>0</v>
      </c>
      <c r="S485" s="641"/>
      <c r="T485" s="528">
        <v>29532.639999999999</v>
      </c>
      <c r="U485" s="528">
        <f>T485*S485</f>
        <v>0</v>
      </c>
      <c r="V485" s="528">
        <v>262311.77374999999</v>
      </c>
      <c r="W485" s="528">
        <f>V485*S485</f>
        <v>0</v>
      </c>
      <c r="X485" s="673">
        <f>W485+U485</f>
        <v>0</v>
      </c>
    </row>
    <row r="486" spans="1:24" s="496" customFormat="1" ht="17.45" hidden="1" customHeight="1" x14ac:dyDescent="0.25">
      <c r="A486" s="437" t="s">
        <v>1043</v>
      </c>
      <c r="B486" s="431" t="s">
        <v>285</v>
      </c>
      <c r="C486" s="576" t="s">
        <v>213</v>
      </c>
      <c r="D486" s="599">
        <v>14210</v>
      </c>
      <c r="E486" s="484">
        <v>305</v>
      </c>
      <c r="F486" s="484">
        <f>E486*D486</f>
        <v>4334050</v>
      </c>
      <c r="G486" s="484">
        <v>405</v>
      </c>
      <c r="H486" s="484">
        <f>G486*D486</f>
        <v>5755050</v>
      </c>
      <c r="I486" s="589">
        <f>H486+F486</f>
        <v>10089100</v>
      </c>
      <c r="J486" s="622"/>
      <c r="K486" s="528">
        <v>305</v>
      </c>
      <c r="L486" s="484">
        <f>K486*J486</f>
        <v>0</v>
      </c>
      <c r="M486" s="528">
        <v>405</v>
      </c>
      <c r="N486" s="484">
        <f>M486*J486</f>
        <v>0</v>
      </c>
      <c r="O486" s="589">
        <f>N486+L486</f>
        <v>0</v>
      </c>
      <c r="P486" s="641">
        <f t="shared" si="217"/>
        <v>0</v>
      </c>
      <c r="Q486" s="514">
        <f t="shared" si="218"/>
        <v>0</v>
      </c>
      <c r="R486" s="640">
        <f t="shared" si="219"/>
        <v>0</v>
      </c>
      <c r="S486" s="641"/>
      <c r="T486" s="528">
        <v>305</v>
      </c>
      <c r="U486" s="528">
        <f>T486*S486</f>
        <v>0</v>
      </c>
      <c r="V486" s="528">
        <v>405</v>
      </c>
      <c r="W486" s="528">
        <f>V486*S486</f>
        <v>0</v>
      </c>
      <c r="X486" s="673">
        <f>W486+U486</f>
        <v>0</v>
      </c>
    </row>
    <row r="487" spans="1:24" s="496" customFormat="1" ht="17.45" hidden="1" customHeight="1" x14ac:dyDescent="0.25">
      <c r="A487" s="437" t="s">
        <v>1044</v>
      </c>
      <c r="B487" s="431" t="s">
        <v>295</v>
      </c>
      <c r="C487" s="576" t="s">
        <v>31</v>
      </c>
      <c r="D487" s="599">
        <v>6</v>
      </c>
      <c r="E487" s="484">
        <v>55632.259066666666</v>
      </c>
      <c r="F487" s="484">
        <f>E487*D487</f>
        <v>333793.55440000002</v>
      </c>
      <c r="G487" s="484">
        <v>184880.27999999997</v>
      </c>
      <c r="H487" s="484">
        <f>G487*D487</f>
        <v>1109281.6799999997</v>
      </c>
      <c r="I487" s="589">
        <f>H487+F487</f>
        <v>1443075.2343999997</v>
      </c>
      <c r="J487" s="622"/>
      <c r="K487" s="528">
        <v>55632.259066666666</v>
      </c>
      <c r="L487" s="484">
        <f>K487*J487</f>
        <v>0</v>
      </c>
      <c r="M487" s="528">
        <v>184880.27999999997</v>
      </c>
      <c r="N487" s="484">
        <f>M487*J487</f>
        <v>0</v>
      </c>
      <c r="O487" s="589">
        <f>N487+L487</f>
        <v>0</v>
      </c>
      <c r="P487" s="641">
        <f t="shared" si="217"/>
        <v>0</v>
      </c>
      <c r="Q487" s="514">
        <f t="shared" si="218"/>
        <v>0</v>
      </c>
      <c r="R487" s="640">
        <f t="shared" si="219"/>
        <v>0</v>
      </c>
      <c r="S487" s="641"/>
      <c r="T487" s="528">
        <v>55632.259066666666</v>
      </c>
      <c r="U487" s="528">
        <f>T487*S487</f>
        <v>0</v>
      </c>
      <c r="V487" s="528">
        <v>184880.27999999997</v>
      </c>
      <c r="W487" s="528">
        <f>V487*S487</f>
        <v>0</v>
      </c>
      <c r="X487" s="673">
        <f>W487+U487</f>
        <v>0</v>
      </c>
    </row>
    <row r="488" spans="1:24" s="496" customFormat="1" ht="17.45" hidden="1" customHeight="1" x14ac:dyDescent="0.25">
      <c r="A488" s="437" t="s">
        <v>1045</v>
      </c>
      <c r="B488" s="431" t="s">
        <v>286</v>
      </c>
      <c r="C488" s="576" t="s">
        <v>224</v>
      </c>
      <c r="D488" s="599">
        <v>1</v>
      </c>
      <c r="E488" s="484">
        <v>828000</v>
      </c>
      <c r="F488" s="484">
        <f>E488*D488</f>
        <v>828000</v>
      </c>
      <c r="G488" s="484"/>
      <c r="H488" s="484"/>
      <c r="I488" s="589">
        <f>H488+F488</f>
        <v>828000</v>
      </c>
      <c r="J488" s="622"/>
      <c r="K488" s="528">
        <v>828000</v>
      </c>
      <c r="L488" s="484">
        <f>K488*J488</f>
        <v>0</v>
      </c>
      <c r="M488" s="528"/>
      <c r="N488" s="484"/>
      <c r="O488" s="589">
        <f>N488+L488</f>
        <v>0</v>
      </c>
      <c r="P488" s="641">
        <f t="shared" si="217"/>
        <v>0</v>
      </c>
      <c r="Q488" s="514">
        <f t="shared" si="218"/>
        <v>0</v>
      </c>
      <c r="R488" s="640">
        <f t="shared" si="219"/>
        <v>0</v>
      </c>
      <c r="S488" s="641"/>
      <c r="T488" s="528">
        <v>828000</v>
      </c>
      <c r="U488" s="528">
        <f>T488*S488</f>
        <v>0</v>
      </c>
      <c r="V488" s="528"/>
      <c r="W488" s="528"/>
      <c r="X488" s="673">
        <f>W488+U488</f>
        <v>0</v>
      </c>
    </row>
    <row r="489" spans="1:24" s="404" customFormat="1" ht="17.45" hidden="1" customHeight="1" x14ac:dyDescent="0.25">
      <c r="A489" s="706" t="s">
        <v>547</v>
      </c>
      <c r="B489" s="698" t="s">
        <v>548</v>
      </c>
      <c r="C489" s="699"/>
      <c r="D489" s="700"/>
      <c r="E489" s="465"/>
      <c r="F489" s="465">
        <f>SUM(F490:F492)</f>
        <v>3391491.6189999999</v>
      </c>
      <c r="G489" s="465"/>
      <c r="H489" s="465">
        <f>SUM(H490:H492)</f>
        <v>4302790.3984000003</v>
      </c>
      <c r="I489" s="590">
        <f>SUM(I490:I492)</f>
        <v>7694282.0173999993</v>
      </c>
      <c r="J489" s="637"/>
      <c r="K489" s="520"/>
      <c r="L489" s="465">
        <f>SUM(L490:L492)</f>
        <v>0</v>
      </c>
      <c r="M489" s="520"/>
      <c r="N489" s="465">
        <f>SUM(N490:N492)</f>
        <v>0</v>
      </c>
      <c r="O489" s="590">
        <f>SUM(O490:O492)</f>
        <v>0</v>
      </c>
      <c r="P489" s="641">
        <f t="shared" si="217"/>
        <v>0</v>
      </c>
      <c r="Q489" s="514">
        <f t="shared" si="218"/>
        <v>0</v>
      </c>
      <c r="R489" s="640">
        <f t="shared" si="219"/>
        <v>0</v>
      </c>
      <c r="S489" s="636"/>
      <c r="T489" s="520"/>
      <c r="U489" s="520">
        <f>SUM(U490:U492)</f>
        <v>0</v>
      </c>
      <c r="V489" s="520"/>
      <c r="W489" s="520">
        <f>SUM(W490:W492)</f>
        <v>0</v>
      </c>
      <c r="X489" s="672">
        <f>SUM(X490:X492)</f>
        <v>0</v>
      </c>
    </row>
    <row r="490" spans="1:24" s="496" customFormat="1" ht="17.45" hidden="1" customHeight="1" x14ac:dyDescent="0.25">
      <c r="A490" s="437" t="s">
        <v>1046</v>
      </c>
      <c r="B490" s="431" t="s">
        <v>274</v>
      </c>
      <c r="C490" s="576" t="s">
        <v>224</v>
      </c>
      <c r="D490" s="599">
        <v>3</v>
      </c>
      <c r="E490" s="484">
        <v>44520.961333333333</v>
      </c>
      <c r="F490" s="484">
        <f>E490*D490</f>
        <v>133562.88399999999</v>
      </c>
      <c r="G490" s="484">
        <v>127629.13279999999</v>
      </c>
      <c r="H490" s="484">
        <f>G490*D490</f>
        <v>382887.39839999995</v>
      </c>
      <c r="I490" s="589">
        <f>H490+F490</f>
        <v>516450.28239999991</v>
      </c>
      <c r="J490" s="622"/>
      <c r="K490" s="528">
        <v>44520.961333333333</v>
      </c>
      <c r="L490" s="484">
        <f>K490*J490</f>
        <v>0</v>
      </c>
      <c r="M490" s="528">
        <v>127629.13279999999</v>
      </c>
      <c r="N490" s="484">
        <f>M490*J490</f>
        <v>0</v>
      </c>
      <c r="O490" s="589">
        <f>N490+L490</f>
        <v>0</v>
      </c>
      <c r="P490" s="641">
        <f t="shared" si="217"/>
        <v>0</v>
      </c>
      <c r="Q490" s="514">
        <f t="shared" si="218"/>
        <v>0</v>
      </c>
      <c r="R490" s="640">
        <f t="shared" si="219"/>
        <v>0</v>
      </c>
      <c r="S490" s="641"/>
      <c r="T490" s="528">
        <v>44520.961333333333</v>
      </c>
      <c r="U490" s="528">
        <f>T490*S490</f>
        <v>0</v>
      </c>
      <c r="V490" s="528">
        <v>127629.13279999999</v>
      </c>
      <c r="W490" s="528">
        <f>V490*S490</f>
        <v>0</v>
      </c>
      <c r="X490" s="673">
        <f>W490+U490</f>
        <v>0</v>
      </c>
    </row>
    <row r="491" spans="1:24" s="496" customFormat="1" ht="17.45" hidden="1" customHeight="1" x14ac:dyDescent="0.25">
      <c r="A491" s="437" t="s">
        <v>1047</v>
      </c>
      <c r="B491" s="431" t="s">
        <v>285</v>
      </c>
      <c r="C491" s="576" t="s">
        <v>213</v>
      </c>
      <c r="D491" s="599">
        <v>8450</v>
      </c>
      <c r="E491" s="484">
        <v>323.69689171597634</v>
      </c>
      <c r="F491" s="484">
        <f>E491*D491</f>
        <v>2735238.7349999999</v>
      </c>
      <c r="G491" s="484">
        <v>463.89384615384614</v>
      </c>
      <c r="H491" s="484">
        <f>G491*D491</f>
        <v>3919903</v>
      </c>
      <c r="I491" s="589">
        <f>H491+F491</f>
        <v>6655141.7349999994</v>
      </c>
      <c r="J491" s="622"/>
      <c r="K491" s="528">
        <v>323.69689171597634</v>
      </c>
      <c r="L491" s="484">
        <f>K491*J491</f>
        <v>0</v>
      </c>
      <c r="M491" s="528">
        <v>463.89384615384614</v>
      </c>
      <c r="N491" s="484">
        <f>M491*J491</f>
        <v>0</v>
      </c>
      <c r="O491" s="589">
        <f>N491+L491</f>
        <v>0</v>
      </c>
      <c r="P491" s="641">
        <f t="shared" si="217"/>
        <v>0</v>
      </c>
      <c r="Q491" s="514">
        <f t="shared" si="218"/>
        <v>0</v>
      </c>
      <c r="R491" s="640">
        <f t="shared" si="219"/>
        <v>0</v>
      </c>
      <c r="S491" s="641"/>
      <c r="T491" s="528">
        <v>323.69689171597634</v>
      </c>
      <c r="U491" s="528">
        <f>T491*S491</f>
        <v>0</v>
      </c>
      <c r="V491" s="528">
        <v>463.89384615384614</v>
      </c>
      <c r="W491" s="528">
        <f>V491*S491</f>
        <v>0</v>
      </c>
      <c r="X491" s="673">
        <f>W491+U491</f>
        <v>0</v>
      </c>
    </row>
    <row r="492" spans="1:24" s="496" customFormat="1" ht="17.45" hidden="1" customHeight="1" x14ac:dyDescent="0.25">
      <c r="A492" s="437" t="s">
        <v>1048</v>
      </c>
      <c r="B492" s="431" t="s">
        <v>286</v>
      </c>
      <c r="C492" s="576" t="s">
        <v>224</v>
      </c>
      <c r="D492" s="599">
        <v>1</v>
      </c>
      <c r="E492" s="484">
        <v>522690</v>
      </c>
      <c r="F492" s="484">
        <f>E492*D492</f>
        <v>522690</v>
      </c>
      <c r="G492" s="484"/>
      <c r="H492" s="484"/>
      <c r="I492" s="589">
        <f>H492+F492</f>
        <v>522690</v>
      </c>
      <c r="J492" s="622"/>
      <c r="K492" s="528">
        <v>522690</v>
      </c>
      <c r="L492" s="484">
        <f>K492*J492</f>
        <v>0</v>
      </c>
      <c r="M492" s="528"/>
      <c r="N492" s="484"/>
      <c r="O492" s="589">
        <f>N492+L492</f>
        <v>0</v>
      </c>
      <c r="P492" s="641">
        <f t="shared" si="217"/>
        <v>0</v>
      </c>
      <c r="Q492" s="514">
        <f t="shared" si="218"/>
        <v>0</v>
      </c>
      <c r="R492" s="640">
        <f t="shared" si="219"/>
        <v>0</v>
      </c>
      <c r="S492" s="641"/>
      <c r="T492" s="528">
        <v>522690</v>
      </c>
      <c r="U492" s="528">
        <f>T492*S492</f>
        <v>0</v>
      </c>
      <c r="V492" s="528"/>
      <c r="W492" s="528"/>
      <c r="X492" s="673">
        <f>W492+U492</f>
        <v>0</v>
      </c>
    </row>
    <row r="493" spans="1:24" s="403" customFormat="1" ht="17.45" hidden="1" customHeight="1" x14ac:dyDescent="0.25">
      <c r="A493" s="706">
        <v>2</v>
      </c>
      <c r="B493" s="698" t="s">
        <v>549</v>
      </c>
      <c r="C493" s="699"/>
      <c r="D493" s="703"/>
      <c r="E493" s="421"/>
      <c r="F493" s="421"/>
      <c r="G493" s="421"/>
      <c r="H493" s="421"/>
      <c r="I493" s="586"/>
      <c r="J493" s="637"/>
      <c r="K493" s="520"/>
      <c r="L493" s="421"/>
      <c r="M493" s="520"/>
      <c r="N493" s="421"/>
      <c r="O493" s="586"/>
      <c r="P493" s="641">
        <f t="shared" si="217"/>
        <v>0</v>
      </c>
      <c r="Q493" s="514">
        <f t="shared" si="218"/>
        <v>0</v>
      </c>
      <c r="R493" s="640">
        <f t="shared" si="219"/>
        <v>0</v>
      </c>
      <c r="S493" s="636"/>
      <c r="T493" s="520"/>
      <c r="U493" s="520"/>
      <c r="V493" s="520"/>
      <c r="W493" s="520"/>
      <c r="X493" s="672"/>
    </row>
    <row r="494" spans="1:24" s="404" customFormat="1" ht="17.45" hidden="1" customHeight="1" x14ac:dyDescent="0.25">
      <c r="A494" s="706" t="s">
        <v>550</v>
      </c>
      <c r="B494" s="698" t="s">
        <v>551</v>
      </c>
      <c r="C494" s="699"/>
      <c r="D494" s="700"/>
      <c r="E494" s="465"/>
      <c r="F494" s="465">
        <f>SUM(F495:F505)</f>
        <v>294619</v>
      </c>
      <c r="G494" s="465"/>
      <c r="H494" s="465">
        <f>SUM(H495:H505)</f>
        <v>708813.29999999981</v>
      </c>
      <c r="I494" s="590">
        <f>SUM(I495:I505)</f>
        <v>1003432.2999999998</v>
      </c>
      <c r="J494" s="637"/>
      <c r="K494" s="520"/>
      <c r="L494" s="465">
        <f>SUM(L495:L505)</f>
        <v>0</v>
      </c>
      <c r="M494" s="520"/>
      <c r="N494" s="465">
        <f>SUM(N495:N505)</f>
        <v>0</v>
      </c>
      <c r="O494" s="590">
        <f>SUM(O495:O505)</f>
        <v>0</v>
      </c>
      <c r="P494" s="641">
        <f t="shared" si="217"/>
        <v>0</v>
      </c>
      <c r="Q494" s="514">
        <f t="shared" si="218"/>
        <v>0</v>
      </c>
      <c r="R494" s="640">
        <f t="shared" si="219"/>
        <v>0</v>
      </c>
      <c r="S494" s="636"/>
      <c r="T494" s="520"/>
      <c r="U494" s="520">
        <f>SUM(U495:U505)</f>
        <v>0</v>
      </c>
      <c r="V494" s="520"/>
      <c r="W494" s="520">
        <f>SUM(W495:W505)</f>
        <v>0</v>
      </c>
      <c r="X494" s="672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3" t="s">
        <v>31</v>
      </c>
      <c r="D495" s="598">
        <v>2</v>
      </c>
      <c r="E495" s="467">
        <v>5502</v>
      </c>
      <c r="F495" s="467">
        <f t="shared" ref="F495:F503" si="220">E495*D495</f>
        <v>11004</v>
      </c>
      <c r="G495" s="467">
        <v>32487</v>
      </c>
      <c r="H495" s="467">
        <f t="shared" ref="H495:H504" si="221">G495*D495</f>
        <v>64974</v>
      </c>
      <c r="I495" s="589">
        <f t="shared" ref="I495:I505" si="222">H495+F495</f>
        <v>75978</v>
      </c>
      <c r="J495" s="621"/>
      <c r="K495" s="521">
        <v>5502</v>
      </c>
      <c r="L495" s="467">
        <f t="shared" ref="L495:L503" si="223">K495*J495</f>
        <v>0</v>
      </c>
      <c r="M495" s="521">
        <v>32487</v>
      </c>
      <c r="N495" s="467">
        <f t="shared" ref="N495:N504" si="224">M495*J495</f>
        <v>0</v>
      </c>
      <c r="O495" s="589">
        <f t="shared" ref="O495:O505" si="225">N495+L495</f>
        <v>0</v>
      </c>
      <c r="P495" s="641">
        <f t="shared" si="217"/>
        <v>0</v>
      </c>
      <c r="Q495" s="514">
        <f t="shared" si="218"/>
        <v>0</v>
      </c>
      <c r="R495" s="640">
        <f t="shared" si="219"/>
        <v>0</v>
      </c>
      <c r="S495" s="652"/>
      <c r="T495" s="521">
        <v>5502</v>
      </c>
      <c r="U495" s="521">
        <f t="shared" ref="U495:U503" si="226">T495*S495</f>
        <v>0</v>
      </c>
      <c r="V495" s="521">
        <v>32487</v>
      </c>
      <c r="W495" s="521">
        <f t="shared" ref="W495:W504" si="227">V495*S495</f>
        <v>0</v>
      </c>
      <c r="X495" s="673">
        <f t="shared" ref="X495:X505" si="228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3" t="s">
        <v>378</v>
      </c>
      <c r="D496" s="598">
        <v>350</v>
      </c>
      <c r="E496" s="467">
        <v>214.84</v>
      </c>
      <c r="F496" s="467">
        <f t="shared" si="220"/>
        <v>75194</v>
      </c>
      <c r="G496" s="467">
        <v>184.6</v>
      </c>
      <c r="H496" s="467">
        <f t="shared" si="221"/>
        <v>64610</v>
      </c>
      <c r="I496" s="589">
        <f t="shared" si="222"/>
        <v>139804</v>
      </c>
      <c r="J496" s="621"/>
      <c r="K496" s="521">
        <v>214.84</v>
      </c>
      <c r="L496" s="467">
        <f t="shared" si="223"/>
        <v>0</v>
      </c>
      <c r="M496" s="521">
        <v>184.6</v>
      </c>
      <c r="N496" s="467">
        <f t="shared" si="224"/>
        <v>0</v>
      </c>
      <c r="O496" s="589">
        <f t="shared" si="225"/>
        <v>0</v>
      </c>
      <c r="P496" s="641">
        <f t="shared" si="217"/>
        <v>0</v>
      </c>
      <c r="Q496" s="514">
        <f t="shared" si="218"/>
        <v>0</v>
      </c>
      <c r="R496" s="640">
        <f t="shared" si="219"/>
        <v>0</v>
      </c>
      <c r="S496" s="652"/>
      <c r="T496" s="521">
        <v>214.84</v>
      </c>
      <c r="U496" s="521">
        <f t="shared" si="226"/>
        <v>0</v>
      </c>
      <c r="V496" s="521">
        <v>184.6</v>
      </c>
      <c r="W496" s="521">
        <f t="shared" si="227"/>
        <v>0</v>
      </c>
      <c r="X496" s="673">
        <f t="shared" si="228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3" t="s">
        <v>31</v>
      </c>
      <c r="D497" s="598">
        <v>23</v>
      </c>
      <c r="E497" s="467">
        <v>4585</v>
      </c>
      <c r="F497" s="467">
        <f t="shared" si="220"/>
        <v>105455</v>
      </c>
      <c r="G497" s="467">
        <v>21362.9</v>
      </c>
      <c r="H497" s="467">
        <f t="shared" si="221"/>
        <v>491346.7</v>
      </c>
      <c r="I497" s="589">
        <f t="shared" si="222"/>
        <v>596801.69999999995</v>
      </c>
      <c r="J497" s="621"/>
      <c r="K497" s="521">
        <v>4585</v>
      </c>
      <c r="L497" s="467">
        <f t="shared" si="223"/>
        <v>0</v>
      </c>
      <c r="M497" s="521">
        <v>21362.9</v>
      </c>
      <c r="N497" s="467">
        <f t="shared" si="224"/>
        <v>0</v>
      </c>
      <c r="O497" s="589">
        <f t="shared" si="225"/>
        <v>0</v>
      </c>
      <c r="P497" s="641">
        <f t="shared" si="217"/>
        <v>0</v>
      </c>
      <c r="Q497" s="514">
        <f t="shared" si="218"/>
        <v>0</v>
      </c>
      <c r="R497" s="640">
        <f t="shared" si="219"/>
        <v>0</v>
      </c>
      <c r="S497" s="652"/>
      <c r="T497" s="521">
        <v>4585</v>
      </c>
      <c r="U497" s="521">
        <f t="shared" si="226"/>
        <v>0</v>
      </c>
      <c r="V497" s="521">
        <v>21362.9</v>
      </c>
      <c r="W497" s="521">
        <f t="shared" si="227"/>
        <v>0</v>
      </c>
      <c r="X497" s="673">
        <f t="shared" si="228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3" t="s">
        <v>32</v>
      </c>
      <c r="D498" s="598">
        <v>350</v>
      </c>
      <c r="E498" s="467">
        <v>104.80000000000001</v>
      </c>
      <c r="F498" s="467">
        <f t="shared" si="220"/>
        <v>36680.000000000007</v>
      </c>
      <c r="G498" s="467">
        <v>119.60000000000001</v>
      </c>
      <c r="H498" s="467">
        <f t="shared" si="221"/>
        <v>41860</v>
      </c>
      <c r="I498" s="589">
        <f t="shared" si="222"/>
        <v>78540</v>
      </c>
      <c r="J498" s="621"/>
      <c r="K498" s="521">
        <v>104.80000000000001</v>
      </c>
      <c r="L498" s="467">
        <f t="shared" si="223"/>
        <v>0</v>
      </c>
      <c r="M498" s="521">
        <v>119.60000000000001</v>
      </c>
      <c r="N498" s="467">
        <f t="shared" si="224"/>
        <v>0</v>
      </c>
      <c r="O498" s="589">
        <f t="shared" si="225"/>
        <v>0</v>
      </c>
      <c r="P498" s="641">
        <f t="shared" si="217"/>
        <v>0</v>
      </c>
      <c r="Q498" s="514">
        <f t="shared" si="218"/>
        <v>0</v>
      </c>
      <c r="R498" s="640">
        <f t="shared" si="219"/>
        <v>0</v>
      </c>
      <c r="S498" s="652"/>
      <c r="T498" s="521">
        <v>104.80000000000001</v>
      </c>
      <c r="U498" s="521">
        <f t="shared" si="226"/>
        <v>0</v>
      </c>
      <c r="V498" s="521">
        <v>119.60000000000001</v>
      </c>
      <c r="W498" s="521">
        <f t="shared" si="227"/>
        <v>0</v>
      </c>
      <c r="X498" s="673">
        <f t="shared" si="228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3" t="s">
        <v>31</v>
      </c>
      <c r="D499" s="598">
        <v>350</v>
      </c>
      <c r="E499" s="467">
        <v>6.5500000000000007</v>
      </c>
      <c r="F499" s="467">
        <f t="shared" si="220"/>
        <v>2292.5000000000005</v>
      </c>
      <c r="G499" s="467">
        <v>26.52</v>
      </c>
      <c r="H499" s="467">
        <f t="shared" si="221"/>
        <v>9282</v>
      </c>
      <c r="I499" s="589">
        <f t="shared" si="222"/>
        <v>11574.5</v>
      </c>
      <c r="J499" s="621"/>
      <c r="K499" s="521">
        <v>6.5500000000000007</v>
      </c>
      <c r="L499" s="467">
        <f t="shared" si="223"/>
        <v>0</v>
      </c>
      <c r="M499" s="521">
        <v>26.52</v>
      </c>
      <c r="N499" s="467">
        <f t="shared" si="224"/>
        <v>0</v>
      </c>
      <c r="O499" s="589">
        <f t="shared" si="225"/>
        <v>0</v>
      </c>
      <c r="P499" s="641">
        <f t="shared" si="217"/>
        <v>0</v>
      </c>
      <c r="Q499" s="514">
        <f t="shared" si="218"/>
        <v>0</v>
      </c>
      <c r="R499" s="640">
        <f t="shared" si="219"/>
        <v>0</v>
      </c>
      <c r="S499" s="652"/>
      <c r="T499" s="521">
        <v>6.5500000000000007</v>
      </c>
      <c r="U499" s="521">
        <f t="shared" si="226"/>
        <v>0</v>
      </c>
      <c r="V499" s="521">
        <v>26.52</v>
      </c>
      <c r="W499" s="521">
        <f t="shared" si="227"/>
        <v>0</v>
      </c>
      <c r="X499" s="673">
        <f t="shared" si="228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3" t="s">
        <v>31</v>
      </c>
      <c r="D500" s="598">
        <v>23</v>
      </c>
      <c r="E500" s="467">
        <v>655</v>
      </c>
      <c r="F500" s="467">
        <f t="shared" si="220"/>
        <v>15065</v>
      </c>
      <c r="G500" s="467">
        <v>135.20000000000002</v>
      </c>
      <c r="H500" s="467">
        <f t="shared" si="221"/>
        <v>3109.6000000000004</v>
      </c>
      <c r="I500" s="589">
        <f t="shared" si="222"/>
        <v>18174.599999999999</v>
      </c>
      <c r="J500" s="621"/>
      <c r="K500" s="521">
        <v>655</v>
      </c>
      <c r="L500" s="467">
        <f t="shared" si="223"/>
        <v>0</v>
      </c>
      <c r="M500" s="521">
        <v>135.20000000000002</v>
      </c>
      <c r="N500" s="467">
        <f t="shared" si="224"/>
        <v>0</v>
      </c>
      <c r="O500" s="589">
        <f t="shared" si="225"/>
        <v>0</v>
      </c>
      <c r="P500" s="641">
        <f t="shared" si="217"/>
        <v>0</v>
      </c>
      <c r="Q500" s="514">
        <f t="shared" si="218"/>
        <v>0</v>
      </c>
      <c r="R500" s="640">
        <f t="shared" si="219"/>
        <v>0</v>
      </c>
      <c r="S500" s="652"/>
      <c r="T500" s="521">
        <v>655</v>
      </c>
      <c r="U500" s="521">
        <f t="shared" si="226"/>
        <v>0</v>
      </c>
      <c r="V500" s="521">
        <v>135.20000000000002</v>
      </c>
      <c r="W500" s="521">
        <f t="shared" si="227"/>
        <v>0</v>
      </c>
      <c r="X500" s="673">
        <f t="shared" si="228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3" t="s">
        <v>31</v>
      </c>
      <c r="D501" s="598">
        <v>46</v>
      </c>
      <c r="E501" s="467">
        <v>65.5</v>
      </c>
      <c r="F501" s="467">
        <f t="shared" si="220"/>
        <v>3013</v>
      </c>
      <c r="G501" s="467">
        <v>109.2</v>
      </c>
      <c r="H501" s="467">
        <f t="shared" si="221"/>
        <v>5023.2</v>
      </c>
      <c r="I501" s="589">
        <f t="shared" si="222"/>
        <v>8036.2</v>
      </c>
      <c r="J501" s="621"/>
      <c r="K501" s="521">
        <v>65.5</v>
      </c>
      <c r="L501" s="467">
        <f t="shared" si="223"/>
        <v>0</v>
      </c>
      <c r="M501" s="521">
        <v>109.2</v>
      </c>
      <c r="N501" s="467">
        <f t="shared" si="224"/>
        <v>0</v>
      </c>
      <c r="O501" s="589">
        <f t="shared" si="225"/>
        <v>0</v>
      </c>
      <c r="P501" s="641">
        <f t="shared" si="217"/>
        <v>0</v>
      </c>
      <c r="Q501" s="514">
        <f t="shared" si="218"/>
        <v>0</v>
      </c>
      <c r="R501" s="640">
        <f t="shared" si="219"/>
        <v>0</v>
      </c>
      <c r="S501" s="652"/>
      <c r="T501" s="521">
        <v>65.5</v>
      </c>
      <c r="U501" s="521">
        <f t="shared" si="226"/>
        <v>0</v>
      </c>
      <c r="V501" s="521">
        <v>109.2</v>
      </c>
      <c r="W501" s="521">
        <f t="shared" si="227"/>
        <v>0</v>
      </c>
      <c r="X501" s="673">
        <f t="shared" si="228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3" t="s">
        <v>31</v>
      </c>
      <c r="D502" s="598">
        <v>23</v>
      </c>
      <c r="E502" s="467">
        <v>65.5</v>
      </c>
      <c r="F502" s="467">
        <f t="shared" si="220"/>
        <v>1506.5</v>
      </c>
      <c r="G502" s="467">
        <v>127.4</v>
      </c>
      <c r="H502" s="467">
        <f t="shared" si="221"/>
        <v>2930.2000000000003</v>
      </c>
      <c r="I502" s="589">
        <f t="shared" si="222"/>
        <v>4436.7000000000007</v>
      </c>
      <c r="J502" s="621"/>
      <c r="K502" s="521">
        <v>65.5</v>
      </c>
      <c r="L502" s="467">
        <f t="shared" si="223"/>
        <v>0</v>
      </c>
      <c r="M502" s="521">
        <v>127.4</v>
      </c>
      <c r="N502" s="467">
        <f t="shared" si="224"/>
        <v>0</v>
      </c>
      <c r="O502" s="589">
        <f t="shared" si="225"/>
        <v>0</v>
      </c>
      <c r="P502" s="641">
        <f t="shared" si="217"/>
        <v>0</v>
      </c>
      <c r="Q502" s="514">
        <f t="shared" si="218"/>
        <v>0</v>
      </c>
      <c r="R502" s="640">
        <f t="shared" si="219"/>
        <v>0</v>
      </c>
      <c r="S502" s="652"/>
      <c r="T502" s="521">
        <v>65.5</v>
      </c>
      <c r="U502" s="521">
        <f t="shared" si="226"/>
        <v>0</v>
      </c>
      <c r="V502" s="521">
        <v>127.4</v>
      </c>
      <c r="W502" s="521">
        <f t="shared" si="227"/>
        <v>0</v>
      </c>
      <c r="X502" s="673">
        <f t="shared" si="228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3" t="s">
        <v>31</v>
      </c>
      <c r="D503" s="598">
        <v>396</v>
      </c>
      <c r="E503" s="467">
        <v>32.75</v>
      </c>
      <c r="F503" s="467">
        <f t="shared" si="220"/>
        <v>12969</v>
      </c>
      <c r="G503" s="467">
        <v>15.600000000000001</v>
      </c>
      <c r="H503" s="467">
        <f t="shared" si="221"/>
        <v>6177.6</v>
      </c>
      <c r="I503" s="589">
        <f t="shared" si="222"/>
        <v>19146.599999999999</v>
      </c>
      <c r="J503" s="621"/>
      <c r="K503" s="521">
        <v>32.75</v>
      </c>
      <c r="L503" s="467">
        <f t="shared" si="223"/>
        <v>0</v>
      </c>
      <c r="M503" s="521">
        <v>15.600000000000001</v>
      </c>
      <c r="N503" s="467">
        <f t="shared" si="224"/>
        <v>0</v>
      </c>
      <c r="O503" s="589">
        <f t="shared" si="225"/>
        <v>0</v>
      </c>
      <c r="P503" s="641">
        <f t="shared" si="217"/>
        <v>0</v>
      </c>
      <c r="Q503" s="514">
        <f t="shared" si="218"/>
        <v>0</v>
      </c>
      <c r="R503" s="640">
        <f t="shared" si="219"/>
        <v>0</v>
      </c>
      <c r="S503" s="652"/>
      <c r="T503" s="521">
        <v>32.75</v>
      </c>
      <c r="U503" s="521">
        <f t="shared" si="226"/>
        <v>0</v>
      </c>
      <c r="V503" s="521">
        <v>15.600000000000001</v>
      </c>
      <c r="W503" s="521">
        <f t="shared" si="227"/>
        <v>0</v>
      </c>
      <c r="X503" s="673">
        <f t="shared" si="228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3" t="s">
        <v>224</v>
      </c>
      <c r="D504" s="598">
        <v>1</v>
      </c>
      <c r="E504" s="467"/>
      <c r="F504" s="467"/>
      <c r="G504" s="467">
        <v>19500</v>
      </c>
      <c r="H504" s="467">
        <f t="shared" si="221"/>
        <v>19500</v>
      </c>
      <c r="I504" s="589">
        <f t="shared" si="222"/>
        <v>19500</v>
      </c>
      <c r="J504" s="621"/>
      <c r="K504" s="521"/>
      <c r="L504" s="467"/>
      <c r="M504" s="521">
        <v>19500</v>
      </c>
      <c r="N504" s="467">
        <f t="shared" si="224"/>
        <v>0</v>
      </c>
      <c r="O504" s="589">
        <f t="shared" si="225"/>
        <v>0</v>
      </c>
      <c r="P504" s="641">
        <f t="shared" si="217"/>
        <v>0</v>
      </c>
      <c r="Q504" s="514">
        <f t="shared" si="218"/>
        <v>0</v>
      </c>
      <c r="R504" s="640">
        <f t="shared" si="219"/>
        <v>0</v>
      </c>
      <c r="S504" s="652"/>
      <c r="T504" s="521"/>
      <c r="U504" s="521"/>
      <c r="V504" s="521">
        <v>19500</v>
      </c>
      <c r="W504" s="521">
        <f t="shared" si="227"/>
        <v>0</v>
      </c>
      <c r="X504" s="673">
        <f t="shared" si="228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3" t="s">
        <v>224</v>
      </c>
      <c r="D505" s="598">
        <v>1</v>
      </c>
      <c r="E505" s="467">
        <v>31440</v>
      </c>
      <c r="F505" s="467">
        <f>E505*D505</f>
        <v>31440</v>
      </c>
      <c r="G505" s="467"/>
      <c r="H505" s="467"/>
      <c r="I505" s="589">
        <f t="shared" si="222"/>
        <v>31440</v>
      </c>
      <c r="J505" s="621"/>
      <c r="K505" s="521">
        <v>31440</v>
      </c>
      <c r="L505" s="467">
        <f>K505*J505</f>
        <v>0</v>
      </c>
      <c r="M505" s="521"/>
      <c r="N505" s="467"/>
      <c r="O505" s="589">
        <f t="shared" si="225"/>
        <v>0</v>
      </c>
      <c r="P505" s="641">
        <f t="shared" si="217"/>
        <v>0</v>
      </c>
      <c r="Q505" s="514">
        <f t="shared" si="218"/>
        <v>0</v>
      </c>
      <c r="R505" s="640">
        <f t="shared" si="219"/>
        <v>0</v>
      </c>
      <c r="S505" s="652"/>
      <c r="T505" s="521">
        <v>31440</v>
      </c>
      <c r="U505" s="521">
        <f>T505*S505</f>
        <v>0</v>
      </c>
      <c r="V505" s="521"/>
      <c r="W505" s="521"/>
      <c r="X505" s="673">
        <f t="shared" si="228"/>
        <v>0</v>
      </c>
    </row>
    <row r="506" spans="1:24" s="403" customFormat="1" ht="17.45" customHeight="1" x14ac:dyDescent="0.25">
      <c r="A506" s="711" t="s">
        <v>28</v>
      </c>
      <c r="B506" s="698" t="s">
        <v>558</v>
      </c>
      <c r="C506" s="699"/>
      <c r="D506" s="637"/>
      <c r="E506" s="555"/>
      <c r="F506" s="555"/>
      <c r="G506" s="555"/>
      <c r="H506" s="555"/>
      <c r="I506" s="638"/>
      <c r="J506" s="637"/>
      <c r="K506" s="520"/>
      <c r="L506" s="421"/>
      <c r="M506" s="520"/>
      <c r="N506" s="421"/>
      <c r="O506" s="586"/>
      <c r="P506" s="637"/>
      <c r="Q506" s="555"/>
      <c r="R506" s="638"/>
      <c r="S506" s="636"/>
      <c r="T506" s="520"/>
      <c r="U506" s="520"/>
      <c r="V506" s="520"/>
      <c r="W506" s="520"/>
      <c r="X506" s="672"/>
    </row>
    <row r="507" spans="1:24" s="242" customFormat="1" ht="17.45" customHeight="1" x14ac:dyDescent="0.25">
      <c r="A507" s="711" t="s">
        <v>559</v>
      </c>
      <c r="B507" s="698" t="s">
        <v>560</v>
      </c>
      <c r="C507" s="699"/>
      <c r="D507" s="703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6">
        <f>I508+I522+I536+I550</f>
        <v>84965304.132421002</v>
      </c>
      <c r="J507" s="637"/>
      <c r="K507" s="520"/>
      <c r="L507" s="456">
        <f>L508+L522+L536+L550</f>
        <v>10159815.572400002</v>
      </c>
      <c r="M507" s="515"/>
      <c r="N507" s="456">
        <f>N508+N522+N536+N550</f>
        <v>15392630.228541</v>
      </c>
      <c r="O507" s="609">
        <f>O508+O522+O536+O550</f>
        <v>25552445.800941002</v>
      </c>
      <c r="P507" s="642"/>
      <c r="Q507" s="456"/>
      <c r="R507" s="609"/>
      <c r="S507" s="636"/>
      <c r="T507" s="520"/>
      <c r="U507" s="515">
        <f>U508+U522+U536+U550</f>
        <v>10159584.6</v>
      </c>
      <c r="V507" s="515"/>
      <c r="W507" s="515">
        <f>W508+W522+W536+W550</f>
        <v>15391716.924999999</v>
      </c>
      <c r="X507" s="670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9"/>
      <c r="D508" s="596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7">
        <f>SUM(I510:I521)</f>
        <v>27087260.366472002</v>
      </c>
      <c r="J508" s="616"/>
      <c r="K508" s="523"/>
      <c r="L508" s="422">
        <f>SUM(L510:L521)</f>
        <v>0</v>
      </c>
      <c r="M508" s="523"/>
      <c r="N508" s="422">
        <f>SUM(N510:N521)</f>
        <v>0</v>
      </c>
      <c r="O508" s="597">
        <f>SUM(O510:O521)</f>
        <v>0</v>
      </c>
      <c r="P508" s="641">
        <f t="shared" si="217"/>
        <v>0</v>
      </c>
      <c r="Q508" s="514">
        <f t="shared" si="218"/>
        <v>0</v>
      </c>
      <c r="R508" s="640">
        <f t="shared" si="219"/>
        <v>0</v>
      </c>
      <c r="S508" s="650"/>
      <c r="T508" s="523"/>
      <c r="U508" s="523">
        <f>SUM(U510:U521)</f>
        <v>0</v>
      </c>
      <c r="V508" s="523"/>
      <c r="W508" s="523">
        <f>SUM(W510:W521)</f>
        <v>0</v>
      </c>
      <c r="X508" s="674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8"/>
      <c r="D509" s="600"/>
      <c r="E509" s="467"/>
      <c r="F509" s="467"/>
      <c r="G509" s="467"/>
      <c r="H509" s="467"/>
      <c r="I509" s="589"/>
      <c r="J509" s="622"/>
      <c r="K509" s="521"/>
      <c r="L509" s="467"/>
      <c r="M509" s="521"/>
      <c r="N509" s="467"/>
      <c r="O509" s="589"/>
      <c r="P509" s="641">
        <f t="shared" si="217"/>
        <v>0</v>
      </c>
      <c r="Q509" s="514">
        <f t="shared" si="218"/>
        <v>0</v>
      </c>
      <c r="R509" s="640">
        <f t="shared" si="219"/>
        <v>0</v>
      </c>
      <c r="S509" s="641"/>
      <c r="T509" s="521"/>
      <c r="U509" s="521"/>
      <c r="V509" s="521"/>
      <c r="W509" s="521"/>
      <c r="X509" s="673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3" t="s">
        <v>171</v>
      </c>
      <c r="D510" s="600">
        <f>79.62</f>
        <v>79.62</v>
      </c>
      <c r="E510" s="467">
        <v>13494</v>
      </c>
      <c r="F510" s="467">
        <f>E510*D510</f>
        <v>1074392.28</v>
      </c>
      <c r="G510" s="467"/>
      <c r="H510" s="467"/>
      <c r="I510" s="589">
        <f>F510+H510</f>
        <v>1074392.28</v>
      </c>
      <c r="J510" s="622"/>
      <c r="K510" s="521">
        <v>13494</v>
      </c>
      <c r="L510" s="467">
        <f>K510*J510</f>
        <v>0</v>
      </c>
      <c r="M510" s="521"/>
      <c r="N510" s="467"/>
      <c r="O510" s="589">
        <f>L510+N510</f>
        <v>0</v>
      </c>
      <c r="P510" s="641">
        <f t="shared" si="217"/>
        <v>0</v>
      </c>
      <c r="Q510" s="514">
        <f t="shared" si="218"/>
        <v>0</v>
      </c>
      <c r="R510" s="640">
        <f t="shared" si="219"/>
        <v>0</v>
      </c>
      <c r="S510" s="641"/>
      <c r="T510" s="521">
        <v>13494</v>
      </c>
      <c r="U510" s="521">
        <f>T510*S510</f>
        <v>0</v>
      </c>
      <c r="V510" s="521"/>
      <c r="W510" s="521"/>
      <c r="X510" s="673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3" t="s">
        <v>171</v>
      </c>
      <c r="D511" s="600">
        <v>308.73</v>
      </c>
      <c r="E511" s="467">
        <v>19422</v>
      </c>
      <c r="F511" s="467">
        <f>E511*D511</f>
        <v>5996154.0600000005</v>
      </c>
      <c r="G511" s="467"/>
      <c r="H511" s="467"/>
      <c r="I511" s="589">
        <f>F511+H511</f>
        <v>5996154.0600000005</v>
      </c>
      <c r="J511" s="622"/>
      <c r="K511" s="521">
        <v>19422</v>
      </c>
      <c r="L511" s="467">
        <f>K511*J511</f>
        <v>0</v>
      </c>
      <c r="M511" s="521"/>
      <c r="N511" s="467"/>
      <c r="O511" s="589">
        <f>L511+N511</f>
        <v>0</v>
      </c>
      <c r="P511" s="641">
        <f t="shared" si="217"/>
        <v>0</v>
      </c>
      <c r="Q511" s="514">
        <f t="shared" si="218"/>
        <v>0</v>
      </c>
      <c r="R511" s="640">
        <f t="shared" si="219"/>
        <v>0</v>
      </c>
      <c r="S511" s="641"/>
      <c r="T511" s="521">
        <v>19422</v>
      </c>
      <c r="U511" s="521">
        <f>T511*S511</f>
        <v>0</v>
      </c>
      <c r="V511" s="521"/>
      <c r="W511" s="521"/>
      <c r="X511" s="673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3" t="s">
        <v>171</v>
      </c>
      <c r="D512" s="600">
        <f>196.74</f>
        <v>196.74</v>
      </c>
      <c r="E512" s="467">
        <v>2405</v>
      </c>
      <c r="F512" s="467">
        <f>E512*D512</f>
        <v>473159.7</v>
      </c>
      <c r="G512" s="467"/>
      <c r="H512" s="467"/>
      <c r="I512" s="589">
        <f>F512+H512</f>
        <v>473159.7</v>
      </c>
      <c r="J512" s="622"/>
      <c r="K512" s="521">
        <v>2405</v>
      </c>
      <c r="L512" s="467">
        <f>K512*J512</f>
        <v>0</v>
      </c>
      <c r="M512" s="521"/>
      <c r="N512" s="467"/>
      <c r="O512" s="589">
        <f>L512+N512</f>
        <v>0</v>
      </c>
      <c r="P512" s="641">
        <f t="shared" si="217"/>
        <v>0</v>
      </c>
      <c r="Q512" s="514">
        <f t="shared" si="218"/>
        <v>0</v>
      </c>
      <c r="R512" s="640">
        <f t="shared" si="219"/>
        <v>0</v>
      </c>
      <c r="S512" s="641"/>
      <c r="T512" s="521">
        <v>2405</v>
      </c>
      <c r="U512" s="521">
        <f>T512*S512</f>
        <v>0</v>
      </c>
      <c r="V512" s="521"/>
      <c r="W512" s="521"/>
      <c r="X512" s="673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3"/>
      <c r="D513" s="600"/>
      <c r="E513" s="467"/>
      <c r="F513" s="467"/>
      <c r="G513" s="467"/>
      <c r="H513" s="467"/>
      <c r="I513" s="589"/>
      <c r="J513" s="622"/>
      <c r="K513" s="521"/>
      <c r="L513" s="467"/>
      <c r="M513" s="521"/>
      <c r="N513" s="467"/>
      <c r="O513" s="589"/>
      <c r="P513" s="641">
        <f t="shared" si="217"/>
        <v>0</v>
      </c>
      <c r="Q513" s="514">
        <f t="shared" si="218"/>
        <v>0</v>
      </c>
      <c r="R513" s="640">
        <f t="shared" si="219"/>
        <v>0</v>
      </c>
      <c r="S513" s="641"/>
      <c r="T513" s="521"/>
      <c r="U513" s="521"/>
      <c r="V513" s="521"/>
      <c r="W513" s="521"/>
      <c r="X513" s="673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3" t="s">
        <v>171</v>
      </c>
      <c r="D514" s="600">
        <v>151</v>
      </c>
      <c r="E514" s="467">
        <v>2513.1600000000003</v>
      </c>
      <c r="F514" s="467">
        <f>E514*D514</f>
        <v>379487.16000000003</v>
      </c>
      <c r="G514" s="467">
        <v>6681</v>
      </c>
      <c r="H514" s="467">
        <f>G514*D514</f>
        <v>1008831</v>
      </c>
      <c r="I514" s="589">
        <f>F514+H514</f>
        <v>1388318.1600000001</v>
      </c>
      <c r="J514" s="622"/>
      <c r="K514" s="521">
        <v>2513.1600000000003</v>
      </c>
      <c r="L514" s="467">
        <f>K514*J514</f>
        <v>0</v>
      </c>
      <c r="M514" s="521">
        <v>6681</v>
      </c>
      <c r="N514" s="467">
        <f>M514*J514</f>
        <v>0</v>
      </c>
      <c r="O514" s="589">
        <f>L514+N514</f>
        <v>0</v>
      </c>
      <c r="P514" s="641">
        <f t="shared" si="217"/>
        <v>0</v>
      </c>
      <c r="Q514" s="514">
        <f t="shared" si="218"/>
        <v>0</v>
      </c>
      <c r="R514" s="640">
        <f t="shared" si="219"/>
        <v>0</v>
      </c>
      <c r="S514" s="641"/>
      <c r="T514" s="521">
        <v>2513.1600000000003</v>
      </c>
      <c r="U514" s="521">
        <f>T514*S514</f>
        <v>0</v>
      </c>
      <c r="V514" s="521">
        <v>6681</v>
      </c>
      <c r="W514" s="521">
        <f>V514*S514</f>
        <v>0</v>
      </c>
      <c r="X514" s="673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3" t="s">
        <v>171</v>
      </c>
      <c r="D515" s="600">
        <v>163</v>
      </c>
      <c r="E515" s="467">
        <v>2333.7600000000002</v>
      </c>
      <c r="F515" s="467">
        <f>E515*D515</f>
        <v>380402.88000000006</v>
      </c>
      <c r="G515" s="467">
        <v>2161.5</v>
      </c>
      <c r="H515" s="467">
        <f>G515*D515</f>
        <v>352324.5</v>
      </c>
      <c r="I515" s="589">
        <f>F515+H515</f>
        <v>732727.38000000012</v>
      </c>
      <c r="J515" s="622"/>
      <c r="K515" s="521">
        <v>2333.7600000000002</v>
      </c>
      <c r="L515" s="467">
        <f>K515*J515</f>
        <v>0</v>
      </c>
      <c r="M515" s="521">
        <v>2161.5</v>
      </c>
      <c r="N515" s="467">
        <f>M515*J515</f>
        <v>0</v>
      </c>
      <c r="O515" s="589">
        <f>L515+N515</f>
        <v>0</v>
      </c>
      <c r="P515" s="641">
        <f t="shared" si="217"/>
        <v>0</v>
      </c>
      <c r="Q515" s="514">
        <f t="shared" si="218"/>
        <v>0</v>
      </c>
      <c r="R515" s="640">
        <f t="shared" si="219"/>
        <v>0</v>
      </c>
      <c r="S515" s="641"/>
      <c r="T515" s="521">
        <v>2333.7600000000002</v>
      </c>
      <c r="U515" s="521">
        <f>T515*S515</f>
        <v>0</v>
      </c>
      <c r="V515" s="521">
        <v>2161.5</v>
      </c>
      <c r="W515" s="521">
        <f>V515*S515</f>
        <v>0</v>
      </c>
      <c r="X515" s="673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3" t="s">
        <v>32</v>
      </c>
      <c r="D516" s="600">
        <v>226.24</v>
      </c>
      <c r="E516" s="467">
        <v>46.800000000000004</v>
      </c>
      <c r="F516" s="467">
        <f>E516*D516</f>
        <v>10588.032000000001</v>
      </c>
      <c r="G516" s="467">
        <v>264.096</v>
      </c>
      <c r="H516" s="467">
        <f>G516*D516</f>
        <v>59749.079040000004</v>
      </c>
      <c r="I516" s="589">
        <f>F516+H516</f>
        <v>70337.111040000003</v>
      </c>
      <c r="J516" s="622"/>
      <c r="K516" s="521">
        <v>46.800000000000004</v>
      </c>
      <c r="L516" s="467">
        <f>K516*J516</f>
        <v>0</v>
      </c>
      <c r="M516" s="521">
        <v>264.096</v>
      </c>
      <c r="N516" s="467">
        <f>M516*J516</f>
        <v>0</v>
      </c>
      <c r="O516" s="589">
        <f>L516+N516</f>
        <v>0</v>
      </c>
      <c r="P516" s="641">
        <f t="shared" si="217"/>
        <v>0</v>
      </c>
      <c r="Q516" s="514">
        <f t="shared" si="218"/>
        <v>0</v>
      </c>
      <c r="R516" s="640">
        <f t="shared" si="219"/>
        <v>0</v>
      </c>
      <c r="S516" s="641"/>
      <c r="T516" s="521">
        <v>46.800000000000004</v>
      </c>
      <c r="U516" s="521">
        <f>T516*S516</f>
        <v>0</v>
      </c>
      <c r="V516" s="521">
        <v>264.096</v>
      </c>
      <c r="W516" s="521">
        <f>V516*S516</f>
        <v>0</v>
      </c>
      <c r="X516" s="673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8"/>
      <c r="D517" s="600"/>
      <c r="E517" s="467"/>
      <c r="F517" s="467"/>
      <c r="G517" s="467"/>
      <c r="H517" s="467"/>
      <c r="I517" s="589"/>
      <c r="J517" s="622"/>
      <c r="K517" s="521"/>
      <c r="L517" s="467"/>
      <c r="M517" s="521"/>
      <c r="N517" s="467"/>
      <c r="O517" s="589"/>
      <c r="P517" s="641">
        <f t="shared" si="217"/>
        <v>0</v>
      </c>
      <c r="Q517" s="514">
        <f t="shared" si="218"/>
        <v>0</v>
      </c>
      <c r="R517" s="640">
        <f t="shared" si="219"/>
        <v>0</v>
      </c>
      <c r="S517" s="641"/>
      <c r="T517" s="521"/>
      <c r="U517" s="521"/>
      <c r="V517" s="521"/>
      <c r="W517" s="521"/>
      <c r="X517" s="673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3" t="s">
        <v>32</v>
      </c>
      <c r="D518" s="600">
        <v>226.24</v>
      </c>
      <c r="E518" s="467">
        <v>2475.7200000000003</v>
      </c>
      <c r="F518" s="467">
        <f>E518*D518</f>
        <v>560106.89280000003</v>
      </c>
      <c r="G518" s="467">
        <v>60348.1368</v>
      </c>
      <c r="H518" s="467">
        <f>G518*D518</f>
        <v>13653162.469632</v>
      </c>
      <c r="I518" s="589">
        <f>F518+H518</f>
        <v>14213269.362431999</v>
      </c>
      <c r="J518" s="622"/>
      <c r="K518" s="521">
        <v>2475.7200000000003</v>
      </c>
      <c r="L518" s="467">
        <f>K518*J518</f>
        <v>0</v>
      </c>
      <c r="M518" s="521">
        <v>60348.1368</v>
      </c>
      <c r="N518" s="467">
        <f>M518*J518</f>
        <v>0</v>
      </c>
      <c r="O518" s="589">
        <f>L518+N518</f>
        <v>0</v>
      </c>
      <c r="P518" s="641">
        <f t="shared" si="217"/>
        <v>0</v>
      </c>
      <c r="Q518" s="514">
        <f t="shared" si="218"/>
        <v>0</v>
      </c>
      <c r="R518" s="640">
        <f t="shared" si="219"/>
        <v>0</v>
      </c>
      <c r="S518" s="641"/>
      <c r="T518" s="521">
        <v>2475.7200000000003</v>
      </c>
      <c r="U518" s="521">
        <f>T518*S518</f>
        <v>0</v>
      </c>
      <c r="V518" s="521">
        <v>60348.1368</v>
      </c>
      <c r="W518" s="521">
        <f>V518*S518</f>
        <v>0</v>
      </c>
      <c r="X518" s="673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3" t="s">
        <v>32</v>
      </c>
      <c r="D519" s="600">
        <v>226.24</v>
      </c>
      <c r="E519" s="467">
        <v>6552</v>
      </c>
      <c r="F519" s="467">
        <f>E519*D519</f>
        <v>1482324.48</v>
      </c>
      <c r="G519" s="467"/>
      <c r="H519" s="467"/>
      <c r="I519" s="589">
        <f>F519+H519</f>
        <v>1482324.48</v>
      </c>
      <c r="J519" s="622"/>
      <c r="K519" s="521">
        <v>6552</v>
      </c>
      <c r="L519" s="467">
        <f>K519*J519</f>
        <v>0</v>
      </c>
      <c r="M519" s="521"/>
      <c r="N519" s="467"/>
      <c r="O519" s="589">
        <f>L519+N519</f>
        <v>0</v>
      </c>
      <c r="P519" s="641">
        <f t="shared" si="217"/>
        <v>0</v>
      </c>
      <c r="Q519" s="514">
        <f t="shared" si="218"/>
        <v>0</v>
      </c>
      <c r="R519" s="640">
        <f t="shared" si="219"/>
        <v>0</v>
      </c>
      <c r="S519" s="641"/>
      <c r="T519" s="521">
        <v>6552</v>
      </c>
      <c r="U519" s="521">
        <f>T519*S519</f>
        <v>0</v>
      </c>
      <c r="V519" s="521"/>
      <c r="W519" s="521"/>
      <c r="X519" s="673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3" t="s">
        <v>32</v>
      </c>
      <c r="D520" s="600">
        <v>226.24</v>
      </c>
      <c r="E520" s="467">
        <v>6552</v>
      </c>
      <c r="F520" s="467">
        <f>E520*D520</f>
        <v>1482324.48</v>
      </c>
      <c r="G520" s="467"/>
      <c r="H520" s="467"/>
      <c r="I520" s="589">
        <f>F520+H520</f>
        <v>1482324.48</v>
      </c>
      <c r="J520" s="622"/>
      <c r="K520" s="521">
        <v>6552</v>
      </c>
      <c r="L520" s="467">
        <f>K520*J520</f>
        <v>0</v>
      </c>
      <c r="M520" s="521"/>
      <c r="N520" s="467"/>
      <c r="O520" s="589">
        <f>L520+N520</f>
        <v>0</v>
      </c>
      <c r="P520" s="641">
        <f t="shared" si="217"/>
        <v>0</v>
      </c>
      <c r="Q520" s="514">
        <f t="shared" si="218"/>
        <v>0</v>
      </c>
      <c r="R520" s="640">
        <f t="shared" si="219"/>
        <v>0</v>
      </c>
      <c r="S520" s="641"/>
      <c r="T520" s="521">
        <v>6552</v>
      </c>
      <c r="U520" s="521">
        <f>T520*S520</f>
        <v>0</v>
      </c>
      <c r="V520" s="521"/>
      <c r="W520" s="521"/>
      <c r="X520" s="673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3" t="s">
        <v>31</v>
      </c>
      <c r="D521" s="600">
        <v>1</v>
      </c>
      <c r="E521" s="467">
        <v>124845</v>
      </c>
      <c r="F521" s="467">
        <f>E521*D521</f>
        <v>124845</v>
      </c>
      <c r="G521" s="467">
        <v>49408.353000000003</v>
      </c>
      <c r="H521" s="467">
        <f>G521*D521</f>
        <v>49408.353000000003</v>
      </c>
      <c r="I521" s="589">
        <f>F521+H521</f>
        <v>174253.353</v>
      </c>
      <c r="J521" s="622"/>
      <c r="K521" s="521">
        <v>124845</v>
      </c>
      <c r="L521" s="467">
        <f>K521*J521</f>
        <v>0</v>
      </c>
      <c r="M521" s="521">
        <v>49408.353000000003</v>
      </c>
      <c r="N521" s="467">
        <f>M521*J521</f>
        <v>0</v>
      </c>
      <c r="O521" s="589">
        <f>L521+N521</f>
        <v>0</v>
      </c>
      <c r="P521" s="641">
        <f t="shared" si="217"/>
        <v>0</v>
      </c>
      <c r="Q521" s="514">
        <f t="shared" si="218"/>
        <v>0</v>
      </c>
      <c r="R521" s="640">
        <f t="shared" si="219"/>
        <v>0</v>
      </c>
      <c r="S521" s="641"/>
      <c r="T521" s="521">
        <v>124845</v>
      </c>
      <c r="U521" s="521">
        <f>T521*S521</f>
        <v>0</v>
      </c>
      <c r="V521" s="521">
        <v>49408.353000000003</v>
      </c>
      <c r="W521" s="521">
        <f>V521*S521</f>
        <v>0</v>
      </c>
      <c r="X521" s="673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9"/>
      <c r="D522" s="596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7">
        <f>SUM(I524:I535)</f>
        <v>27087215.366472002</v>
      </c>
      <c r="J522" s="616"/>
      <c r="K522" s="522"/>
      <c r="L522" s="457">
        <f>SUM(L524:L535)</f>
        <v>2134754.44</v>
      </c>
      <c r="M522" s="522"/>
      <c r="N522" s="457">
        <f>SUM(N524:N535)</f>
        <v>0</v>
      </c>
      <c r="O522" s="623">
        <f>SUM(O524:O535)</f>
        <v>2134754.44</v>
      </c>
      <c r="P522" s="641">
        <f t="shared" si="217"/>
        <v>0</v>
      </c>
      <c r="Q522" s="514">
        <f t="shared" si="218"/>
        <v>0</v>
      </c>
      <c r="R522" s="640">
        <f t="shared" si="219"/>
        <v>0</v>
      </c>
      <c r="S522" s="650"/>
      <c r="T522" s="522"/>
      <c r="U522" s="522">
        <f>SUM(U524:U535)</f>
        <v>2134754.44</v>
      </c>
      <c r="V522" s="522"/>
      <c r="W522" s="522">
        <f>SUM(W524:W535)</f>
        <v>0</v>
      </c>
      <c r="X522" s="676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8"/>
      <c r="D523" s="600"/>
      <c r="E523" s="467"/>
      <c r="F523" s="467"/>
      <c r="G523" s="467"/>
      <c r="H523" s="467"/>
      <c r="I523" s="589"/>
      <c r="J523" s="622"/>
      <c r="K523" s="521"/>
      <c r="L523" s="467"/>
      <c r="M523" s="521"/>
      <c r="N523" s="467"/>
      <c r="O523" s="589"/>
      <c r="P523" s="641">
        <f t="shared" si="217"/>
        <v>0</v>
      </c>
      <c r="Q523" s="514">
        <f t="shared" si="218"/>
        <v>0</v>
      </c>
      <c r="R523" s="640">
        <f t="shared" si="219"/>
        <v>0</v>
      </c>
      <c r="S523" s="641"/>
      <c r="T523" s="521"/>
      <c r="U523" s="521"/>
      <c r="V523" s="521"/>
      <c r="W523" s="521"/>
      <c r="X523" s="673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3" t="s">
        <v>171</v>
      </c>
      <c r="D524" s="600">
        <f>79.62</f>
        <v>79.62</v>
      </c>
      <c r="E524" s="467">
        <v>13494</v>
      </c>
      <c r="F524" s="467">
        <f>E524*D524</f>
        <v>1074392.28</v>
      </c>
      <c r="G524" s="467"/>
      <c r="H524" s="467"/>
      <c r="I524" s="589">
        <f>F524+H524</f>
        <v>1074392.28</v>
      </c>
      <c r="J524" s="622"/>
      <c r="K524" s="521">
        <v>13494</v>
      </c>
      <c r="L524" s="467">
        <f>K524*J524</f>
        <v>0</v>
      </c>
      <c r="M524" s="521"/>
      <c r="N524" s="467"/>
      <c r="O524" s="589">
        <f>L524+N524</f>
        <v>0</v>
      </c>
      <c r="P524" s="641">
        <f t="shared" si="217"/>
        <v>0</v>
      </c>
      <c r="Q524" s="514">
        <f t="shared" si="218"/>
        <v>0</v>
      </c>
      <c r="R524" s="640">
        <f t="shared" si="219"/>
        <v>0</v>
      </c>
      <c r="S524" s="641"/>
      <c r="T524" s="521">
        <v>13494</v>
      </c>
      <c r="U524" s="521">
        <f>T524*S524</f>
        <v>0</v>
      </c>
      <c r="V524" s="521"/>
      <c r="W524" s="521"/>
      <c r="X524" s="673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3" t="s">
        <v>171</v>
      </c>
      <c r="D525" s="600">
        <v>308.73</v>
      </c>
      <c r="E525" s="467">
        <v>19422</v>
      </c>
      <c r="F525" s="467">
        <f>E525*D525</f>
        <v>5996154.0600000005</v>
      </c>
      <c r="G525" s="467"/>
      <c r="H525" s="467"/>
      <c r="I525" s="589">
        <f>F525+H525</f>
        <v>5996154.0600000005</v>
      </c>
      <c r="J525" s="622">
        <v>96.62</v>
      </c>
      <c r="K525" s="514">
        <v>19422</v>
      </c>
      <c r="L525" s="478">
        <f>K525*J525</f>
        <v>1876553.6400000001</v>
      </c>
      <c r="M525" s="514"/>
      <c r="N525" s="478"/>
      <c r="O525" s="612">
        <f>L525+N525</f>
        <v>1876553.6400000001</v>
      </c>
      <c r="P525" s="641">
        <f t="shared" si="217"/>
        <v>0</v>
      </c>
      <c r="Q525" s="514">
        <f t="shared" si="218"/>
        <v>0</v>
      </c>
      <c r="R525" s="640">
        <f t="shared" si="219"/>
        <v>0</v>
      </c>
      <c r="S525" s="641">
        <v>96.62</v>
      </c>
      <c r="T525" s="514">
        <v>19422</v>
      </c>
      <c r="U525" s="514">
        <f>T525*S525</f>
        <v>1876553.6400000001</v>
      </c>
      <c r="V525" s="514"/>
      <c r="W525" s="514"/>
      <c r="X525" s="671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3" t="s">
        <v>171</v>
      </c>
      <c r="D526" s="600">
        <f>196.74</f>
        <v>196.74</v>
      </c>
      <c r="E526" s="467">
        <v>2405</v>
      </c>
      <c r="F526" s="467">
        <f>E526*D526</f>
        <v>473159.7</v>
      </c>
      <c r="G526" s="467"/>
      <c r="H526" s="467"/>
      <c r="I526" s="589">
        <f>F526+H526</f>
        <v>473159.7</v>
      </c>
      <c r="J526" s="622">
        <v>107.36</v>
      </c>
      <c r="K526" s="514">
        <v>2405</v>
      </c>
      <c r="L526" s="478">
        <f>K526*J526</f>
        <v>258200.8</v>
      </c>
      <c r="M526" s="514"/>
      <c r="N526" s="478"/>
      <c r="O526" s="612">
        <f>L526+N526</f>
        <v>258200.8</v>
      </c>
      <c r="P526" s="641">
        <f t="shared" si="217"/>
        <v>0</v>
      </c>
      <c r="Q526" s="514">
        <f t="shared" si="218"/>
        <v>0</v>
      </c>
      <c r="R526" s="640">
        <f t="shared" si="219"/>
        <v>0</v>
      </c>
      <c r="S526" s="641">
        <v>107.36</v>
      </c>
      <c r="T526" s="514">
        <v>2405</v>
      </c>
      <c r="U526" s="514">
        <f>T526*S526</f>
        <v>258200.8</v>
      </c>
      <c r="V526" s="514"/>
      <c r="W526" s="514"/>
      <c r="X526" s="671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3"/>
      <c r="D527" s="600"/>
      <c r="E527" s="467"/>
      <c r="F527" s="467"/>
      <c r="G527" s="467"/>
      <c r="H527" s="467"/>
      <c r="I527" s="589"/>
      <c r="J527" s="622"/>
      <c r="K527" s="521"/>
      <c r="L527" s="467"/>
      <c r="M527" s="521"/>
      <c r="N527" s="467"/>
      <c r="O527" s="589"/>
      <c r="P527" s="641">
        <f t="shared" si="217"/>
        <v>0</v>
      </c>
      <c r="Q527" s="514">
        <f t="shared" si="218"/>
        <v>0</v>
      </c>
      <c r="R527" s="640">
        <f t="shared" si="219"/>
        <v>0</v>
      </c>
      <c r="S527" s="641"/>
      <c r="T527" s="521"/>
      <c r="U527" s="521"/>
      <c r="V527" s="521"/>
      <c r="W527" s="521"/>
      <c r="X527" s="673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3" t="s">
        <v>171</v>
      </c>
      <c r="D528" s="600">
        <v>151</v>
      </c>
      <c r="E528" s="467">
        <v>2513.1600000000003</v>
      </c>
      <c r="F528" s="467">
        <f>E528*D528</f>
        <v>379487.16000000003</v>
      </c>
      <c r="G528" s="467">
        <v>6681</v>
      </c>
      <c r="H528" s="467">
        <f>G528*D528</f>
        <v>1008831</v>
      </c>
      <c r="I528" s="589">
        <f>F528+H528</f>
        <v>1388318.1600000001</v>
      </c>
      <c r="J528" s="622"/>
      <c r="K528" s="521">
        <v>2513.1600000000003</v>
      </c>
      <c r="L528" s="467">
        <f>K528*J528</f>
        <v>0</v>
      </c>
      <c r="M528" s="521">
        <v>6681</v>
      </c>
      <c r="N528" s="467">
        <f>M528*J528</f>
        <v>0</v>
      </c>
      <c r="O528" s="589">
        <f>L528+N528</f>
        <v>0</v>
      </c>
      <c r="P528" s="641">
        <f t="shared" si="217"/>
        <v>0</v>
      </c>
      <c r="Q528" s="514">
        <f t="shared" si="218"/>
        <v>0</v>
      </c>
      <c r="R528" s="640">
        <f t="shared" si="219"/>
        <v>0</v>
      </c>
      <c r="S528" s="641"/>
      <c r="T528" s="521">
        <v>2513.1600000000003</v>
      </c>
      <c r="U528" s="521">
        <f>T528*S528</f>
        <v>0</v>
      </c>
      <c r="V528" s="521">
        <v>6681</v>
      </c>
      <c r="W528" s="521">
        <f>V528*S528</f>
        <v>0</v>
      </c>
      <c r="X528" s="673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3" t="s">
        <v>171</v>
      </c>
      <c r="D529" s="600">
        <v>163</v>
      </c>
      <c r="E529" s="467">
        <v>2333.7600000000002</v>
      </c>
      <c r="F529" s="467">
        <f>E529*D529</f>
        <v>380402.88000000006</v>
      </c>
      <c r="G529" s="467">
        <v>2161.5</v>
      </c>
      <c r="H529" s="467">
        <f>G529*D529</f>
        <v>352324.5</v>
      </c>
      <c r="I529" s="589">
        <f>F529+H529</f>
        <v>732727.38000000012</v>
      </c>
      <c r="J529" s="622"/>
      <c r="K529" s="521">
        <v>2333.7600000000002</v>
      </c>
      <c r="L529" s="467">
        <f>K529*J529</f>
        <v>0</v>
      </c>
      <c r="M529" s="521">
        <v>2161.5</v>
      </c>
      <c r="N529" s="467">
        <f>M529*J529</f>
        <v>0</v>
      </c>
      <c r="O529" s="589">
        <f>L529+N529</f>
        <v>0</v>
      </c>
      <c r="P529" s="641">
        <f t="shared" si="217"/>
        <v>0</v>
      </c>
      <c r="Q529" s="514">
        <f t="shared" si="218"/>
        <v>0</v>
      </c>
      <c r="R529" s="640">
        <f t="shared" si="219"/>
        <v>0</v>
      </c>
      <c r="S529" s="641"/>
      <c r="T529" s="521">
        <v>2333.7600000000002</v>
      </c>
      <c r="U529" s="521">
        <f>T529*S529</f>
        <v>0</v>
      </c>
      <c r="V529" s="521">
        <v>2161.5</v>
      </c>
      <c r="W529" s="521">
        <f>V529*S529</f>
        <v>0</v>
      </c>
      <c r="X529" s="673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3" t="s">
        <v>32</v>
      </c>
      <c r="D530" s="600">
        <v>226.24</v>
      </c>
      <c r="E530" s="467">
        <v>46.800000000000004</v>
      </c>
      <c r="F530" s="467">
        <f>E530*D530</f>
        <v>10588.032000000001</v>
      </c>
      <c r="G530" s="467">
        <v>264.096</v>
      </c>
      <c r="H530" s="467">
        <f>G530*D530</f>
        <v>59749.079040000004</v>
      </c>
      <c r="I530" s="589">
        <f>F530+H530</f>
        <v>70337.111040000003</v>
      </c>
      <c r="J530" s="622"/>
      <c r="K530" s="521">
        <v>46.800000000000004</v>
      </c>
      <c r="L530" s="467">
        <f>K530*J530</f>
        <v>0</v>
      </c>
      <c r="M530" s="521">
        <v>264.096</v>
      </c>
      <c r="N530" s="467">
        <f>M530*J530</f>
        <v>0</v>
      </c>
      <c r="O530" s="589">
        <f>L530+N530</f>
        <v>0</v>
      </c>
      <c r="P530" s="641">
        <f t="shared" si="217"/>
        <v>0</v>
      </c>
      <c r="Q530" s="514">
        <f t="shared" si="218"/>
        <v>0</v>
      </c>
      <c r="R530" s="640">
        <f t="shared" si="219"/>
        <v>0</v>
      </c>
      <c r="S530" s="641"/>
      <c r="T530" s="521">
        <v>46.800000000000004</v>
      </c>
      <c r="U530" s="521">
        <f>T530*S530</f>
        <v>0</v>
      </c>
      <c r="V530" s="521">
        <v>264.096</v>
      </c>
      <c r="W530" s="521">
        <f>V530*S530</f>
        <v>0</v>
      </c>
      <c r="X530" s="673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8"/>
      <c r="D531" s="600"/>
      <c r="E531" s="467"/>
      <c r="F531" s="467"/>
      <c r="G531" s="467"/>
      <c r="H531" s="467"/>
      <c r="I531" s="589"/>
      <c r="J531" s="622"/>
      <c r="K531" s="521"/>
      <c r="L531" s="467"/>
      <c r="M531" s="521"/>
      <c r="N531" s="467"/>
      <c r="O531" s="589"/>
      <c r="P531" s="641">
        <f t="shared" si="217"/>
        <v>0</v>
      </c>
      <c r="Q531" s="514">
        <f t="shared" si="218"/>
        <v>0</v>
      </c>
      <c r="R531" s="640">
        <f t="shared" si="219"/>
        <v>0</v>
      </c>
      <c r="S531" s="641"/>
      <c r="T531" s="521"/>
      <c r="U531" s="521"/>
      <c r="V531" s="521"/>
      <c r="W531" s="521"/>
      <c r="X531" s="673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3" t="s">
        <v>32</v>
      </c>
      <c r="D532" s="600">
        <v>226.24</v>
      </c>
      <c r="E532" s="467">
        <v>2475.7200000000003</v>
      </c>
      <c r="F532" s="467">
        <f>E532*D532</f>
        <v>560106.89280000003</v>
      </c>
      <c r="G532" s="467">
        <v>60348.1368</v>
      </c>
      <c r="H532" s="467">
        <f>G532*D532</f>
        <v>13653162.469632</v>
      </c>
      <c r="I532" s="589">
        <f>F532+H532</f>
        <v>14213269.362431999</v>
      </c>
      <c r="J532" s="622"/>
      <c r="K532" s="521">
        <v>2475.7200000000003</v>
      </c>
      <c r="L532" s="467">
        <f>K532*J532</f>
        <v>0</v>
      </c>
      <c r="M532" s="521">
        <v>60348.1368</v>
      </c>
      <c r="N532" s="467">
        <f>M532*J532</f>
        <v>0</v>
      </c>
      <c r="O532" s="589">
        <f>L532+N532</f>
        <v>0</v>
      </c>
      <c r="P532" s="641">
        <f t="shared" si="217"/>
        <v>0</v>
      </c>
      <c r="Q532" s="514">
        <f t="shared" si="218"/>
        <v>0</v>
      </c>
      <c r="R532" s="640">
        <f t="shared" si="219"/>
        <v>0</v>
      </c>
      <c r="S532" s="641"/>
      <c r="T532" s="521">
        <v>2475.7200000000003</v>
      </c>
      <c r="U532" s="521">
        <f>T532*S532</f>
        <v>0</v>
      </c>
      <c r="V532" s="521">
        <v>60348.1368</v>
      </c>
      <c r="W532" s="521">
        <f>V532*S532</f>
        <v>0</v>
      </c>
      <c r="X532" s="673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3" t="s">
        <v>32</v>
      </c>
      <c r="D533" s="600">
        <v>226.24</v>
      </c>
      <c r="E533" s="467">
        <v>6552</v>
      </c>
      <c r="F533" s="467">
        <f>E533*D533</f>
        <v>1482324.48</v>
      </c>
      <c r="G533" s="467">
        <v>0</v>
      </c>
      <c r="H533" s="467">
        <f>G533*D533</f>
        <v>0</v>
      </c>
      <c r="I533" s="589">
        <f>F533+H533</f>
        <v>1482324.48</v>
      </c>
      <c r="J533" s="622"/>
      <c r="K533" s="521">
        <v>6552</v>
      </c>
      <c r="L533" s="467">
        <f>K533*J533</f>
        <v>0</v>
      </c>
      <c r="M533" s="521">
        <v>0</v>
      </c>
      <c r="N533" s="467">
        <f>M533*J533</f>
        <v>0</v>
      </c>
      <c r="O533" s="589">
        <f>L533+N533</f>
        <v>0</v>
      </c>
      <c r="P533" s="641">
        <f t="shared" si="217"/>
        <v>0</v>
      </c>
      <c r="Q533" s="514">
        <f t="shared" si="218"/>
        <v>0</v>
      </c>
      <c r="R533" s="640">
        <f t="shared" si="219"/>
        <v>0</v>
      </c>
      <c r="S533" s="641"/>
      <c r="T533" s="521">
        <v>6552</v>
      </c>
      <c r="U533" s="521">
        <f>T533*S533</f>
        <v>0</v>
      </c>
      <c r="V533" s="521">
        <v>0</v>
      </c>
      <c r="W533" s="521">
        <f>V533*S533</f>
        <v>0</v>
      </c>
      <c r="X533" s="673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3" t="s">
        <v>32</v>
      </c>
      <c r="D534" s="600">
        <v>226.24</v>
      </c>
      <c r="E534" s="467">
        <v>6552</v>
      </c>
      <c r="F534" s="467">
        <f>E534*D534</f>
        <v>1482324.48</v>
      </c>
      <c r="G534" s="467">
        <v>0</v>
      </c>
      <c r="H534" s="467">
        <f>G534*D534</f>
        <v>0</v>
      </c>
      <c r="I534" s="589">
        <f>F534+H534</f>
        <v>1482324.48</v>
      </c>
      <c r="J534" s="622"/>
      <c r="K534" s="521">
        <v>6552</v>
      </c>
      <c r="L534" s="467">
        <f>K534*J534</f>
        <v>0</v>
      </c>
      <c r="M534" s="521">
        <v>0</v>
      </c>
      <c r="N534" s="467">
        <f>M534*J534</f>
        <v>0</v>
      </c>
      <c r="O534" s="589">
        <f>L534+N534</f>
        <v>0</v>
      </c>
      <c r="P534" s="641">
        <f t="shared" si="217"/>
        <v>0</v>
      </c>
      <c r="Q534" s="514">
        <f t="shared" si="218"/>
        <v>0</v>
      </c>
      <c r="R534" s="640">
        <f t="shared" si="219"/>
        <v>0</v>
      </c>
      <c r="S534" s="641"/>
      <c r="T534" s="521">
        <v>6552</v>
      </c>
      <c r="U534" s="521">
        <f>T534*S534</f>
        <v>0</v>
      </c>
      <c r="V534" s="521">
        <v>0</v>
      </c>
      <c r="W534" s="521">
        <f>V534*S534</f>
        <v>0</v>
      </c>
      <c r="X534" s="673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3" t="s">
        <v>31</v>
      </c>
      <c r="D535" s="600">
        <v>1</v>
      </c>
      <c r="E535" s="467">
        <v>124800</v>
      </c>
      <c r="F535" s="467">
        <f>E535*D535</f>
        <v>124800</v>
      </c>
      <c r="G535" s="467">
        <v>49408.353000000003</v>
      </c>
      <c r="H535" s="467">
        <f>G535*D535</f>
        <v>49408.353000000003</v>
      </c>
      <c r="I535" s="589">
        <f>F535+H535</f>
        <v>174208.353</v>
      </c>
      <c r="J535" s="622"/>
      <c r="K535" s="521">
        <v>124800</v>
      </c>
      <c r="L535" s="467">
        <f>K535*J535</f>
        <v>0</v>
      </c>
      <c r="M535" s="521">
        <v>49408.353000000003</v>
      </c>
      <c r="N535" s="467">
        <f>M535*J535</f>
        <v>0</v>
      </c>
      <c r="O535" s="589">
        <f>L535+N535</f>
        <v>0</v>
      </c>
      <c r="P535" s="641">
        <f t="shared" si="217"/>
        <v>0</v>
      </c>
      <c r="Q535" s="514">
        <f t="shared" si="218"/>
        <v>0</v>
      </c>
      <c r="R535" s="640">
        <f t="shared" si="219"/>
        <v>0</v>
      </c>
      <c r="S535" s="641"/>
      <c r="T535" s="521">
        <v>124800</v>
      </c>
      <c r="U535" s="521">
        <f>T535*S535</f>
        <v>0</v>
      </c>
      <c r="V535" s="521">
        <v>49408.353000000003</v>
      </c>
      <c r="W535" s="521">
        <f>V535*S535</f>
        <v>0</v>
      </c>
      <c r="X535" s="673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9"/>
      <c r="D536" s="593"/>
      <c r="E536" s="470"/>
      <c r="F536" s="470">
        <f>SUM(F538:F549)</f>
        <v>8309933.418800001</v>
      </c>
      <c r="G536" s="470"/>
      <c r="H536" s="470">
        <f>SUM(H538:H549)</f>
        <v>10553560.106036998</v>
      </c>
      <c r="I536" s="592">
        <f>SUM(I538:I549)</f>
        <v>18863493.524837002</v>
      </c>
      <c r="J536" s="616"/>
      <c r="K536" s="525"/>
      <c r="L536" s="486">
        <f>SUM(L538:L549)</f>
        <v>5344636.2788000004</v>
      </c>
      <c r="M536" s="525"/>
      <c r="N536" s="486">
        <f>SUM(N538:N549)</f>
        <v>9404464.354784999</v>
      </c>
      <c r="O536" s="618">
        <f>SUM(O538:O549)</f>
        <v>14749100.633585</v>
      </c>
      <c r="P536" s="641">
        <f t="shared" si="217"/>
        <v>0</v>
      </c>
      <c r="Q536" s="514">
        <f t="shared" si="218"/>
        <v>0</v>
      </c>
      <c r="R536" s="640">
        <f t="shared" si="219"/>
        <v>0</v>
      </c>
      <c r="S536" s="650"/>
      <c r="T536" s="525"/>
      <c r="U536" s="525">
        <f>ROUND((SUM(U538:U549)),2)</f>
        <v>5344571.0199999996</v>
      </c>
      <c r="V536" s="525"/>
      <c r="W536" s="525">
        <f>SUM(W538:W549)</f>
        <v>9404321.6899999995</v>
      </c>
      <c r="X536" s="676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8"/>
      <c r="D537" s="600"/>
      <c r="E537" s="467"/>
      <c r="F537" s="467"/>
      <c r="G537" s="467"/>
      <c r="H537" s="467"/>
      <c r="I537" s="589"/>
      <c r="J537" s="622"/>
      <c r="K537" s="521"/>
      <c r="L537" s="467"/>
      <c r="M537" s="521"/>
      <c r="N537" s="467"/>
      <c r="O537" s="589"/>
      <c r="P537" s="641">
        <f t="shared" si="217"/>
        <v>0</v>
      </c>
      <c r="Q537" s="514">
        <f t="shared" si="218"/>
        <v>0</v>
      </c>
      <c r="R537" s="640">
        <f t="shared" si="219"/>
        <v>0</v>
      </c>
      <c r="S537" s="641"/>
      <c r="T537" s="521"/>
      <c r="U537" s="521"/>
      <c r="V537" s="521"/>
      <c r="W537" s="521"/>
      <c r="X537" s="673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3" t="s">
        <v>171</v>
      </c>
      <c r="D538" s="600">
        <v>55.04</v>
      </c>
      <c r="E538" s="467">
        <v>13494</v>
      </c>
      <c r="F538" s="467">
        <f>E538*D538</f>
        <v>742709.76000000001</v>
      </c>
      <c r="G538" s="467"/>
      <c r="H538" s="467"/>
      <c r="I538" s="589">
        <f>F538+H538</f>
        <v>742709.76000000001</v>
      </c>
      <c r="J538" s="622"/>
      <c r="K538" s="521">
        <v>13494</v>
      </c>
      <c r="L538" s="467">
        <f>K538*J538</f>
        <v>0</v>
      </c>
      <c r="M538" s="521"/>
      <c r="N538" s="467"/>
      <c r="O538" s="589">
        <f>L538+N538</f>
        <v>0</v>
      </c>
      <c r="P538" s="641">
        <f t="shared" si="217"/>
        <v>0</v>
      </c>
      <c r="Q538" s="514">
        <f t="shared" si="218"/>
        <v>0</v>
      </c>
      <c r="R538" s="640">
        <f t="shared" si="219"/>
        <v>0</v>
      </c>
      <c r="S538" s="641"/>
      <c r="T538" s="521">
        <v>13494</v>
      </c>
      <c r="U538" s="521">
        <f>T538*S538</f>
        <v>0</v>
      </c>
      <c r="V538" s="521"/>
      <c r="W538" s="521"/>
      <c r="X538" s="673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3" t="s">
        <v>171</v>
      </c>
      <c r="D539" s="600">
        <v>213.41</v>
      </c>
      <c r="E539" s="467">
        <v>19422</v>
      </c>
      <c r="F539" s="467">
        <f>E539*D539</f>
        <v>4144849.02</v>
      </c>
      <c r="G539" s="467"/>
      <c r="H539" s="467"/>
      <c r="I539" s="589">
        <f>F539+H539</f>
        <v>4144849.02</v>
      </c>
      <c r="J539" s="622">
        <v>164.5</v>
      </c>
      <c r="K539" s="514">
        <v>19422</v>
      </c>
      <c r="L539" s="478">
        <f>K539*J539</f>
        <v>3194919</v>
      </c>
      <c r="M539" s="514"/>
      <c r="N539" s="478"/>
      <c r="O539" s="612">
        <f>L539+N539</f>
        <v>3194919</v>
      </c>
      <c r="P539" s="641">
        <f t="shared" si="217"/>
        <v>0</v>
      </c>
      <c r="Q539" s="514">
        <f t="shared" si="218"/>
        <v>0</v>
      </c>
      <c r="R539" s="640">
        <f t="shared" si="219"/>
        <v>0</v>
      </c>
      <c r="S539" s="641">
        <v>164.5</v>
      </c>
      <c r="T539" s="514">
        <v>19422</v>
      </c>
      <c r="U539" s="514">
        <f>T539*S539</f>
        <v>3194919</v>
      </c>
      <c r="V539" s="514"/>
      <c r="W539" s="514"/>
      <c r="X539" s="671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3" t="s">
        <v>171</v>
      </c>
      <c r="D540" s="600">
        <f>136</f>
        <v>136</v>
      </c>
      <c r="E540" s="467">
        <v>2405</v>
      </c>
      <c r="F540" s="467">
        <f>E540*D540</f>
        <v>327080</v>
      </c>
      <c r="G540" s="467"/>
      <c r="H540" s="467"/>
      <c r="I540" s="589">
        <f>F540+H540</f>
        <v>327080</v>
      </c>
      <c r="J540" s="622">
        <v>136</v>
      </c>
      <c r="K540" s="514">
        <v>2405</v>
      </c>
      <c r="L540" s="478">
        <f>K540*J540</f>
        <v>327080</v>
      </c>
      <c r="M540" s="514"/>
      <c r="N540" s="478"/>
      <c r="O540" s="612">
        <f>L540+N540</f>
        <v>327080</v>
      </c>
      <c r="P540" s="641">
        <f t="shared" si="217"/>
        <v>0</v>
      </c>
      <c r="Q540" s="514">
        <f t="shared" si="218"/>
        <v>0</v>
      </c>
      <c r="R540" s="640">
        <f t="shared" si="219"/>
        <v>0</v>
      </c>
      <c r="S540" s="641">
        <v>136</v>
      </c>
      <c r="T540" s="514">
        <v>2405</v>
      </c>
      <c r="U540" s="514">
        <f>T540*S540</f>
        <v>327080</v>
      </c>
      <c r="V540" s="514"/>
      <c r="W540" s="514"/>
      <c r="X540" s="671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3"/>
      <c r="D541" s="600"/>
      <c r="E541" s="467"/>
      <c r="F541" s="467"/>
      <c r="G541" s="467"/>
      <c r="H541" s="467"/>
      <c r="I541" s="589"/>
      <c r="J541" s="622"/>
      <c r="K541" s="514"/>
      <c r="L541" s="478"/>
      <c r="M541" s="514"/>
      <c r="N541" s="478"/>
      <c r="O541" s="612"/>
      <c r="P541" s="641">
        <f t="shared" si="217"/>
        <v>0</v>
      </c>
      <c r="Q541" s="514">
        <f t="shared" si="218"/>
        <v>0</v>
      </c>
      <c r="R541" s="640">
        <f t="shared" si="219"/>
        <v>0</v>
      </c>
      <c r="S541" s="641"/>
      <c r="T541" s="514"/>
      <c r="U541" s="514"/>
      <c r="V541" s="514"/>
      <c r="W541" s="514"/>
      <c r="X541" s="671"/>
    </row>
    <row r="542" spans="1:24" ht="17.45" customHeight="1" x14ac:dyDescent="0.25">
      <c r="A542" s="439" t="s">
        <v>1081</v>
      </c>
      <c r="B542" s="438" t="s">
        <v>567</v>
      </c>
      <c r="C542" s="573" t="s">
        <v>171</v>
      </c>
      <c r="D542" s="600">
        <v>105</v>
      </c>
      <c r="E542" s="467">
        <v>2513.1600000000003</v>
      </c>
      <c r="F542" s="467">
        <f>E542*D542</f>
        <v>263881.80000000005</v>
      </c>
      <c r="G542" s="467">
        <v>6681</v>
      </c>
      <c r="H542" s="467">
        <f>G542*D542</f>
        <v>701505</v>
      </c>
      <c r="I542" s="589">
        <f>F542+H542</f>
        <v>965386.8</v>
      </c>
      <c r="J542" s="622">
        <v>84</v>
      </c>
      <c r="K542" s="514">
        <v>2513.1600000000003</v>
      </c>
      <c r="L542" s="478">
        <f>K542*J542</f>
        <v>211105.44000000003</v>
      </c>
      <c r="M542" s="514">
        <v>6681</v>
      </c>
      <c r="N542" s="478">
        <f>M542*J542</f>
        <v>561204</v>
      </c>
      <c r="O542" s="612">
        <f>L542+N542</f>
        <v>772309.44000000006</v>
      </c>
      <c r="P542" s="641">
        <f t="shared" si="217"/>
        <v>0.16000000000030923</v>
      </c>
      <c r="Q542" s="514">
        <f t="shared" si="218"/>
        <v>0</v>
      </c>
      <c r="R542" s="640">
        <f t="shared" si="219"/>
        <v>16.800000000046566</v>
      </c>
      <c r="S542" s="641">
        <v>84</v>
      </c>
      <c r="T542" s="514">
        <v>2513</v>
      </c>
      <c r="U542" s="514">
        <f>T542*S542</f>
        <v>211092</v>
      </c>
      <c r="V542" s="514">
        <v>6681</v>
      </c>
      <c r="W542" s="514">
        <f>V542*S542</f>
        <v>561204</v>
      </c>
      <c r="X542" s="671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3" t="s">
        <v>171</v>
      </c>
      <c r="D543" s="600">
        <v>112.6</v>
      </c>
      <c r="E543" s="467">
        <v>2333.7600000000002</v>
      </c>
      <c r="F543" s="467">
        <f>E543*D543</f>
        <v>262781.37599999999</v>
      </c>
      <c r="G543" s="467">
        <v>2161.5</v>
      </c>
      <c r="H543" s="467">
        <f>G543*D543</f>
        <v>243384.9</v>
      </c>
      <c r="I543" s="589">
        <f>F543+H543</f>
        <v>506166.27599999995</v>
      </c>
      <c r="J543" s="622">
        <v>90.08</v>
      </c>
      <c r="K543" s="514">
        <v>2333.7600000000002</v>
      </c>
      <c r="L543" s="478">
        <f>K543*J543</f>
        <v>210225.10080000001</v>
      </c>
      <c r="M543" s="514">
        <v>2161.5</v>
      </c>
      <c r="N543" s="478">
        <f>M543*J543</f>
        <v>194707.91999999998</v>
      </c>
      <c r="O543" s="612">
        <f>L543+N543</f>
        <v>404933.0208</v>
      </c>
      <c r="P543" s="641">
        <f t="shared" si="217"/>
        <v>0</v>
      </c>
      <c r="Q543" s="514">
        <f t="shared" si="218"/>
        <v>0</v>
      </c>
      <c r="R543" s="640">
        <f t="shared" si="219"/>
        <v>0</v>
      </c>
      <c r="S543" s="641">
        <v>90.06</v>
      </c>
      <c r="T543" s="514">
        <v>2333.7600000000002</v>
      </c>
      <c r="U543" s="514">
        <f>ROUND((T543*S543),2)</f>
        <v>210178.43</v>
      </c>
      <c r="V543" s="514">
        <v>2161.5</v>
      </c>
      <c r="W543" s="514">
        <f>V543*S543</f>
        <v>194664.69</v>
      </c>
      <c r="X543" s="671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3" t="s">
        <v>32</v>
      </c>
      <c r="D544" s="600">
        <v>156.38999999999999</v>
      </c>
      <c r="E544" s="467">
        <v>46.800000000000004</v>
      </c>
      <c r="F544" s="467">
        <f>E544*D544</f>
        <v>7319.0519999999997</v>
      </c>
      <c r="G544" s="467">
        <v>264.096</v>
      </c>
      <c r="H544" s="467">
        <f>G544*D544</f>
        <v>41301.973439999994</v>
      </c>
      <c r="I544" s="589">
        <f>F544+H544</f>
        <v>48621.025439999998</v>
      </c>
      <c r="J544" s="622">
        <v>125.11</v>
      </c>
      <c r="K544" s="514">
        <v>46.800000000000004</v>
      </c>
      <c r="L544" s="478">
        <f>K544*J544</f>
        <v>5855.1480000000001</v>
      </c>
      <c r="M544" s="514">
        <v>264.096</v>
      </c>
      <c r="N544" s="478">
        <f>M544*J544</f>
        <v>33041.050560000003</v>
      </c>
      <c r="O544" s="612">
        <f>L544+N544</f>
        <v>38896.198560000004</v>
      </c>
      <c r="P544" s="641">
        <f t="shared" si="217"/>
        <v>0</v>
      </c>
      <c r="Q544" s="514">
        <f t="shared" si="218"/>
        <v>9.6000000000003638E-2</v>
      </c>
      <c r="R544" s="640">
        <f t="shared" si="219"/>
        <v>0</v>
      </c>
      <c r="S544" s="641">
        <v>125</v>
      </c>
      <c r="T544" s="514">
        <v>46.8</v>
      </c>
      <c r="U544" s="514">
        <f>T544*S544</f>
        <v>5850</v>
      </c>
      <c r="V544" s="514">
        <v>264</v>
      </c>
      <c r="W544" s="514">
        <f>V544*S544</f>
        <v>33000</v>
      </c>
      <c r="X544" s="671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8"/>
      <c r="D545" s="600"/>
      <c r="E545" s="467"/>
      <c r="F545" s="467"/>
      <c r="G545" s="467"/>
      <c r="H545" s="467"/>
      <c r="I545" s="589"/>
      <c r="J545" s="622"/>
      <c r="K545" s="514"/>
      <c r="L545" s="478"/>
      <c r="M545" s="514"/>
      <c r="N545" s="478"/>
      <c r="O545" s="612"/>
      <c r="P545" s="641">
        <f t="shared" si="217"/>
        <v>0</v>
      </c>
      <c r="Q545" s="514">
        <f t="shared" si="218"/>
        <v>0</v>
      </c>
      <c r="R545" s="640">
        <f t="shared" si="219"/>
        <v>0</v>
      </c>
      <c r="S545" s="641"/>
      <c r="T545" s="514"/>
      <c r="U545" s="514"/>
      <c r="V545" s="514"/>
      <c r="W545" s="514"/>
      <c r="X545" s="671"/>
    </row>
    <row r="546" spans="1:24" ht="51" x14ac:dyDescent="0.25">
      <c r="A546" s="439" t="s">
        <v>1097</v>
      </c>
      <c r="B546" s="438" t="s">
        <v>571</v>
      </c>
      <c r="C546" s="573" t="s">
        <v>32</v>
      </c>
      <c r="D546" s="600">
        <v>156.38999999999999</v>
      </c>
      <c r="E546" s="467">
        <v>2475.7200000000003</v>
      </c>
      <c r="F546" s="467">
        <f>E546*D546</f>
        <v>387177.85080000001</v>
      </c>
      <c r="G546" s="467">
        <v>60860.412300000004</v>
      </c>
      <c r="H546" s="467">
        <f>G546*D546</f>
        <v>9517959.8795969989</v>
      </c>
      <c r="I546" s="589">
        <f>F546+H546</f>
        <v>9905137.730396999</v>
      </c>
      <c r="J546" s="622">
        <v>140.75</v>
      </c>
      <c r="K546" s="514">
        <v>2475.7200000000003</v>
      </c>
      <c r="L546" s="478">
        <f>K546*J546</f>
        <v>348457.59</v>
      </c>
      <c r="M546" s="514">
        <v>60860.412300000004</v>
      </c>
      <c r="N546" s="478">
        <f>M546*J546</f>
        <v>8566103.0312249996</v>
      </c>
      <c r="O546" s="612">
        <f>L546+N546</f>
        <v>8914560.6212249994</v>
      </c>
      <c r="P546" s="641">
        <f t="shared" ref="P546:P563" si="229">K546-T546</f>
        <v>0</v>
      </c>
      <c r="Q546" s="514">
        <f t="shared" ref="Q546:Q563" si="230">M546-V546</f>
        <v>0.41230000000359723</v>
      </c>
      <c r="R546" s="640">
        <f t="shared" si="219"/>
        <v>0</v>
      </c>
      <c r="S546" s="641">
        <v>140.75</v>
      </c>
      <c r="T546" s="514">
        <v>2475.7199999999998</v>
      </c>
      <c r="U546" s="514">
        <f>T546*S546</f>
        <v>348457.58999999997</v>
      </c>
      <c r="V546" s="514">
        <v>60860</v>
      </c>
      <c r="W546" s="514">
        <f>V546*S546</f>
        <v>8566045</v>
      </c>
      <c r="X546" s="671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3" t="s">
        <v>32</v>
      </c>
      <c r="D547" s="600">
        <v>156.38999999999999</v>
      </c>
      <c r="E547" s="467">
        <v>6552</v>
      </c>
      <c r="F547" s="467">
        <f>E547*D547</f>
        <v>1024667.2799999999</v>
      </c>
      <c r="G547" s="467"/>
      <c r="H547" s="467"/>
      <c r="I547" s="589">
        <f>F547+H547</f>
        <v>1024667.2799999999</v>
      </c>
      <c r="J547" s="622">
        <v>140.75</v>
      </c>
      <c r="K547" s="514">
        <v>6552</v>
      </c>
      <c r="L547" s="478">
        <f>K547*J547</f>
        <v>922194</v>
      </c>
      <c r="M547" s="514"/>
      <c r="N547" s="478"/>
      <c r="O547" s="612">
        <f>L547+N547</f>
        <v>922194</v>
      </c>
      <c r="P547" s="641">
        <f t="shared" si="229"/>
        <v>0</v>
      </c>
      <c r="Q547" s="514">
        <f t="shared" si="230"/>
        <v>0</v>
      </c>
      <c r="R547" s="640">
        <f t="shared" ref="R547:R579" si="231">(D547*K547)-(D547*T547)</f>
        <v>0</v>
      </c>
      <c r="S547" s="641">
        <v>140.75</v>
      </c>
      <c r="T547" s="514">
        <v>6552</v>
      </c>
      <c r="U547" s="514">
        <f>T547*S547</f>
        <v>922194</v>
      </c>
      <c r="V547" s="514"/>
      <c r="W547" s="514"/>
      <c r="X547" s="671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3" t="s">
        <v>32</v>
      </c>
      <c r="D548" s="600">
        <v>156.38999999999999</v>
      </c>
      <c r="E548" s="467">
        <v>6552</v>
      </c>
      <c r="F548" s="467">
        <f>E548*D548</f>
        <v>1024667.2799999999</v>
      </c>
      <c r="G548" s="467"/>
      <c r="H548" s="467"/>
      <c r="I548" s="589">
        <f>F548+H548</f>
        <v>1024667.2799999999</v>
      </c>
      <c r="J548" s="622"/>
      <c r="K548" s="521">
        <v>6552</v>
      </c>
      <c r="L548" s="467">
        <f>K548*J548</f>
        <v>0</v>
      </c>
      <c r="M548" s="521"/>
      <c r="N548" s="467"/>
      <c r="O548" s="589">
        <f>L548+N548</f>
        <v>0</v>
      </c>
      <c r="P548" s="641">
        <f t="shared" si="229"/>
        <v>0</v>
      </c>
      <c r="Q548" s="514">
        <f t="shared" si="230"/>
        <v>0</v>
      </c>
      <c r="R548" s="640">
        <f t="shared" si="231"/>
        <v>0</v>
      </c>
      <c r="S548" s="641"/>
      <c r="T548" s="521">
        <v>6552</v>
      </c>
      <c r="U548" s="521">
        <f>T548*S548</f>
        <v>0</v>
      </c>
      <c r="V548" s="521"/>
      <c r="W548" s="521"/>
      <c r="X548" s="673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3" t="s">
        <v>31</v>
      </c>
      <c r="D549" s="600">
        <v>1</v>
      </c>
      <c r="E549" s="467">
        <v>124800</v>
      </c>
      <c r="F549" s="467">
        <f>E549*D549</f>
        <v>124800</v>
      </c>
      <c r="G549" s="467">
        <v>49408.353000000003</v>
      </c>
      <c r="H549" s="467">
        <f>G549*D549</f>
        <v>49408.353000000003</v>
      </c>
      <c r="I549" s="589">
        <f>F549+H549</f>
        <v>174208.353</v>
      </c>
      <c r="J549" s="622">
        <v>1</v>
      </c>
      <c r="K549" s="514">
        <v>124800</v>
      </c>
      <c r="L549" s="478">
        <f>K549*J549</f>
        <v>124800</v>
      </c>
      <c r="M549" s="514">
        <v>49408.353000000003</v>
      </c>
      <c r="N549" s="478">
        <f>M549*J549</f>
        <v>49408.353000000003</v>
      </c>
      <c r="O549" s="612">
        <f>L549+N549</f>
        <v>174208.353</v>
      </c>
      <c r="P549" s="641">
        <f t="shared" si="229"/>
        <v>0</v>
      </c>
      <c r="Q549" s="514">
        <f t="shared" si="230"/>
        <v>0.35300000000279397</v>
      </c>
      <c r="R549" s="640">
        <f t="shared" si="231"/>
        <v>0</v>
      </c>
      <c r="S549" s="641">
        <v>1</v>
      </c>
      <c r="T549" s="514">
        <v>124800</v>
      </c>
      <c r="U549" s="514">
        <f>T549*S549</f>
        <v>124800</v>
      </c>
      <c r="V549" s="514">
        <v>49408</v>
      </c>
      <c r="W549" s="514">
        <f>V549*S549</f>
        <v>49408</v>
      </c>
      <c r="X549" s="671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9"/>
      <c r="D550" s="596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7">
        <f>SUM(I552:I563)</f>
        <v>11927334.874640001</v>
      </c>
      <c r="J550" s="616"/>
      <c r="K550" s="522"/>
      <c r="L550" s="457">
        <f>SUM(L552:L563)</f>
        <v>2680424.8536000005</v>
      </c>
      <c r="M550" s="522"/>
      <c r="N550" s="457">
        <f>SUM(N552:N563)</f>
        <v>5988165.8737560008</v>
      </c>
      <c r="O550" s="623">
        <f>SUM(O552:O563)</f>
        <v>8668590.7273560017</v>
      </c>
      <c r="P550" s="641">
        <f t="shared" si="229"/>
        <v>0</v>
      </c>
      <c r="Q550" s="514">
        <f t="shared" si="230"/>
        <v>0</v>
      </c>
      <c r="R550" s="640">
        <f t="shared" si="231"/>
        <v>0</v>
      </c>
      <c r="S550" s="650"/>
      <c r="T550" s="522"/>
      <c r="U550" s="522">
        <f>SUM(U552:U563)</f>
        <v>2680259.1400000006</v>
      </c>
      <c r="V550" s="522"/>
      <c r="W550" s="522">
        <f>SUM(W552:W563)</f>
        <v>5987395.2349999994</v>
      </c>
      <c r="X550" s="676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8"/>
      <c r="D551" s="600"/>
      <c r="E551" s="467"/>
      <c r="F551" s="467"/>
      <c r="G551" s="467"/>
      <c r="H551" s="467"/>
      <c r="I551" s="589"/>
      <c r="J551" s="622"/>
      <c r="K551" s="514"/>
      <c r="L551" s="478"/>
      <c r="M551" s="514"/>
      <c r="N551" s="478"/>
      <c r="O551" s="612"/>
      <c r="P551" s="641">
        <f t="shared" si="229"/>
        <v>0</v>
      </c>
      <c r="Q551" s="514">
        <f t="shared" si="230"/>
        <v>0</v>
      </c>
      <c r="R551" s="640">
        <f t="shared" si="231"/>
        <v>0</v>
      </c>
      <c r="S551" s="641"/>
      <c r="T551" s="514"/>
      <c r="U551" s="514"/>
      <c r="V551" s="514"/>
      <c r="W551" s="514"/>
      <c r="X551" s="671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3" t="s">
        <v>171</v>
      </c>
      <c r="D552" s="600">
        <v>34.22</v>
      </c>
      <c r="E552" s="467">
        <v>13494</v>
      </c>
      <c r="F552" s="467">
        <f>E552*D552</f>
        <v>461764.68</v>
      </c>
      <c r="G552" s="467"/>
      <c r="H552" s="467"/>
      <c r="I552" s="589">
        <f>F552+H552</f>
        <v>461764.68</v>
      </c>
      <c r="J552" s="622"/>
      <c r="K552" s="521">
        <v>13494</v>
      </c>
      <c r="L552" s="467">
        <f>K552*J552</f>
        <v>0</v>
      </c>
      <c r="M552" s="521"/>
      <c r="N552" s="467"/>
      <c r="O552" s="589">
        <f>L552+N552</f>
        <v>0</v>
      </c>
      <c r="P552" s="641">
        <f t="shared" si="229"/>
        <v>0</v>
      </c>
      <c r="Q552" s="514">
        <f t="shared" si="230"/>
        <v>0</v>
      </c>
      <c r="R552" s="640">
        <f t="shared" si="231"/>
        <v>0</v>
      </c>
      <c r="S552" s="641"/>
      <c r="T552" s="521">
        <v>13494</v>
      </c>
      <c r="U552" s="521">
        <f>T552*S552</f>
        <v>0</v>
      </c>
      <c r="V552" s="521"/>
      <c r="W552" s="521"/>
      <c r="X552" s="673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3" t="s">
        <v>171</v>
      </c>
      <c r="D553" s="600">
        <v>132.63</v>
      </c>
      <c r="E553" s="467">
        <v>19422</v>
      </c>
      <c r="F553" s="467">
        <f>E553*D553</f>
        <v>2575939.86</v>
      </c>
      <c r="G553" s="467"/>
      <c r="H553" s="467"/>
      <c r="I553" s="589">
        <f>F553+H553</f>
        <v>2575939.86</v>
      </c>
      <c r="J553" s="622">
        <v>67.930000000000007</v>
      </c>
      <c r="K553" s="514">
        <v>19422</v>
      </c>
      <c r="L553" s="478">
        <f>K553*J553</f>
        <v>1319336.4600000002</v>
      </c>
      <c r="M553" s="514"/>
      <c r="N553" s="478"/>
      <c r="O553" s="612">
        <f>L553+N553</f>
        <v>1319336.4600000002</v>
      </c>
      <c r="P553" s="641">
        <f t="shared" si="229"/>
        <v>0</v>
      </c>
      <c r="Q553" s="514">
        <f t="shared" si="230"/>
        <v>0</v>
      </c>
      <c r="R553" s="640">
        <f t="shared" si="231"/>
        <v>0</v>
      </c>
      <c r="S553" s="641">
        <v>67.930000000000007</v>
      </c>
      <c r="T553" s="514">
        <v>19422</v>
      </c>
      <c r="U553" s="514">
        <f>T553*S553</f>
        <v>1319336.4600000002</v>
      </c>
      <c r="V553" s="514"/>
      <c r="W553" s="514"/>
      <c r="X553" s="671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3" t="s">
        <v>171</v>
      </c>
      <c r="D554" s="600">
        <f>84.52</f>
        <v>84.52</v>
      </c>
      <c r="E554" s="467">
        <v>2405</v>
      </c>
      <c r="F554" s="467">
        <f>E554*D554</f>
        <v>203270.59999999998</v>
      </c>
      <c r="G554" s="467"/>
      <c r="H554" s="467"/>
      <c r="I554" s="589">
        <f>F554+H554</f>
        <v>203270.59999999998</v>
      </c>
      <c r="J554" s="622">
        <v>75.48</v>
      </c>
      <c r="K554" s="514">
        <v>2405</v>
      </c>
      <c r="L554" s="478">
        <f>K554*J554</f>
        <v>181529.40000000002</v>
      </c>
      <c r="M554" s="514"/>
      <c r="N554" s="478"/>
      <c r="O554" s="612">
        <f>L554+N554</f>
        <v>181529.40000000002</v>
      </c>
      <c r="P554" s="641">
        <f t="shared" si="229"/>
        <v>0</v>
      </c>
      <c r="Q554" s="514">
        <f t="shared" si="230"/>
        <v>0</v>
      </c>
      <c r="R554" s="640">
        <f t="shared" si="231"/>
        <v>0</v>
      </c>
      <c r="S554" s="641">
        <v>75.48</v>
      </c>
      <c r="T554" s="514">
        <v>2405</v>
      </c>
      <c r="U554" s="514">
        <f>T554*S554</f>
        <v>181529.40000000002</v>
      </c>
      <c r="V554" s="514"/>
      <c r="W554" s="514"/>
      <c r="X554" s="671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3"/>
      <c r="D555" s="600"/>
      <c r="E555" s="467"/>
      <c r="F555" s="467"/>
      <c r="G555" s="467"/>
      <c r="H555" s="467"/>
      <c r="I555" s="589"/>
      <c r="J555" s="622"/>
      <c r="K555" s="514"/>
      <c r="L555" s="478"/>
      <c r="M555" s="514"/>
      <c r="N555" s="478"/>
      <c r="O555" s="612"/>
      <c r="P555" s="641">
        <f t="shared" si="229"/>
        <v>0</v>
      </c>
      <c r="Q555" s="514">
        <f t="shared" si="230"/>
        <v>0</v>
      </c>
      <c r="R555" s="640">
        <f t="shared" si="231"/>
        <v>0</v>
      </c>
      <c r="S555" s="641"/>
      <c r="T555" s="514"/>
      <c r="U555" s="514"/>
      <c r="V555" s="514"/>
      <c r="W555" s="514"/>
      <c r="X555" s="671"/>
    </row>
    <row r="556" spans="1:24" ht="17.45" customHeight="1" x14ac:dyDescent="0.25">
      <c r="A556" s="439" t="s">
        <v>1107</v>
      </c>
      <c r="B556" s="438" t="s">
        <v>567</v>
      </c>
      <c r="C556" s="573" t="s">
        <v>171</v>
      </c>
      <c r="D556" s="600">
        <v>65</v>
      </c>
      <c r="E556" s="467">
        <v>2513.1600000000003</v>
      </c>
      <c r="F556" s="467">
        <f>E556*D556</f>
        <v>163355.40000000002</v>
      </c>
      <c r="G556" s="467">
        <v>6681</v>
      </c>
      <c r="H556" s="467">
        <f>G556*D556</f>
        <v>434265</v>
      </c>
      <c r="I556" s="589">
        <f>F556+H556</f>
        <v>597620.4</v>
      </c>
      <c r="J556" s="622">
        <v>52</v>
      </c>
      <c r="K556" s="514">
        <v>2513.1600000000003</v>
      </c>
      <c r="L556" s="478">
        <f>K556*J556</f>
        <v>130684.32000000002</v>
      </c>
      <c r="M556" s="514">
        <v>6681</v>
      </c>
      <c r="N556" s="478">
        <f>M556*J556</f>
        <v>347412</v>
      </c>
      <c r="O556" s="612">
        <f>L556+N556</f>
        <v>478096.32</v>
      </c>
      <c r="P556" s="641">
        <f t="shared" si="229"/>
        <v>0.16000000000030923</v>
      </c>
      <c r="Q556" s="514">
        <f t="shared" si="230"/>
        <v>0</v>
      </c>
      <c r="R556" s="640">
        <f t="shared" si="231"/>
        <v>10.400000000023283</v>
      </c>
      <c r="S556" s="641">
        <v>52</v>
      </c>
      <c r="T556" s="514">
        <v>2513</v>
      </c>
      <c r="U556" s="514">
        <f>T556*S556</f>
        <v>130676</v>
      </c>
      <c r="V556" s="514">
        <v>6681</v>
      </c>
      <c r="W556" s="514">
        <f>V556*S556</f>
        <v>347412</v>
      </c>
      <c r="X556" s="671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3" t="s">
        <v>171</v>
      </c>
      <c r="D557" s="600">
        <v>70</v>
      </c>
      <c r="E557" s="467">
        <v>2333.7600000000002</v>
      </c>
      <c r="F557" s="467">
        <f>E557*D557</f>
        <v>163363.20000000001</v>
      </c>
      <c r="G557" s="467">
        <v>2161.5</v>
      </c>
      <c r="H557" s="467">
        <f>G557*D557</f>
        <v>151305</v>
      </c>
      <c r="I557" s="589">
        <f>F557+H557</f>
        <v>314668.2</v>
      </c>
      <c r="J557" s="622">
        <v>56</v>
      </c>
      <c r="K557" s="514">
        <v>2333.7600000000002</v>
      </c>
      <c r="L557" s="478">
        <f>K557*J557</f>
        <v>130690.56000000001</v>
      </c>
      <c r="M557" s="514">
        <v>2161.5</v>
      </c>
      <c r="N557" s="478">
        <f>M557*J557</f>
        <v>121044</v>
      </c>
      <c r="O557" s="612">
        <f>L557+N557</f>
        <v>251734.56</v>
      </c>
      <c r="P557" s="641">
        <f t="shared" si="229"/>
        <v>0.26000000000021828</v>
      </c>
      <c r="Q557" s="514">
        <f t="shared" si="230"/>
        <v>0</v>
      </c>
      <c r="R557" s="640">
        <f t="shared" si="231"/>
        <v>18.200000000011642</v>
      </c>
      <c r="S557" s="641">
        <v>55.95</v>
      </c>
      <c r="T557" s="514">
        <v>2333.5</v>
      </c>
      <c r="U557" s="514">
        <f>ROUND((T557*S557),2)</f>
        <v>130559.33</v>
      </c>
      <c r="V557" s="514">
        <v>2161.5</v>
      </c>
      <c r="W557" s="514">
        <f>V557*S557</f>
        <v>120935.925</v>
      </c>
      <c r="X557" s="671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3" t="s">
        <v>32</v>
      </c>
      <c r="D558" s="600">
        <v>97.2</v>
      </c>
      <c r="E558" s="467">
        <v>46.800000000000004</v>
      </c>
      <c r="F558" s="467">
        <f>E558*D558</f>
        <v>4548.9600000000009</v>
      </c>
      <c r="G558" s="467">
        <v>264.096</v>
      </c>
      <c r="H558" s="467">
        <f>G558*D558</f>
        <v>25670.1312</v>
      </c>
      <c r="I558" s="589">
        <f>F558+H558</f>
        <v>30219.091200000003</v>
      </c>
      <c r="J558" s="622">
        <v>77.760000000000005</v>
      </c>
      <c r="K558" s="514">
        <v>46.800000000000004</v>
      </c>
      <c r="L558" s="478">
        <f>K558*J558</f>
        <v>3639.1680000000006</v>
      </c>
      <c r="M558" s="514">
        <v>264.096</v>
      </c>
      <c r="N558" s="478">
        <f>M558*J558</f>
        <v>20536.104960000001</v>
      </c>
      <c r="O558" s="612">
        <f>L558+N558</f>
        <v>24175.272960000002</v>
      </c>
      <c r="P558" s="641">
        <f t="shared" si="229"/>
        <v>0</v>
      </c>
      <c r="Q558" s="514">
        <f t="shared" si="230"/>
        <v>9.6000000000003638E-2</v>
      </c>
      <c r="R558" s="640">
        <f t="shared" si="231"/>
        <v>0</v>
      </c>
      <c r="S558" s="641">
        <v>77.73</v>
      </c>
      <c r="T558" s="514">
        <v>46.8</v>
      </c>
      <c r="U558" s="514">
        <f>ROUND((T558*S558),2)</f>
        <v>3637.76</v>
      </c>
      <c r="V558" s="514">
        <v>264</v>
      </c>
      <c r="W558" s="514">
        <f>V558*S558</f>
        <v>20520.72</v>
      </c>
      <c r="X558" s="671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8"/>
      <c r="D559" s="600"/>
      <c r="E559" s="467"/>
      <c r="F559" s="467"/>
      <c r="G559" s="467"/>
      <c r="H559" s="467"/>
      <c r="I559" s="589"/>
      <c r="J559" s="622"/>
      <c r="K559" s="514"/>
      <c r="L559" s="478"/>
      <c r="M559" s="514"/>
      <c r="N559" s="478"/>
      <c r="O559" s="612"/>
      <c r="P559" s="641">
        <f t="shared" si="229"/>
        <v>0</v>
      </c>
      <c r="Q559" s="514">
        <f t="shared" si="230"/>
        <v>0</v>
      </c>
      <c r="R559" s="640">
        <f t="shared" si="231"/>
        <v>0</v>
      </c>
      <c r="S559" s="641"/>
      <c r="T559" s="514"/>
      <c r="U559" s="514"/>
      <c r="V559" s="514"/>
      <c r="W559" s="514"/>
      <c r="X559" s="671"/>
    </row>
    <row r="560" spans="1:24" ht="36.75" customHeight="1" x14ac:dyDescent="0.25">
      <c r="A560" s="439" t="s">
        <v>1110</v>
      </c>
      <c r="B560" s="438" t="s">
        <v>582</v>
      </c>
      <c r="C560" s="573" t="s">
        <v>32</v>
      </c>
      <c r="D560" s="600">
        <v>97.2</v>
      </c>
      <c r="E560" s="467">
        <v>2475.7200000000003</v>
      </c>
      <c r="F560" s="467">
        <f>E560*D560</f>
        <v>240639.98400000003</v>
      </c>
      <c r="G560" s="467">
        <v>62297.272700000001</v>
      </c>
      <c r="H560" s="467">
        <f>G560*D560</f>
        <v>6055294.90644</v>
      </c>
      <c r="I560" s="589">
        <f>F560+H560</f>
        <v>6295934.8904400002</v>
      </c>
      <c r="J560" s="622">
        <v>87.48</v>
      </c>
      <c r="K560" s="514">
        <v>2475.7200000000003</v>
      </c>
      <c r="L560" s="478">
        <f>K560*J560</f>
        <v>216575.98560000004</v>
      </c>
      <c r="M560" s="514">
        <v>62297.272700000001</v>
      </c>
      <c r="N560" s="478">
        <f>M560*J560</f>
        <v>5449765.4157960005</v>
      </c>
      <c r="O560" s="612">
        <f>L560+N560</f>
        <v>5666341.4013960008</v>
      </c>
      <c r="P560" s="641">
        <f t="shared" si="229"/>
        <v>0</v>
      </c>
      <c r="Q560" s="514">
        <f t="shared" si="230"/>
        <v>0.27270000000135042</v>
      </c>
      <c r="R560" s="640">
        <f t="shared" si="231"/>
        <v>0</v>
      </c>
      <c r="S560" s="641">
        <v>87.47</v>
      </c>
      <c r="T560" s="514">
        <v>2475.7199999999998</v>
      </c>
      <c r="U560" s="514">
        <f>ROUND((T560*S560),2)</f>
        <v>216551.23</v>
      </c>
      <c r="V560" s="514">
        <v>62297</v>
      </c>
      <c r="W560" s="514">
        <f>V560*S560</f>
        <v>5449118.5899999999</v>
      </c>
      <c r="X560" s="671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3" t="s">
        <v>32</v>
      </c>
      <c r="D561" s="600">
        <v>97.2</v>
      </c>
      <c r="E561" s="467">
        <v>6552</v>
      </c>
      <c r="F561" s="467">
        <f>E561*D561</f>
        <v>636854.4</v>
      </c>
      <c r="G561" s="467"/>
      <c r="H561" s="467"/>
      <c r="I561" s="589">
        <f>F561+H561</f>
        <v>636854.4</v>
      </c>
      <c r="J561" s="622">
        <v>87.48</v>
      </c>
      <c r="K561" s="514">
        <v>6552</v>
      </c>
      <c r="L561" s="478">
        <f>K561*J561</f>
        <v>573168.96000000008</v>
      </c>
      <c r="M561" s="514"/>
      <c r="N561" s="478"/>
      <c r="O561" s="612">
        <f>L561+N561</f>
        <v>573168.96000000008</v>
      </c>
      <c r="P561" s="641">
        <f t="shared" si="229"/>
        <v>0</v>
      </c>
      <c r="Q561" s="514">
        <f t="shared" si="230"/>
        <v>0</v>
      </c>
      <c r="R561" s="640">
        <f t="shared" si="231"/>
        <v>0</v>
      </c>
      <c r="S561" s="641">
        <v>87.48</v>
      </c>
      <c r="T561" s="514">
        <v>6552</v>
      </c>
      <c r="U561" s="514">
        <f>T561*S561</f>
        <v>573168.96000000008</v>
      </c>
      <c r="V561" s="514"/>
      <c r="W561" s="514"/>
      <c r="X561" s="671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3" t="s">
        <v>32</v>
      </c>
      <c r="D562" s="600">
        <v>97.2</v>
      </c>
      <c r="E562" s="467">
        <v>6552</v>
      </c>
      <c r="F562" s="467">
        <f>E562*D562</f>
        <v>636854.4</v>
      </c>
      <c r="G562" s="467"/>
      <c r="H562" s="467"/>
      <c r="I562" s="589">
        <f>F562+H562</f>
        <v>636854.4</v>
      </c>
      <c r="J562" s="622"/>
      <c r="K562" s="521">
        <v>6552</v>
      </c>
      <c r="L562" s="467">
        <f>K562*J562</f>
        <v>0</v>
      </c>
      <c r="M562" s="521"/>
      <c r="N562" s="467"/>
      <c r="O562" s="589">
        <f>L562+N562</f>
        <v>0</v>
      </c>
      <c r="P562" s="641">
        <f t="shared" si="229"/>
        <v>0</v>
      </c>
      <c r="Q562" s="514">
        <f t="shared" si="230"/>
        <v>0</v>
      </c>
      <c r="R562" s="640">
        <f t="shared" si="231"/>
        <v>0</v>
      </c>
      <c r="S562" s="641"/>
      <c r="T562" s="521">
        <v>6552</v>
      </c>
      <c r="U562" s="521">
        <f>T562*S562</f>
        <v>0</v>
      </c>
      <c r="V562" s="521"/>
      <c r="W562" s="521"/>
      <c r="X562" s="673">
        <f>U562+W562</f>
        <v>0</v>
      </c>
    </row>
    <row r="563" spans="1:24" ht="26.25" thickBot="1" x14ac:dyDescent="0.3">
      <c r="A563" s="482" t="s">
        <v>1114</v>
      </c>
      <c r="B563" s="483" t="s">
        <v>577</v>
      </c>
      <c r="C563" s="580" t="s">
        <v>31</v>
      </c>
      <c r="D563" s="733">
        <v>1</v>
      </c>
      <c r="E563" s="734">
        <v>124800</v>
      </c>
      <c r="F563" s="734">
        <f>E563*D563</f>
        <v>124800</v>
      </c>
      <c r="G563" s="734">
        <v>49408.353000000003</v>
      </c>
      <c r="H563" s="734">
        <f>G563*D563</f>
        <v>49408.353000000003</v>
      </c>
      <c r="I563" s="735">
        <f>F563+H563</f>
        <v>174208.353</v>
      </c>
      <c r="J563" s="624">
        <v>1</v>
      </c>
      <c r="K563" s="529">
        <v>124800</v>
      </c>
      <c r="L563" s="488">
        <f>K563*J563</f>
        <v>124800</v>
      </c>
      <c r="M563" s="529">
        <v>49408.353000000003</v>
      </c>
      <c r="N563" s="488">
        <f>M563*J563</f>
        <v>49408.353000000003</v>
      </c>
      <c r="O563" s="625">
        <f>L563+N563</f>
        <v>174208.353</v>
      </c>
      <c r="P563" s="653">
        <f t="shared" si="229"/>
        <v>0</v>
      </c>
      <c r="Q563" s="529">
        <f t="shared" si="230"/>
        <v>0.35300000000279397</v>
      </c>
      <c r="R563" s="736">
        <f t="shared" si="231"/>
        <v>0</v>
      </c>
      <c r="S563" s="653">
        <v>1</v>
      </c>
      <c r="T563" s="529">
        <v>124800</v>
      </c>
      <c r="U563" s="529">
        <f>T563*S563</f>
        <v>124800</v>
      </c>
      <c r="V563" s="529">
        <v>49408</v>
      </c>
      <c r="W563" s="529">
        <f>V563*S563</f>
        <v>49408</v>
      </c>
      <c r="X563" s="681">
        <f>U563+W563</f>
        <v>174208</v>
      </c>
    </row>
    <row r="564" spans="1:24" ht="27.75" hidden="1" customHeight="1" thickTop="1" x14ac:dyDescent="0.25">
      <c r="A564" s="712">
        <v>4</v>
      </c>
      <c r="B564" s="693" t="s">
        <v>584</v>
      </c>
      <c r="C564" s="694"/>
      <c r="D564" s="729"/>
      <c r="E564" s="730"/>
      <c r="F564" s="730"/>
      <c r="G564" s="730"/>
      <c r="H564" s="730"/>
      <c r="I564" s="731"/>
      <c r="J564" s="658"/>
      <c r="K564" s="535"/>
      <c r="L564" s="713"/>
      <c r="M564" s="535"/>
      <c r="N564" s="713"/>
      <c r="O564" s="714"/>
      <c r="P564" s="643"/>
      <c r="Q564" s="535"/>
      <c r="R564" s="732">
        <f t="shared" si="231"/>
        <v>0</v>
      </c>
      <c r="S564" s="643"/>
      <c r="T564" s="535"/>
      <c r="U564" s="535"/>
      <c r="V564" s="535"/>
      <c r="W564" s="535"/>
      <c r="X564" s="686"/>
    </row>
    <row r="565" spans="1:24" ht="17.45" hidden="1" customHeight="1" thickBot="1" x14ac:dyDescent="0.3">
      <c r="A565" s="715" t="s">
        <v>585</v>
      </c>
      <c r="B565" s="716" t="s">
        <v>586</v>
      </c>
      <c r="C565" s="717"/>
      <c r="D565" s="718"/>
      <c r="E565" s="719"/>
      <c r="F565" s="719">
        <f>SUM(F566:F579)</f>
        <v>935809.37800320017</v>
      </c>
      <c r="G565" s="719"/>
      <c r="H565" s="719">
        <f>SUM(H566:H579)</f>
        <v>556205.56000000017</v>
      </c>
      <c r="I565" s="720">
        <f>SUM(I566:I579)</f>
        <v>1492014.9380032001</v>
      </c>
      <c r="J565" s="624"/>
      <c r="K565" s="721"/>
      <c r="L565" s="719">
        <f>SUM(L566:L579)</f>
        <v>0</v>
      </c>
      <c r="M565" s="721"/>
      <c r="N565" s="719">
        <f>SUM(N566:N579)</f>
        <v>0</v>
      </c>
      <c r="O565" s="720">
        <f>SUM(O566:O579)</f>
        <v>0</v>
      </c>
      <c r="P565" s="644"/>
      <c r="Q565" s="556"/>
      <c r="R565" s="640">
        <f t="shared" si="231"/>
        <v>0</v>
      </c>
      <c r="S565" s="653"/>
      <c r="T565" s="721"/>
      <c r="U565" s="721">
        <f>SUM(U566:U579)</f>
        <v>0</v>
      </c>
      <c r="V565" s="721"/>
      <c r="W565" s="721">
        <f>SUM(W566:W579)</f>
        <v>0</v>
      </c>
      <c r="X565" s="722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81" t="s">
        <v>32</v>
      </c>
      <c r="D566" s="603">
        <v>72</v>
      </c>
      <c r="E566" s="474">
        <v>1918.4687999999999</v>
      </c>
      <c r="F566" s="474">
        <f t="shared" ref="F566:F579" si="232">E566*D566</f>
        <v>138129.7536</v>
      </c>
      <c r="G566" s="474">
        <v>923.06500000000028</v>
      </c>
      <c r="H566" s="474">
        <f>G566*D566</f>
        <v>66460.680000000022</v>
      </c>
      <c r="I566" s="604">
        <f t="shared" ref="I566:I579" si="233">H566+F566</f>
        <v>204590.43360000002</v>
      </c>
      <c r="J566" s="626"/>
      <c r="K566" s="530">
        <v>1918.4687999999999</v>
      </c>
      <c r="L566" s="480">
        <f t="shared" ref="L566:L579" si="234">K566*J566</f>
        <v>0</v>
      </c>
      <c r="M566" s="530">
        <v>923.06500000000028</v>
      </c>
      <c r="N566" s="480">
        <f t="shared" ref="N566:N571" si="235">M566*J566</f>
        <v>0</v>
      </c>
      <c r="O566" s="627">
        <f t="shared" ref="O566:O579" si="236">N566+L566</f>
        <v>0</v>
      </c>
      <c r="P566" s="645"/>
      <c r="Q566" s="557"/>
      <c r="R566" s="640">
        <f t="shared" si="231"/>
        <v>0</v>
      </c>
      <c r="S566" s="654"/>
      <c r="T566" s="530">
        <v>1918.4687999999999</v>
      </c>
      <c r="U566" s="530">
        <f t="shared" ref="U566:U579" si="237">T566*S566</f>
        <v>0</v>
      </c>
      <c r="V566" s="530">
        <v>923.06500000000028</v>
      </c>
      <c r="W566" s="530">
        <f t="shared" ref="W566:W571" si="238">V566*S566</f>
        <v>0</v>
      </c>
      <c r="X566" s="682">
        <f t="shared" ref="X566:X579" si="239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2" t="s">
        <v>32</v>
      </c>
      <c r="D567" s="598">
        <v>36</v>
      </c>
      <c r="E567" s="475">
        <v>2793.7584000000002</v>
      </c>
      <c r="F567" s="475">
        <f t="shared" si="232"/>
        <v>100575.3024</v>
      </c>
      <c r="G567" s="475">
        <v>8448.9600000000009</v>
      </c>
      <c r="H567" s="475">
        <f>G567*D567</f>
        <v>304162.56000000006</v>
      </c>
      <c r="I567" s="605">
        <f t="shared" si="233"/>
        <v>404737.86240000004</v>
      </c>
      <c r="J567" s="621"/>
      <c r="K567" s="531">
        <v>2793.7584000000002</v>
      </c>
      <c r="L567" s="458">
        <f t="shared" si="234"/>
        <v>0</v>
      </c>
      <c r="M567" s="531">
        <v>8448.9600000000009</v>
      </c>
      <c r="N567" s="458">
        <f t="shared" si="235"/>
        <v>0</v>
      </c>
      <c r="O567" s="628">
        <f t="shared" si="236"/>
        <v>0</v>
      </c>
      <c r="P567" s="645"/>
      <c r="Q567" s="557"/>
      <c r="R567" s="640">
        <f t="shared" si="231"/>
        <v>0</v>
      </c>
      <c r="S567" s="652"/>
      <c r="T567" s="531">
        <v>2793.7584000000002</v>
      </c>
      <c r="U567" s="531">
        <f t="shared" si="237"/>
        <v>0</v>
      </c>
      <c r="V567" s="531">
        <v>8448.9600000000009</v>
      </c>
      <c r="W567" s="531">
        <f t="shared" si="238"/>
        <v>0</v>
      </c>
      <c r="X567" s="683">
        <f t="shared" si="239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2" t="s">
        <v>31</v>
      </c>
      <c r="D568" s="598">
        <v>3</v>
      </c>
      <c r="E568" s="475">
        <v>78955</v>
      </c>
      <c r="F568" s="475">
        <f t="shared" si="232"/>
        <v>236865</v>
      </c>
      <c r="G568" s="475">
        <v>48788.666666666664</v>
      </c>
      <c r="H568" s="475">
        <v>146366</v>
      </c>
      <c r="I568" s="605">
        <f t="shared" si="233"/>
        <v>383231</v>
      </c>
      <c r="J568" s="621"/>
      <c r="K568" s="531">
        <v>78955</v>
      </c>
      <c r="L568" s="458">
        <f t="shared" si="234"/>
        <v>0</v>
      </c>
      <c r="M568" s="531">
        <v>48788.666666666664</v>
      </c>
      <c r="N568" s="458">
        <f t="shared" si="235"/>
        <v>0</v>
      </c>
      <c r="O568" s="628">
        <f t="shared" si="236"/>
        <v>0</v>
      </c>
      <c r="P568" s="645"/>
      <c r="Q568" s="557"/>
      <c r="R568" s="640">
        <f t="shared" si="231"/>
        <v>0</v>
      </c>
      <c r="S568" s="652"/>
      <c r="T568" s="531">
        <v>78955</v>
      </c>
      <c r="U568" s="531">
        <f t="shared" si="237"/>
        <v>0</v>
      </c>
      <c r="V568" s="531">
        <v>48788.666666666664</v>
      </c>
      <c r="W568" s="531">
        <f t="shared" si="238"/>
        <v>0</v>
      </c>
      <c r="X568" s="683">
        <f t="shared" si="239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2" t="s">
        <v>31</v>
      </c>
      <c r="D569" s="598">
        <v>1</v>
      </c>
      <c r="E569" s="475">
        <v>4059.5328000000004</v>
      </c>
      <c r="F569" s="475">
        <f t="shared" si="232"/>
        <v>4059.5328000000004</v>
      </c>
      <c r="G569" s="475">
        <v>3397.68</v>
      </c>
      <c r="H569" s="475">
        <f>G569*D569</f>
        <v>3397.68</v>
      </c>
      <c r="I569" s="605">
        <f t="shared" si="233"/>
        <v>7457.2128000000002</v>
      </c>
      <c r="J569" s="621"/>
      <c r="K569" s="532">
        <v>4059.5328000000004</v>
      </c>
      <c r="L569" s="475">
        <f t="shared" si="234"/>
        <v>0</v>
      </c>
      <c r="M569" s="532">
        <v>3397.68</v>
      </c>
      <c r="N569" s="475">
        <f t="shared" si="235"/>
        <v>0</v>
      </c>
      <c r="O569" s="605">
        <f t="shared" si="236"/>
        <v>0</v>
      </c>
      <c r="P569" s="646"/>
      <c r="Q569" s="558"/>
      <c r="R569" s="640">
        <f t="shared" si="231"/>
        <v>0</v>
      </c>
      <c r="S569" s="652"/>
      <c r="T569" s="532">
        <v>4059.5328000000004</v>
      </c>
      <c r="U569" s="532">
        <f t="shared" si="237"/>
        <v>0</v>
      </c>
      <c r="V569" s="532">
        <v>3397.68</v>
      </c>
      <c r="W569" s="532">
        <f t="shared" si="238"/>
        <v>0</v>
      </c>
      <c r="X569" s="684">
        <f t="shared" si="239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2" t="s">
        <v>31</v>
      </c>
      <c r="D570" s="598">
        <v>1</v>
      </c>
      <c r="E570" s="475">
        <v>2754.1440000000002</v>
      </c>
      <c r="F570" s="475">
        <f t="shared" si="232"/>
        <v>2754.1440000000002</v>
      </c>
      <c r="G570" s="475">
        <v>1121.1200000000001</v>
      </c>
      <c r="H570" s="475">
        <f>G570*D570</f>
        <v>1121.1200000000001</v>
      </c>
      <c r="I570" s="605">
        <f t="shared" si="233"/>
        <v>3875.2640000000001</v>
      </c>
      <c r="J570" s="621"/>
      <c r="K570" s="532">
        <v>2754.1440000000002</v>
      </c>
      <c r="L570" s="475">
        <f t="shared" si="234"/>
        <v>0</v>
      </c>
      <c r="M570" s="532">
        <v>1121.1200000000001</v>
      </c>
      <c r="N570" s="475">
        <f t="shared" si="235"/>
        <v>0</v>
      </c>
      <c r="O570" s="605">
        <f t="shared" si="236"/>
        <v>0</v>
      </c>
      <c r="P570" s="646"/>
      <c r="Q570" s="558"/>
      <c r="R570" s="640">
        <f t="shared" si="231"/>
        <v>0</v>
      </c>
      <c r="S570" s="652"/>
      <c r="T570" s="532">
        <v>2754.1440000000002</v>
      </c>
      <c r="U570" s="532">
        <f t="shared" si="237"/>
        <v>0</v>
      </c>
      <c r="V570" s="532">
        <v>1121.1200000000001</v>
      </c>
      <c r="W570" s="532">
        <f t="shared" si="238"/>
        <v>0</v>
      </c>
      <c r="X570" s="684">
        <f t="shared" si="239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2" t="s">
        <v>31</v>
      </c>
      <c r="D571" s="598">
        <v>5</v>
      </c>
      <c r="E571" s="475">
        <v>6442.0559999999996</v>
      </c>
      <c r="F571" s="475">
        <f t="shared" si="232"/>
        <v>32210.28</v>
      </c>
      <c r="G571" s="475">
        <v>2333.7600000000002</v>
      </c>
      <c r="H571" s="475">
        <f>G571*D571</f>
        <v>11668.800000000001</v>
      </c>
      <c r="I571" s="605">
        <f t="shared" si="233"/>
        <v>43879.08</v>
      </c>
      <c r="J571" s="621"/>
      <c r="K571" s="532">
        <v>6442.0559999999996</v>
      </c>
      <c r="L571" s="475">
        <f t="shared" si="234"/>
        <v>0</v>
      </c>
      <c r="M571" s="532">
        <v>2333.7600000000002</v>
      </c>
      <c r="N571" s="475">
        <f t="shared" si="235"/>
        <v>0</v>
      </c>
      <c r="O571" s="605">
        <f t="shared" si="236"/>
        <v>0</v>
      </c>
      <c r="P571" s="646"/>
      <c r="Q571" s="558"/>
      <c r="R571" s="640">
        <f t="shared" si="231"/>
        <v>0</v>
      </c>
      <c r="S571" s="652"/>
      <c r="T571" s="532">
        <v>6442.0559999999996</v>
      </c>
      <c r="U571" s="532">
        <f t="shared" si="237"/>
        <v>0</v>
      </c>
      <c r="V571" s="532">
        <v>2333.7600000000002</v>
      </c>
      <c r="W571" s="532">
        <f t="shared" si="238"/>
        <v>0</v>
      </c>
      <c r="X571" s="684">
        <f t="shared" si="239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2" t="s">
        <v>153</v>
      </c>
      <c r="D572" s="598">
        <v>2.4</v>
      </c>
      <c r="E572" s="475">
        <v>671.55840000000001</v>
      </c>
      <c r="F572" s="475">
        <f t="shared" si="232"/>
        <v>1611.7401600000001</v>
      </c>
      <c r="G572" s="475"/>
      <c r="H572" s="475"/>
      <c r="I572" s="605">
        <f t="shared" si="233"/>
        <v>1611.7401600000001</v>
      </c>
      <c r="J572" s="621"/>
      <c r="K572" s="532">
        <v>671.55840000000001</v>
      </c>
      <c r="L572" s="475">
        <f t="shared" si="234"/>
        <v>0</v>
      </c>
      <c r="M572" s="532"/>
      <c r="N572" s="475"/>
      <c r="O572" s="605">
        <f t="shared" si="236"/>
        <v>0</v>
      </c>
      <c r="P572" s="646"/>
      <c r="Q572" s="558"/>
      <c r="R572" s="640">
        <f t="shared" si="231"/>
        <v>0</v>
      </c>
      <c r="S572" s="652"/>
      <c r="T572" s="532">
        <v>671.55840000000001</v>
      </c>
      <c r="U572" s="532">
        <f t="shared" si="237"/>
        <v>0</v>
      </c>
      <c r="V572" s="532"/>
      <c r="W572" s="532"/>
      <c r="X572" s="684">
        <f t="shared" si="239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2" t="s">
        <v>171</v>
      </c>
      <c r="D573" s="598">
        <v>2.2999999999999998</v>
      </c>
      <c r="E573" s="475">
        <v>17405.925984000001</v>
      </c>
      <c r="F573" s="475">
        <f t="shared" si="232"/>
        <v>40033.629763199999</v>
      </c>
      <c r="G573" s="475">
        <v>6006</v>
      </c>
      <c r="H573" s="475">
        <f>G573*D573</f>
        <v>13813.8</v>
      </c>
      <c r="I573" s="605">
        <f t="shared" si="233"/>
        <v>53847.429763199994</v>
      </c>
      <c r="J573" s="621"/>
      <c r="K573" s="531">
        <v>17405.925984000001</v>
      </c>
      <c r="L573" s="458">
        <f t="shared" si="234"/>
        <v>0</v>
      </c>
      <c r="M573" s="531">
        <v>6006</v>
      </c>
      <c r="N573" s="458">
        <f>M573*J573</f>
        <v>0</v>
      </c>
      <c r="O573" s="628">
        <f t="shared" si="236"/>
        <v>0</v>
      </c>
      <c r="P573" s="645"/>
      <c r="Q573" s="557"/>
      <c r="R573" s="640">
        <f t="shared" si="231"/>
        <v>0</v>
      </c>
      <c r="S573" s="652"/>
      <c r="T573" s="531">
        <v>17405.925984000001</v>
      </c>
      <c r="U573" s="531">
        <f t="shared" si="237"/>
        <v>0</v>
      </c>
      <c r="V573" s="531">
        <v>6006</v>
      </c>
      <c r="W573" s="531">
        <f>V573*S573</f>
        <v>0</v>
      </c>
      <c r="X573" s="683">
        <f t="shared" si="239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2" t="s">
        <v>171</v>
      </c>
      <c r="D574" s="598">
        <v>0.8</v>
      </c>
      <c r="E574" s="475">
        <v>2601.3455999999996</v>
      </c>
      <c r="F574" s="475">
        <f t="shared" si="232"/>
        <v>2081.0764799999997</v>
      </c>
      <c r="G574" s="475">
        <v>2059.2000000000003</v>
      </c>
      <c r="H574" s="475">
        <f>G574*D574</f>
        <v>1647.3600000000004</v>
      </c>
      <c r="I574" s="605">
        <f t="shared" si="233"/>
        <v>3728.4364800000003</v>
      </c>
      <c r="J574" s="621"/>
      <c r="K574" s="531">
        <v>2601.3455999999996</v>
      </c>
      <c r="L574" s="458">
        <f t="shared" si="234"/>
        <v>0</v>
      </c>
      <c r="M574" s="531">
        <v>2059.2000000000003</v>
      </c>
      <c r="N574" s="458">
        <f>M574*J574</f>
        <v>0</v>
      </c>
      <c r="O574" s="628">
        <f t="shared" si="236"/>
        <v>0</v>
      </c>
      <c r="P574" s="645"/>
      <c r="Q574" s="557"/>
      <c r="R574" s="640">
        <f t="shared" si="231"/>
        <v>0</v>
      </c>
      <c r="S574" s="652"/>
      <c r="T574" s="531">
        <v>2601.3455999999996</v>
      </c>
      <c r="U574" s="531">
        <f t="shared" si="237"/>
        <v>0</v>
      </c>
      <c r="V574" s="531">
        <v>2059.2000000000003</v>
      </c>
      <c r="W574" s="531">
        <f>V574*S574</f>
        <v>0</v>
      </c>
      <c r="X574" s="683">
        <f t="shared" si="239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2" t="s">
        <v>171</v>
      </c>
      <c r="D575" s="598">
        <v>3.5</v>
      </c>
      <c r="E575" s="475">
        <v>2682.4607999999998</v>
      </c>
      <c r="F575" s="475">
        <f t="shared" si="232"/>
        <v>9388.612799999999</v>
      </c>
      <c r="G575" s="475">
        <v>2162.1600000000003</v>
      </c>
      <c r="H575" s="475">
        <f>G575*D575</f>
        <v>7567.5600000000013</v>
      </c>
      <c r="I575" s="605">
        <f t="shared" si="233"/>
        <v>16956.1728</v>
      </c>
      <c r="J575" s="621"/>
      <c r="K575" s="531">
        <v>2682.4607999999998</v>
      </c>
      <c r="L575" s="458">
        <f t="shared" si="234"/>
        <v>0</v>
      </c>
      <c r="M575" s="531">
        <v>2162.1600000000003</v>
      </c>
      <c r="N575" s="458">
        <f>M575*J575</f>
        <v>0</v>
      </c>
      <c r="O575" s="628">
        <f t="shared" si="236"/>
        <v>0</v>
      </c>
      <c r="P575" s="645"/>
      <c r="Q575" s="557"/>
      <c r="R575" s="640">
        <f t="shared" si="231"/>
        <v>0</v>
      </c>
      <c r="S575" s="652"/>
      <c r="T575" s="531">
        <v>2682.4607999999998</v>
      </c>
      <c r="U575" s="531">
        <f t="shared" si="237"/>
        <v>0</v>
      </c>
      <c r="V575" s="531">
        <v>2162.1600000000003</v>
      </c>
      <c r="W575" s="531">
        <f>V575*S575</f>
        <v>0</v>
      </c>
      <c r="X575" s="683">
        <f t="shared" si="239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2" t="s">
        <v>153</v>
      </c>
      <c r="D576" s="598">
        <v>25.3</v>
      </c>
      <c r="E576" s="475">
        <v>297.108</v>
      </c>
      <c r="F576" s="475">
        <f t="shared" si="232"/>
        <v>7516.8324000000002</v>
      </c>
      <c r="G576" s="475"/>
      <c r="H576" s="475"/>
      <c r="I576" s="605">
        <f t="shared" si="233"/>
        <v>7516.8324000000002</v>
      </c>
      <c r="J576" s="621"/>
      <c r="K576" s="532">
        <v>297.108</v>
      </c>
      <c r="L576" s="475">
        <f t="shared" si="234"/>
        <v>0</v>
      </c>
      <c r="M576" s="532"/>
      <c r="N576" s="475"/>
      <c r="O576" s="605">
        <f t="shared" si="236"/>
        <v>0</v>
      </c>
      <c r="P576" s="646"/>
      <c r="Q576" s="558"/>
      <c r="R576" s="640">
        <f t="shared" si="231"/>
        <v>0</v>
      </c>
      <c r="S576" s="652"/>
      <c r="T576" s="532">
        <v>297.108</v>
      </c>
      <c r="U576" s="532">
        <f t="shared" si="237"/>
        <v>0</v>
      </c>
      <c r="V576" s="532"/>
      <c r="W576" s="532"/>
      <c r="X576" s="684">
        <f t="shared" si="239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2" t="s">
        <v>153</v>
      </c>
      <c r="D577" s="598">
        <v>50.6</v>
      </c>
      <c r="E577" s="475">
        <v>594.21600000000001</v>
      </c>
      <c r="F577" s="475">
        <f t="shared" si="232"/>
        <v>30067.329600000001</v>
      </c>
      <c r="G577" s="475"/>
      <c r="H577" s="475"/>
      <c r="I577" s="605">
        <f t="shared" si="233"/>
        <v>30067.329600000001</v>
      </c>
      <c r="J577" s="621"/>
      <c r="K577" s="532">
        <v>594.21600000000001</v>
      </c>
      <c r="L577" s="475">
        <f t="shared" si="234"/>
        <v>0</v>
      </c>
      <c r="M577" s="532"/>
      <c r="N577" s="475"/>
      <c r="O577" s="605">
        <f t="shared" si="236"/>
        <v>0</v>
      </c>
      <c r="P577" s="646"/>
      <c r="Q577" s="558"/>
      <c r="R577" s="640">
        <f t="shared" si="231"/>
        <v>0</v>
      </c>
      <c r="S577" s="652"/>
      <c r="T577" s="532">
        <v>594.21600000000001</v>
      </c>
      <c r="U577" s="532">
        <f t="shared" si="237"/>
        <v>0</v>
      </c>
      <c r="V577" s="532"/>
      <c r="W577" s="532"/>
      <c r="X577" s="684">
        <f t="shared" si="239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81" t="s">
        <v>153</v>
      </c>
      <c r="D578" s="602">
        <v>120</v>
      </c>
      <c r="E578" s="475">
        <v>2716.4160000000002</v>
      </c>
      <c r="F578" s="475">
        <f t="shared" si="232"/>
        <v>325969.92000000004</v>
      </c>
      <c r="G578" s="475"/>
      <c r="H578" s="475"/>
      <c r="I578" s="605">
        <f t="shared" si="233"/>
        <v>325969.92000000004</v>
      </c>
      <c r="J578" s="626"/>
      <c r="K578" s="532">
        <v>2716.4160000000002</v>
      </c>
      <c r="L578" s="475">
        <f t="shared" si="234"/>
        <v>0</v>
      </c>
      <c r="M578" s="532"/>
      <c r="N578" s="475"/>
      <c r="O578" s="605">
        <f t="shared" si="236"/>
        <v>0</v>
      </c>
      <c r="P578" s="646"/>
      <c r="Q578" s="558"/>
      <c r="R578" s="640">
        <f t="shared" si="231"/>
        <v>0</v>
      </c>
      <c r="S578" s="654"/>
      <c r="T578" s="532">
        <v>2716.4160000000002</v>
      </c>
      <c r="U578" s="532">
        <f t="shared" si="237"/>
        <v>0</v>
      </c>
      <c r="V578" s="532"/>
      <c r="W578" s="532"/>
      <c r="X578" s="684">
        <f t="shared" si="239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3" t="s">
        <v>32</v>
      </c>
      <c r="D579" s="606">
        <v>2</v>
      </c>
      <c r="E579" s="476">
        <v>2273.1120000000001</v>
      </c>
      <c r="F579" s="477">
        <f t="shared" si="232"/>
        <v>4546.2240000000002</v>
      </c>
      <c r="G579" s="477"/>
      <c r="H579" s="477"/>
      <c r="I579" s="607">
        <f t="shared" si="233"/>
        <v>4546.2240000000002</v>
      </c>
      <c r="J579" s="629"/>
      <c r="K579" s="533">
        <v>2273.1120000000001</v>
      </c>
      <c r="L579" s="477">
        <f t="shared" si="234"/>
        <v>0</v>
      </c>
      <c r="M579" s="534"/>
      <c r="N579" s="477"/>
      <c r="O579" s="607">
        <f t="shared" si="236"/>
        <v>0</v>
      </c>
      <c r="P579" s="646"/>
      <c r="Q579" s="558"/>
      <c r="R579" s="640">
        <f t="shared" si="231"/>
        <v>0</v>
      </c>
      <c r="S579" s="655"/>
      <c r="T579" s="533">
        <v>2273.1120000000001</v>
      </c>
      <c r="U579" s="534">
        <f t="shared" si="237"/>
        <v>0</v>
      </c>
      <c r="V579" s="534"/>
      <c r="W579" s="534"/>
      <c r="X579" s="685">
        <f t="shared" si="239"/>
        <v>0</v>
      </c>
    </row>
    <row r="580" spans="1:49" ht="17.45" customHeight="1" thickTop="1" x14ac:dyDescent="0.25">
      <c r="A580" s="461"/>
      <c r="B580" s="542"/>
      <c r="C580" s="584"/>
      <c r="D580" s="723"/>
      <c r="E580" s="465" t="s">
        <v>49</v>
      </c>
      <c r="F580" s="465">
        <f>F31+F72+F92+F97+F149+F165+F187+F246+F261+F264+F272+F279+F292+F361+F378+F413+F426+F465+F484+F489+F494+F507+F565</f>
        <v>218086487.08115825</v>
      </c>
      <c r="G580" s="465"/>
      <c r="H580" s="465">
        <f>H31+H72+H92+H97+H149+H165+H187+H246+H261+H264+H272+H279+H292+H361+H378+H413+H426+H465+H484+H489+H494+H507+H565</f>
        <v>295074337.56827503</v>
      </c>
      <c r="I580" s="590">
        <f>(I31+I72+I92+I97+I149+I165+I187+I246+I261+I264+I272+I279+I292+I361+I378+I413+I426+I465+I484+I489+I494+I507+I565)-0.01</f>
        <v>513899999.99943328</v>
      </c>
      <c r="J580" s="630" t="s">
        <v>35</v>
      </c>
      <c r="K580" s="535"/>
      <c r="L580" s="481">
        <f>ROUND((L565+L507+L494+L489+L484+L465+L426+L413+L378+L361+L292+L279+L272+L264+L261+L246+L187+L165+L149+L97+L92+L72+L31),0)</f>
        <v>70807440</v>
      </c>
      <c r="M580" s="535"/>
      <c r="N580" s="481">
        <f>ROUND((N565+N507+N494+N489+N484+N465+N426+N413+N378+N361+N292+N279+N272+N264+N261+N246+N187+N165+N149+N97+N92+N72+N31),0)</f>
        <v>91238140</v>
      </c>
      <c r="O580" s="631">
        <f>ROUND((O565+O507+O494+O489+O484+O465+O426+O413+O378+O361+O292+O279+O272+O264+O261+O246+O187+O165+O149+O97+O92+O72+O31),0)</f>
        <v>162045579</v>
      </c>
      <c r="P580" s="643"/>
      <c r="Q580" s="535"/>
      <c r="R580" s="640"/>
      <c r="S580" s="656" t="s">
        <v>35</v>
      </c>
      <c r="T580" s="535"/>
      <c r="U580" s="535">
        <f>ROUND((U565+U507+U494+U489+U484+U465+U426+U413+U378+U361+U292+U279+U272+U264+U261+U246+U187+U165+U149+U97+U92+U72+U31),2)</f>
        <v>70799137.620000005</v>
      </c>
      <c r="V580" s="535"/>
      <c r="W580" s="535">
        <f>ROUND((W565+W507+W494+W489+W484+W465+W426+W413+W378+W361+W292+W279+W272+W264+W261+W246+W187+W165+W149+W97+W92+W72+W31),2)</f>
        <v>91232709.709999993</v>
      </c>
      <c r="X580" s="686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1"/>
      <c r="B581" s="542"/>
      <c r="C581" s="584"/>
      <c r="D581" s="724"/>
      <c r="E581" s="725" t="s">
        <v>601</v>
      </c>
      <c r="F581" s="725">
        <f>ROUND((F580/1.2*0.2),0)</f>
        <v>36347748</v>
      </c>
      <c r="G581" s="725"/>
      <c r="H581" s="725">
        <f>ROUND((H580/1.2*0.2),0)</f>
        <v>49179056</v>
      </c>
      <c r="I581" s="726">
        <f>ROUND((I580/1.2*0.2),0)</f>
        <v>85650000</v>
      </c>
      <c r="J581" s="632" t="s">
        <v>601</v>
      </c>
      <c r="K581" s="633"/>
      <c r="L581" s="634">
        <f>ROUND((L580/1.2*0.2),0)</f>
        <v>11801240</v>
      </c>
      <c r="M581" s="633"/>
      <c r="N581" s="634">
        <f>ROUND((N580/1.2*0.2),0)</f>
        <v>15206357</v>
      </c>
      <c r="O581" s="635">
        <f>ROUND((O580/1.2*0.2),0)</f>
        <v>27007597</v>
      </c>
      <c r="P581" s="647"/>
      <c r="Q581" s="648"/>
      <c r="R581" s="649"/>
      <c r="S581" s="657" t="s">
        <v>601</v>
      </c>
      <c r="T581" s="633"/>
      <c r="U581" s="633">
        <f>ROUND((U580/1.2*0.2),2)</f>
        <v>11799856.27</v>
      </c>
      <c r="V581" s="633"/>
      <c r="W581" s="633">
        <f>ROUND((W580/1.2*0.2),2)</f>
        <v>15205451.619999999</v>
      </c>
      <c r="X581" s="687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3" t="s">
        <v>44</v>
      </c>
      <c r="C584" s="918"/>
      <c r="D584" s="918"/>
      <c r="E584" s="918"/>
      <c r="F584" s="918"/>
      <c r="G584" s="918"/>
      <c r="H584" s="918"/>
      <c r="O584" s="460"/>
      <c r="P584" s="559"/>
      <c r="Q584" s="559"/>
      <c r="R584" s="560"/>
      <c r="S584" s="919" t="s">
        <v>45</v>
      </c>
      <c r="T584" s="919"/>
      <c r="U584" s="919"/>
      <c r="V584" s="919"/>
      <c r="W584" s="919"/>
      <c r="X584" s="919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917" t="s">
        <v>40</v>
      </c>
      <c r="C585" s="917"/>
      <c r="D585" s="917"/>
      <c r="E585" s="917"/>
      <c r="F585" s="917"/>
      <c r="G585" s="917"/>
      <c r="H585" s="917"/>
      <c r="I585" s="917"/>
      <c r="J585" s="917"/>
      <c r="K585" s="917"/>
      <c r="L585" s="917"/>
      <c r="M585" s="917"/>
      <c r="N585" s="917"/>
      <c r="P585" s="561"/>
      <c r="Q585" s="561"/>
      <c r="R585" s="562"/>
      <c r="S585" s="518"/>
      <c r="T585" s="518"/>
      <c r="U585" s="518"/>
      <c r="V585" s="518"/>
      <c r="W585" s="518"/>
      <c r="X585" s="518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3" t="s">
        <v>46</v>
      </c>
      <c r="C586" s="918"/>
      <c r="D586" s="918"/>
      <c r="E586" s="918"/>
      <c r="F586" s="918"/>
      <c r="G586" s="918"/>
      <c r="H586" s="918"/>
      <c r="O586" s="460"/>
      <c r="P586" s="559"/>
      <c r="Q586" s="559"/>
      <c r="R586" s="560"/>
      <c r="S586" s="919" t="s">
        <v>47</v>
      </c>
      <c r="T586" s="919"/>
      <c r="U586" s="919"/>
      <c r="V586" s="919"/>
      <c r="W586" s="919"/>
      <c r="X586" s="919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917" t="s">
        <v>40</v>
      </c>
      <c r="C587" s="917"/>
      <c r="D587" s="917"/>
      <c r="E587" s="917"/>
      <c r="F587" s="917"/>
      <c r="G587" s="917"/>
      <c r="H587" s="917"/>
      <c r="I587" s="917"/>
      <c r="J587" s="917"/>
      <c r="K587" s="917"/>
      <c r="L587" s="917"/>
      <c r="M587" s="917"/>
      <c r="N587" s="917"/>
      <c r="O587" s="306"/>
      <c r="P587" s="561"/>
      <c r="Q587" s="561"/>
      <c r="R587" s="562"/>
      <c r="S587" s="518"/>
      <c r="T587" s="518"/>
      <c r="U587" s="518"/>
      <c r="V587" s="518"/>
      <c r="W587" s="518"/>
      <c r="X587" s="518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41"/>
      <c r="C588" s="428"/>
      <c r="D588" s="412"/>
      <c r="E588" s="412"/>
      <c r="F588" s="412"/>
      <c r="G588" s="412"/>
      <c r="H588" s="412"/>
      <c r="I588" s="412"/>
      <c r="J588" s="428"/>
      <c r="K588" s="546"/>
      <c r="L588" s="428"/>
      <c r="M588" s="546"/>
      <c r="N588" s="428"/>
      <c r="O588" s="425"/>
      <c r="P588" s="547"/>
      <c r="Q588" s="547"/>
      <c r="R588" s="563"/>
      <c r="S588" s="519"/>
      <c r="T588" s="519"/>
      <c r="U588" s="519"/>
      <c r="V588" s="519"/>
      <c r="W588" s="519"/>
      <c r="X588" s="519"/>
    </row>
    <row r="589" spans="1:49" x14ac:dyDescent="0.25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37" priority="18" stopIfTrue="1"/>
  </conditionalFormatting>
  <conditionalFormatting sqref="B46">
    <cfRule type="duplicateValues" dxfId="36" priority="17" stopIfTrue="1"/>
  </conditionalFormatting>
  <conditionalFormatting sqref="B47">
    <cfRule type="duplicateValues" dxfId="35" priority="16" stopIfTrue="1"/>
  </conditionalFormatting>
  <conditionalFormatting sqref="B48">
    <cfRule type="duplicateValues" dxfId="34" priority="15" stopIfTrue="1"/>
  </conditionalFormatting>
  <conditionalFormatting sqref="B49">
    <cfRule type="duplicateValues" dxfId="33" priority="14" stopIfTrue="1"/>
  </conditionalFormatting>
  <conditionalFormatting sqref="B50">
    <cfRule type="duplicateValues" dxfId="32" priority="13" stopIfTrue="1"/>
  </conditionalFormatting>
  <conditionalFormatting sqref="B51">
    <cfRule type="duplicateValues" dxfId="31" priority="19" stopIfTrue="1"/>
  </conditionalFormatting>
  <conditionalFormatting sqref="B77">
    <cfRule type="duplicateValues" dxfId="30" priority="12" stopIfTrue="1"/>
  </conditionalFormatting>
  <conditionalFormatting sqref="B356:B357 B326:B329 B342 B349 B359:B360 B358:C358">
    <cfRule type="duplicateValues" dxfId="29" priority="11" stopIfTrue="1"/>
  </conditionalFormatting>
  <conditionalFormatting sqref="D358">
    <cfRule type="duplicateValues" dxfId="28" priority="10" stopIfTrue="1"/>
  </conditionalFormatting>
  <conditionalFormatting sqref="P28 P29:Q29 P73:Q148 P150:Q271 P273:Q291 P293:Q377 P379:Q425 P427:Q505 P508:Q1048576 P31:Q71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P1:R23 P27:R27 R29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 filterMode="1">
    <tabColor rgb="FFFF0000"/>
    <pageSetUpPr fitToPage="1"/>
  </sheetPr>
  <dimension ref="A1:BI590"/>
  <sheetViews>
    <sheetView tabSelected="1" view="pageBreakPreview" topLeftCell="A16" zoomScale="90" zoomScaleNormal="70" zoomScaleSheetLayoutView="90" workbookViewId="0">
      <selection activeCell="S274" sqref="S274:S310"/>
    </sheetView>
  </sheetViews>
  <sheetFormatPr defaultColWidth="9.140625" defaultRowHeight="15" outlineLevelRow="1" x14ac:dyDescent="0.25"/>
  <cols>
    <col min="1" max="1" width="26.85546875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9" hidden="1" customWidth="1"/>
    <col min="11" max="11" width="21.85546875" style="545" hidden="1" customWidth="1"/>
    <col min="12" max="12" width="16.7109375" style="454" hidden="1" customWidth="1"/>
    <col min="13" max="13" width="14.7109375" style="545" hidden="1" customWidth="1"/>
    <col min="14" max="14" width="16.85546875" style="454" hidden="1" customWidth="1"/>
    <col min="15" max="15" width="18" style="454" hidden="1" customWidth="1"/>
    <col min="16" max="16" width="10.28515625" style="554" hidden="1" customWidth="1"/>
    <col min="17" max="17" width="10.140625" style="554" hidden="1" customWidth="1"/>
    <col min="18" max="18" width="11.85546875" style="403" hidden="1" customWidth="1"/>
    <col min="19" max="19" width="13.5703125" style="513" customWidth="1"/>
    <col min="20" max="20" width="17" style="513" customWidth="1"/>
    <col min="21" max="21" width="18.85546875" style="513" customWidth="1"/>
    <col min="22" max="22" width="17" style="513" customWidth="1"/>
    <col min="23" max="23" width="17.5703125" style="513" customWidth="1"/>
    <col min="24" max="24" width="18.7109375" style="513" customWidth="1"/>
    <col min="25" max="25" width="16.140625" style="513" customWidth="1"/>
    <col min="26" max="26" width="17" style="513" bestFit="1" customWidth="1"/>
    <col min="27" max="27" width="18.85546875" style="513" bestFit="1" customWidth="1"/>
    <col min="28" max="28" width="17" style="513" bestFit="1" customWidth="1"/>
    <col min="29" max="29" width="17.5703125" style="513" bestFit="1" customWidth="1"/>
    <col min="30" max="30" width="18.7109375" style="513" bestFit="1" customWidth="1"/>
    <col min="31" max="31" width="18.28515625" style="739" customWidth="1"/>
    <col min="32" max="32" width="17" style="739" bestFit="1" customWidth="1"/>
    <col min="33" max="33" width="18.85546875" style="739" bestFit="1" customWidth="1"/>
    <col min="34" max="34" width="17" style="739" bestFit="1" customWidth="1"/>
    <col min="35" max="35" width="17.5703125" style="739" bestFit="1" customWidth="1"/>
    <col min="36" max="36" width="18.7109375" style="739" bestFit="1" customWidth="1"/>
    <col min="37" max="37" width="9.140625" style="196"/>
    <col min="38" max="38" width="18.7109375" style="196" bestFit="1" customWidth="1"/>
    <col min="39" max="16384" width="9.140625" style="196"/>
  </cols>
  <sheetData>
    <row r="1" spans="1:38" s="2" customFormat="1" hidden="1" x14ac:dyDescent="0.25">
      <c r="A1" s="424"/>
      <c r="B1" s="536"/>
      <c r="C1" s="425"/>
      <c r="D1" s="411"/>
      <c r="E1" s="411"/>
      <c r="F1" s="411"/>
      <c r="G1" s="411"/>
      <c r="H1" s="411"/>
      <c r="I1" s="411"/>
      <c r="J1" s="425"/>
      <c r="P1" s="547"/>
      <c r="Q1" s="547"/>
      <c r="R1" s="548"/>
      <c r="S1" s="665"/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5"/>
      <c r="AE1" s="737"/>
      <c r="AF1" s="737"/>
      <c r="AG1" s="737"/>
      <c r="AH1" s="737"/>
      <c r="AI1" s="737"/>
      <c r="AJ1" s="737"/>
      <c r="AK1" s="197"/>
    </row>
    <row r="2" spans="1:38" s="2" customFormat="1" hidden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49"/>
      <c r="Q2" s="549"/>
      <c r="R2" s="548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737"/>
      <c r="AF2" s="737"/>
      <c r="AG2" s="737"/>
      <c r="AH2" s="737"/>
      <c r="AI2" s="737"/>
      <c r="AJ2" s="737"/>
      <c r="AK2" s="197"/>
    </row>
    <row r="3" spans="1:38" s="2" customFormat="1" hidden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49"/>
      <c r="Q3" s="549"/>
      <c r="R3" s="548"/>
      <c r="S3" s="665"/>
      <c r="T3" s="665"/>
      <c r="U3" s="665"/>
      <c r="V3" s="665"/>
      <c r="W3" s="665"/>
      <c r="X3" s="665"/>
      <c r="Y3" s="665"/>
      <c r="Z3" s="665"/>
      <c r="AA3" s="665"/>
      <c r="AB3" s="665"/>
      <c r="AC3" s="665"/>
      <c r="AD3" s="665"/>
      <c r="AE3" s="737"/>
      <c r="AF3" s="737"/>
      <c r="AG3" s="737"/>
      <c r="AH3" s="737"/>
      <c r="AI3" s="737"/>
      <c r="AJ3" s="737"/>
      <c r="AK3" s="197"/>
    </row>
    <row r="4" spans="1:38" s="2" customFormat="1" hidden="1" x14ac:dyDescent="0.25">
      <c r="A4" s="424"/>
      <c r="B4" s="537"/>
      <c r="C4" s="425"/>
      <c r="D4" s="411"/>
      <c r="E4" s="411"/>
      <c r="F4" s="411"/>
      <c r="G4" s="411"/>
      <c r="H4" s="411"/>
      <c r="I4" s="411"/>
      <c r="J4" s="425"/>
      <c r="P4" s="549"/>
      <c r="Q4" s="549"/>
      <c r="R4" s="548"/>
      <c r="S4" s="665"/>
      <c r="T4" s="665"/>
      <c r="U4" s="665"/>
      <c r="V4" s="665"/>
      <c r="W4" s="665"/>
      <c r="X4" s="665"/>
      <c r="Y4" s="665"/>
      <c r="Z4" s="665"/>
      <c r="AA4" s="665"/>
      <c r="AB4" s="665"/>
      <c r="AC4" s="665"/>
      <c r="AD4" s="665"/>
      <c r="AE4" s="737"/>
      <c r="AF4" s="737"/>
      <c r="AG4" s="737"/>
      <c r="AH4" s="737"/>
      <c r="AI4" s="737"/>
      <c r="AJ4" s="737"/>
      <c r="AK4" s="197"/>
    </row>
    <row r="5" spans="1:38" s="2" customFormat="1" ht="12.6" hidden="1" customHeight="1" x14ac:dyDescent="0.25">
      <c r="A5" s="426"/>
      <c r="B5" s="538"/>
      <c r="C5" s="427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665"/>
      <c r="T5" s="665"/>
      <c r="U5" s="665"/>
      <c r="V5" s="665"/>
      <c r="W5" s="665"/>
      <c r="X5" s="665"/>
      <c r="Y5" s="665"/>
      <c r="Z5" s="665"/>
      <c r="AA5" s="665"/>
      <c r="AB5" s="665"/>
      <c r="AC5" s="665"/>
      <c r="AD5" s="665"/>
      <c r="AE5" s="737"/>
      <c r="AF5" s="737"/>
      <c r="AG5" s="737"/>
      <c r="AH5" s="737"/>
      <c r="AI5" s="737"/>
      <c r="AJ5" s="737"/>
      <c r="AK5" s="197"/>
    </row>
    <row r="6" spans="1:38" s="2" customFormat="1" hidden="1" x14ac:dyDescent="0.25">
      <c r="A6" s="424"/>
      <c r="B6" s="537"/>
      <c r="C6" s="425"/>
      <c r="D6" s="411"/>
      <c r="E6" s="411"/>
      <c r="F6" s="411"/>
      <c r="G6" s="411"/>
      <c r="H6" s="411"/>
      <c r="I6" s="411"/>
      <c r="J6" s="425"/>
      <c r="P6" s="549"/>
      <c r="Q6" s="549"/>
      <c r="R6" s="548"/>
      <c r="S6" s="665"/>
      <c r="T6" s="665"/>
      <c r="U6" s="665"/>
      <c r="V6" s="665"/>
      <c r="W6" s="665"/>
      <c r="X6" s="665"/>
      <c r="Y6" s="665"/>
      <c r="Z6" s="665"/>
      <c r="AA6" s="665"/>
      <c r="AB6" s="665"/>
      <c r="AC6" s="665"/>
      <c r="AD6" s="665"/>
      <c r="AE6" s="737"/>
      <c r="AF6" s="737"/>
      <c r="AG6" s="737"/>
      <c r="AH6" s="737"/>
      <c r="AI6" s="737"/>
      <c r="AJ6" s="737"/>
      <c r="AK6" s="197"/>
    </row>
    <row r="7" spans="1:38" s="2" customFormat="1" ht="36.75" hidden="1" customHeight="1" x14ac:dyDescent="0.25">
      <c r="A7" s="426"/>
      <c r="B7" s="539"/>
      <c r="C7" s="427"/>
      <c r="D7" s="411"/>
      <c r="E7" s="411"/>
      <c r="F7" s="411"/>
      <c r="G7" s="411"/>
      <c r="H7" s="411"/>
      <c r="I7" s="411"/>
      <c r="J7" s="425"/>
      <c r="P7" s="549"/>
      <c r="Q7" s="549"/>
      <c r="R7" s="550"/>
      <c r="S7" s="665"/>
      <c r="T7" s="665"/>
      <c r="U7" s="665"/>
      <c r="V7" s="665"/>
      <c r="W7" s="665"/>
      <c r="X7" s="665"/>
      <c r="Y7" s="665"/>
      <c r="Z7" s="665"/>
      <c r="AA7" s="665"/>
      <c r="AB7" s="665"/>
      <c r="AC7" s="665"/>
      <c r="AD7" s="665"/>
      <c r="AE7" s="737"/>
      <c r="AF7" s="737"/>
      <c r="AG7" s="737"/>
      <c r="AH7" s="737"/>
      <c r="AI7" s="737"/>
      <c r="AJ7" s="737"/>
      <c r="AK7" s="197"/>
    </row>
    <row r="8" spans="1:38" s="2" customFormat="1" hidden="1" x14ac:dyDescent="0.25">
      <c r="A8" s="424"/>
      <c r="B8" s="537"/>
      <c r="C8" s="425"/>
      <c r="D8" s="411"/>
      <c r="E8" s="411"/>
      <c r="F8" s="411"/>
      <c r="G8" s="411"/>
      <c r="H8" s="411"/>
      <c r="I8" s="411"/>
      <c r="J8" s="425"/>
      <c r="P8" s="549"/>
      <c r="Q8" s="549"/>
      <c r="R8" s="548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 s="665"/>
      <c r="AD8" s="665"/>
      <c r="AE8" s="737"/>
      <c r="AF8" s="737"/>
      <c r="AG8" s="737"/>
      <c r="AH8" s="737"/>
      <c r="AI8" s="737"/>
      <c r="AJ8" s="737"/>
      <c r="AK8" s="197"/>
    </row>
    <row r="9" spans="1:38" s="2" customFormat="1" ht="30" hidden="1" customHeight="1" x14ac:dyDescent="0.25">
      <c r="A9" s="426"/>
      <c r="B9" s="539"/>
      <c r="C9" s="427"/>
      <c r="D9" s="411"/>
      <c r="E9" s="411"/>
      <c r="F9" s="411"/>
      <c r="G9" s="411"/>
      <c r="H9" s="411"/>
      <c r="I9" s="411"/>
      <c r="J9" s="425"/>
      <c r="P9" s="549"/>
      <c r="Q9" s="549"/>
      <c r="R9" s="548"/>
      <c r="S9" s="665"/>
      <c r="T9" s="665"/>
      <c r="U9" s="665"/>
      <c r="V9" s="665"/>
      <c r="W9" s="665"/>
      <c r="X9" s="665"/>
      <c r="Y9" s="665"/>
      <c r="Z9" s="665"/>
      <c r="AA9" s="665"/>
      <c r="AB9" s="665"/>
      <c r="AC9" s="665"/>
      <c r="AD9" s="665"/>
      <c r="AE9" s="737"/>
      <c r="AF9" s="737"/>
      <c r="AG9" s="737"/>
      <c r="AH9" s="737"/>
      <c r="AI9" s="737"/>
      <c r="AJ9" s="737"/>
      <c r="AK9" s="197"/>
    </row>
    <row r="10" spans="1:38" s="2" customFormat="1" ht="16.5" hidden="1" customHeight="1" x14ac:dyDescent="0.25">
      <c r="A10" s="424"/>
      <c r="B10" s="537"/>
      <c r="C10" s="425"/>
      <c r="D10" s="411"/>
      <c r="E10" s="411"/>
      <c r="F10" s="411"/>
      <c r="G10" s="411"/>
      <c r="H10" s="411"/>
      <c r="I10" s="411"/>
      <c r="J10" s="425"/>
      <c r="P10" s="549"/>
      <c r="Q10" s="549"/>
      <c r="R10" s="548"/>
      <c r="S10" s="665"/>
      <c r="T10" s="665"/>
      <c r="U10" s="665"/>
      <c r="V10" s="665"/>
      <c r="W10" s="665"/>
      <c r="X10" s="665"/>
      <c r="Y10" s="665"/>
      <c r="Z10" s="665"/>
      <c r="AA10" s="665"/>
      <c r="AB10" s="665"/>
      <c r="AC10" s="665"/>
      <c r="AD10" s="665"/>
      <c r="AE10" s="737"/>
      <c r="AF10" s="737"/>
      <c r="AG10" s="737"/>
      <c r="AH10" s="737"/>
      <c r="AI10" s="737"/>
      <c r="AJ10" s="737"/>
      <c r="AK10" s="197"/>
    </row>
    <row r="11" spans="1:38" s="2" customFormat="1" ht="32.25" hidden="1" customHeight="1" x14ac:dyDescent="0.25">
      <c r="A11" s="424"/>
      <c r="B11" s="539"/>
      <c r="C11" s="427"/>
      <c r="D11" s="411"/>
      <c r="E11" s="411"/>
      <c r="F11" s="411"/>
      <c r="G11" s="411"/>
      <c r="H11" s="411"/>
      <c r="I11" s="411"/>
      <c r="J11" s="425"/>
      <c r="P11" s="549"/>
      <c r="Q11" s="549"/>
      <c r="R11" s="548"/>
      <c r="S11" s="665"/>
      <c r="T11" s="665"/>
      <c r="U11" s="665"/>
      <c r="V11" s="665"/>
      <c r="W11" s="665"/>
      <c r="X11" s="665"/>
      <c r="Y11" s="665"/>
      <c r="Z11" s="665"/>
      <c r="AA11" s="665"/>
      <c r="AB11" s="665"/>
      <c r="AC11" s="665"/>
      <c r="AD11" s="665"/>
      <c r="AE11" s="737"/>
      <c r="AF11" s="737"/>
      <c r="AG11" s="737"/>
      <c r="AH11" s="737"/>
      <c r="AI11" s="737"/>
      <c r="AJ11" s="737"/>
      <c r="AK11" s="197"/>
    </row>
    <row r="12" spans="1:38" s="2" customFormat="1" hidden="1" x14ac:dyDescent="0.25">
      <c r="A12" s="424"/>
      <c r="B12" s="540"/>
      <c r="C12" s="425"/>
      <c r="D12" s="411"/>
      <c r="E12" s="411"/>
      <c r="F12" s="411"/>
      <c r="G12" s="411"/>
      <c r="H12" s="411"/>
      <c r="I12" s="411"/>
      <c r="J12" s="425"/>
      <c r="P12" s="549"/>
      <c r="Q12" s="549"/>
      <c r="R12" s="548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737"/>
      <c r="AF12" s="737"/>
      <c r="AG12" s="737"/>
      <c r="AH12" s="737"/>
      <c r="AI12" s="737"/>
      <c r="AJ12" s="737"/>
      <c r="AK12" s="197"/>
    </row>
    <row r="13" spans="1:38" s="2" customFormat="1" hidden="1" x14ac:dyDescent="0.25">
      <c r="A13" s="424"/>
      <c r="B13" s="539"/>
      <c r="C13" s="427"/>
      <c r="D13" s="411"/>
      <c r="E13" s="411"/>
      <c r="F13" s="411"/>
      <c r="G13" s="411"/>
      <c r="H13" s="411"/>
      <c r="I13" s="411"/>
      <c r="J13" s="425"/>
      <c r="P13" s="549"/>
      <c r="Q13" s="549"/>
      <c r="R13" s="548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737"/>
      <c r="AF13" s="737"/>
      <c r="AG13" s="737"/>
      <c r="AH13" s="737"/>
      <c r="AI13" s="737"/>
      <c r="AJ13" s="737"/>
      <c r="AK13" s="197"/>
    </row>
    <row r="14" spans="1:38" s="2" customFormat="1" hidden="1" x14ac:dyDescent="0.25">
      <c r="A14" s="424"/>
      <c r="B14" s="541"/>
      <c r="C14" s="425"/>
      <c r="D14" s="411"/>
      <c r="E14" s="411"/>
      <c r="F14" s="413"/>
      <c r="G14" s="411"/>
      <c r="H14" s="411"/>
      <c r="I14" s="411"/>
      <c r="J14" s="425"/>
      <c r="P14" s="549"/>
      <c r="Q14" s="549"/>
      <c r="R14" s="548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737"/>
      <c r="AF14" s="737"/>
      <c r="AG14" s="737"/>
      <c r="AH14" s="737"/>
      <c r="AI14" s="737"/>
      <c r="AJ14" s="737"/>
      <c r="AK14" s="197"/>
    </row>
    <row r="15" spans="1:38" s="2" customFormat="1" ht="15" hidden="1" customHeight="1" x14ac:dyDescent="0.25">
      <c r="A15" s="424"/>
      <c r="B15" s="537"/>
      <c r="C15" s="425"/>
      <c r="D15" s="411"/>
      <c r="E15" s="411"/>
      <c r="F15" s="411"/>
      <c r="G15" s="411"/>
      <c r="H15" s="411"/>
      <c r="I15" s="411"/>
      <c r="J15" s="425"/>
      <c r="P15" s="551"/>
      <c r="Q15" s="551"/>
      <c r="R15" s="548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737"/>
      <c r="AF15" s="737"/>
      <c r="AG15" s="737"/>
      <c r="AH15" s="737"/>
      <c r="AI15" s="737"/>
      <c r="AJ15" s="737"/>
      <c r="AK15" s="197"/>
    </row>
    <row r="16" spans="1:38" s="2" customFormat="1" x14ac:dyDescent="0.25">
      <c r="A16" s="424"/>
      <c r="B16" s="536"/>
      <c r="C16" s="425"/>
      <c r="D16" s="411"/>
      <c r="E16" s="411"/>
      <c r="F16" s="411"/>
      <c r="G16" s="411"/>
      <c r="H16" s="411"/>
      <c r="I16" s="411"/>
      <c r="J16" s="425"/>
      <c r="P16" s="552"/>
      <c r="Q16" s="552"/>
      <c r="R16" s="548"/>
      <c r="S16" s="853"/>
      <c r="T16" s="665" t="s">
        <v>1141</v>
      </c>
      <c r="U16" s="665"/>
      <c r="V16" s="665"/>
      <c r="W16" s="665"/>
      <c r="X16" s="665"/>
      <c r="Y16" s="665"/>
      <c r="Z16" s="665"/>
      <c r="AA16" s="665"/>
      <c r="AB16" s="665"/>
      <c r="AC16" s="665"/>
      <c r="AD16" s="665"/>
      <c r="AE16" s="737"/>
      <c r="AF16" s="737"/>
      <c r="AG16" s="737"/>
      <c r="AH16" s="737"/>
      <c r="AI16" s="737"/>
      <c r="AJ16" s="737"/>
      <c r="AK16" s="197"/>
      <c r="AL16" s="4"/>
    </row>
    <row r="17" spans="1:38" s="2" customFormat="1" x14ac:dyDescent="0.25">
      <c r="A17" s="424"/>
      <c r="B17" s="536"/>
      <c r="C17" s="425"/>
      <c r="D17" s="411"/>
      <c r="E17" s="411"/>
      <c r="F17" s="411"/>
      <c r="G17" s="411"/>
      <c r="H17" s="411"/>
      <c r="I17" s="411"/>
      <c r="J17" s="425"/>
      <c r="P17" s="552"/>
      <c r="Q17" s="552"/>
      <c r="R17" s="548"/>
      <c r="S17" s="854"/>
      <c r="T17" s="665" t="s">
        <v>1142</v>
      </c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737"/>
      <c r="AF17" s="737"/>
      <c r="AG17" s="737"/>
      <c r="AH17" s="737"/>
      <c r="AI17" s="737"/>
      <c r="AJ17" s="737"/>
      <c r="AK17" s="197"/>
      <c r="AL17" s="4"/>
    </row>
    <row r="18" spans="1:38" s="2" customFormat="1" x14ac:dyDescent="0.25">
      <c r="A18" s="424"/>
      <c r="B18" s="536"/>
      <c r="C18" s="425"/>
      <c r="D18" s="411"/>
      <c r="E18" s="411"/>
      <c r="F18" s="411"/>
      <c r="G18" s="411"/>
      <c r="H18" s="411"/>
      <c r="I18" s="411"/>
      <c r="J18" s="425"/>
      <c r="P18" s="552"/>
      <c r="Q18" s="552"/>
      <c r="R18" s="548"/>
      <c r="S18" s="857"/>
      <c r="T18" s="665" t="s">
        <v>1143</v>
      </c>
      <c r="U18" s="665"/>
      <c r="V18" s="665"/>
      <c r="W18" s="665"/>
      <c r="X18" s="665"/>
      <c r="Y18" s="665"/>
      <c r="Z18" s="665"/>
      <c r="AA18" s="665"/>
      <c r="AB18" s="665"/>
      <c r="AC18" s="665"/>
      <c r="AD18" s="665"/>
      <c r="AE18" s="737"/>
      <c r="AF18" s="737"/>
      <c r="AG18" s="737"/>
      <c r="AH18" s="737"/>
      <c r="AI18" s="737"/>
      <c r="AJ18" s="737"/>
      <c r="AK18" s="197"/>
      <c r="AL18" s="4"/>
    </row>
    <row r="19" spans="1:38" s="2" customFormat="1" ht="25.5" x14ac:dyDescent="0.35">
      <c r="A19" s="424"/>
      <c r="B19" s="536"/>
      <c r="C19" s="425"/>
      <c r="D19" s="411"/>
      <c r="E19" s="411"/>
      <c r="F19" s="411"/>
      <c r="G19" s="411"/>
      <c r="H19" s="411"/>
      <c r="I19" s="411"/>
      <c r="J19" s="425"/>
      <c r="P19" s="549"/>
      <c r="Q19" s="549"/>
      <c r="R19" s="548"/>
      <c r="S19" s="858"/>
      <c r="T19" s="859" t="s">
        <v>1144</v>
      </c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737"/>
      <c r="AF19" s="737"/>
      <c r="AG19" s="737"/>
      <c r="AH19" s="737"/>
      <c r="AI19" s="737"/>
      <c r="AJ19" s="737"/>
      <c r="AK19" s="197"/>
    </row>
    <row r="20" spans="1:38" s="2" customFormat="1" x14ac:dyDescent="0.25">
      <c r="A20" s="424"/>
      <c r="B20" s="536"/>
      <c r="C20" s="425"/>
      <c r="D20" s="411"/>
      <c r="E20" s="411"/>
      <c r="F20" s="411"/>
      <c r="G20" s="411"/>
      <c r="H20" s="411"/>
      <c r="I20" s="411"/>
      <c r="J20" s="425"/>
      <c r="P20" s="547"/>
      <c r="Q20" s="547"/>
      <c r="R20" s="548"/>
      <c r="S20" s="665"/>
      <c r="T20" s="665"/>
      <c r="U20" s="665"/>
      <c r="V20" s="665"/>
      <c r="W20" s="665"/>
      <c r="X20" s="665"/>
      <c r="Y20" s="665"/>
      <c r="Z20" s="665"/>
      <c r="AA20" s="665"/>
      <c r="AB20" s="665"/>
      <c r="AC20" s="665"/>
      <c r="AD20" s="665"/>
      <c r="AE20" s="737"/>
      <c r="AF20" s="737"/>
      <c r="AG20" s="737"/>
      <c r="AH20" s="737"/>
      <c r="AI20" s="737"/>
      <c r="AJ20" s="737"/>
      <c r="AK20" s="197"/>
    </row>
    <row r="21" spans="1:38" s="2" customFormat="1" ht="11.25" customHeight="1" x14ac:dyDescent="0.25">
      <c r="A21" s="424"/>
      <c r="B21" s="536"/>
      <c r="C21" s="425"/>
      <c r="D21" s="411"/>
      <c r="E21" s="411"/>
      <c r="F21" s="411"/>
      <c r="G21" s="411"/>
      <c r="H21" s="411"/>
      <c r="I21" s="411"/>
      <c r="J21" s="425"/>
      <c r="P21" s="553"/>
      <c r="Q21" s="553"/>
      <c r="R21" s="548"/>
      <c r="S21" s="665"/>
      <c r="T21" s="665"/>
      <c r="U21" s="665"/>
      <c r="V21" s="665"/>
      <c r="W21" s="665"/>
      <c r="X21" s="665"/>
      <c r="Y21" s="665"/>
      <c r="Z21" s="665"/>
      <c r="AA21" s="665"/>
      <c r="AB21" s="665"/>
      <c r="AC21" s="665"/>
      <c r="AD21" s="665"/>
      <c r="AE21" s="737"/>
      <c r="AF21" s="737"/>
      <c r="AG21" s="737"/>
      <c r="AH21" s="737"/>
      <c r="AI21" s="737"/>
      <c r="AJ21" s="737"/>
      <c r="AK21" s="197"/>
    </row>
    <row r="22" spans="1:38" s="2" customFormat="1" hidden="1" x14ac:dyDescent="0.25">
      <c r="A22" s="424"/>
      <c r="B22" s="536"/>
      <c r="C22" s="425"/>
      <c r="D22" s="411"/>
      <c r="E22" s="411"/>
      <c r="F22" s="411"/>
      <c r="G22" s="411"/>
      <c r="H22" s="411"/>
      <c r="I22" s="411"/>
      <c r="J22" s="425"/>
      <c r="P22" s="553"/>
      <c r="Q22" s="553"/>
      <c r="R22" s="548"/>
      <c r="S22" s="665"/>
      <c r="T22" s="665"/>
      <c r="U22" s="665"/>
      <c r="V22" s="665"/>
      <c r="W22" s="665"/>
      <c r="X22" s="665"/>
      <c r="Y22" s="665"/>
      <c r="Z22" s="665"/>
      <c r="AA22" s="665"/>
      <c r="AB22" s="665"/>
      <c r="AC22" s="665"/>
      <c r="AD22" s="665"/>
      <c r="AE22" s="737"/>
      <c r="AF22" s="737"/>
      <c r="AG22" s="737"/>
      <c r="AH22" s="737"/>
      <c r="AI22" s="737"/>
      <c r="AJ22" s="737"/>
      <c r="AK22" s="197"/>
    </row>
    <row r="23" spans="1:38" s="2" customFormat="1" hidden="1" x14ac:dyDescent="0.25">
      <c r="A23" s="424"/>
      <c r="B23" s="536"/>
      <c r="C23" s="425"/>
      <c r="D23" s="411"/>
      <c r="E23" s="411"/>
      <c r="F23" s="411"/>
      <c r="G23" s="411"/>
      <c r="H23" s="411"/>
      <c r="I23" s="411"/>
      <c r="J23" s="425"/>
      <c r="P23" s="549"/>
      <c r="Q23" s="549"/>
      <c r="R23" s="548"/>
      <c r="S23" s="665"/>
      <c r="T23" s="665"/>
      <c r="U23" s="665"/>
      <c r="V23" s="665"/>
      <c r="W23" s="665"/>
      <c r="X23" s="665"/>
      <c r="Y23" s="665"/>
      <c r="Z23" s="665"/>
      <c r="AA23" s="665"/>
      <c r="AB23" s="665"/>
      <c r="AC23" s="665"/>
      <c r="AD23" s="665"/>
      <c r="AE23" s="737"/>
      <c r="AF23" s="737"/>
      <c r="AG23" s="737"/>
      <c r="AH23" s="737"/>
      <c r="AI23" s="737"/>
      <c r="AJ23" s="737"/>
      <c r="AK23" s="197"/>
    </row>
    <row r="24" spans="1:38" s="2" customFormat="1" hidden="1" x14ac:dyDescent="0.25">
      <c r="A24" s="424"/>
      <c r="C24" s="847"/>
      <c r="D24" s="847"/>
      <c r="E24" s="847"/>
      <c r="F24" s="847"/>
      <c r="G24" s="847"/>
      <c r="H24" s="411"/>
      <c r="I24" s="847"/>
      <c r="J24" s="847"/>
      <c r="K24" s="847"/>
      <c r="L24" s="847"/>
      <c r="M24" s="847"/>
      <c r="N24" s="847"/>
      <c r="O24" s="847"/>
      <c r="P24" s="847"/>
      <c r="Q24" s="847"/>
      <c r="R24" s="847"/>
      <c r="S24" s="847"/>
      <c r="T24" s="847"/>
      <c r="U24" s="511"/>
      <c r="V24" s="511"/>
      <c r="W24" s="511"/>
      <c r="X24" s="511"/>
      <c r="Y24" s="511"/>
      <c r="Z24" s="511"/>
      <c r="AA24" s="511"/>
      <c r="AB24" s="511"/>
      <c r="AC24" s="511"/>
      <c r="AD24" s="511"/>
      <c r="AE24" s="737"/>
      <c r="AF24" s="737"/>
      <c r="AG24" s="737"/>
      <c r="AH24" s="737"/>
      <c r="AI24" s="737"/>
      <c r="AJ24" s="737"/>
      <c r="AK24" s="197"/>
    </row>
    <row r="25" spans="1:38" s="2" customFormat="1" x14ac:dyDescent="0.25">
      <c r="A25" s="424"/>
      <c r="C25" s="847"/>
      <c r="D25" s="847"/>
      <c r="E25" s="847"/>
      <c r="F25" s="847"/>
      <c r="G25" s="847"/>
      <c r="H25" s="411"/>
      <c r="I25" s="847"/>
      <c r="J25" s="847"/>
      <c r="K25" s="847"/>
      <c r="L25" s="847"/>
      <c r="M25" s="847"/>
      <c r="N25" s="847"/>
      <c r="O25" s="847"/>
      <c r="P25" s="847"/>
      <c r="Q25" s="847"/>
      <c r="R25" s="847"/>
      <c r="S25" s="847"/>
      <c r="T25" s="847"/>
      <c r="U25" s="511"/>
      <c r="V25" s="511"/>
      <c r="W25" s="511"/>
      <c r="X25" s="511"/>
      <c r="Y25" s="901" t="s">
        <v>1140</v>
      </c>
      <c r="Z25" s="901"/>
      <c r="AA25" s="901"/>
      <c r="AB25" s="901"/>
      <c r="AC25" s="901"/>
      <c r="AD25" s="901"/>
      <c r="AE25" s="738"/>
      <c r="AF25" s="738"/>
      <c r="AG25" s="738"/>
      <c r="AH25" s="738"/>
      <c r="AI25" s="738"/>
      <c r="AJ25" s="738"/>
    </row>
    <row r="26" spans="1:38" ht="21" hidden="1" customHeight="1" x14ac:dyDescent="0.25">
      <c r="C26" s="848"/>
      <c r="D26" s="848"/>
      <c r="E26" s="848"/>
      <c r="F26" s="848"/>
      <c r="G26" s="848"/>
      <c r="H26" s="411"/>
      <c r="I26" s="848"/>
      <c r="J26" s="848"/>
      <c r="K26" s="848"/>
      <c r="L26" s="848"/>
      <c r="M26" s="848"/>
      <c r="N26" s="848"/>
      <c r="O26" s="848"/>
      <c r="P26" s="848"/>
      <c r="Q26" s="848"/>
      <c r="R26" s="848"/>
      <c r="S26" s="848"/>
      <c r="T26" s="848"/>
      <c r="Y26" s="901" t="s">
        <v>25</v>
      </c>
      <c r="Z26" s="901"/>
      <c r="AA26" s="901"/>
      <c r="AB26" s="901"/>
      <c r="AC26" s="901"/>
      <c r="AD26" s="901"/>
    </row>
    <row r="27" spans="1:38" ht="17.25" hidden="1" customHeight="1" thickBot="1" x14ac:dyDescent="0.3">
      <c r="B27" s="728"/>
      <c r="C27" s="728"/>
      <c r="D27" s="417"/>
      <c r="E27" s="417"/>
      <c r="F27" s="417"/>
      <c r="G27" s="417"/>
      <c r="H27" s="417"/>
      <c r="I27" s="417"/>
      <c r="J27" s="728"/>
      <c r="K27" s="544"/>
      <c r="L27" s="728"/>
      <c r="Y27" s="958" t="s">
        <v>1137</v>
      </c>
      <c r="Z27" s="958"/>
      <c r="AA27" s="958"/>
      <c r="AB27" s="958"/>
      <c r="AC27" s="958"/>
      <c r="AD27" s="958"/>
      <c r="AE27" s="949" t="s">
        <v>1138</v>
      </c>
      <c r="AF27" s="949"/>
      <c r="AG27" s="949"/>
      <c r="AH27" s="949"/>
      <c r="AI27" s="949"/>
      <c r="AJ27" s="949"/>
    </row>
    <row r="28" spans="1:38" ht="17.25" customHeight="1" thickBot="1" x14ac:dyDescent="0.3">
      <c r="B28" s="728"/>
      <c r="C28" s="728"/>
      <c r="D28" s="417"/>
      <c r="E28" s="417"/>
      <c r="F28" s="417"/>
      <c r="G28" s="417"/>
      <c r="H28" s="417"/>
      <c r="I28" s="417"/>
      <c r="J28" s="728"/>
      <c r="K28" s="544"/>
      <c r="L28" s="728"/>
      <c r="S28" s="950" t="s">
        <v>1139</v>
      </c>
      <c r="T28" s="950"/>
      <c r="U28" s="950"/>
      <c r="V28" s="950"/>
      <c r="W28" s="950"/>
      <c r="X28" s="950"/>
      <c r="Y28" s="849"/>
      <c r="Z28" s="849"/>
      <c r="AA28" s="849"/>
      <c r="AB28" s="849"/>
      <c r="AC28" s="849"/>
      <c r="AD28" s="849"/>
      <c r="AE28" s="850"/>
      <c r="AF28" s="850"/>
      <c r="AG28" s="850"/>
      <c r="AH28" s="850"/>
      <c r="AI28" s="850"/>
      <c r="AJ28" s="850"/>
    </row>
    <row r="29" spans="1:38" s="197" customFormat="1" ht="39" customHeight="1" x14ac:dyDescent="0.25">
      <c r="A29" s="920" t="s">
        <v>48</v>
      </c>
      <c r="B29" s="922" t="s">
        <v>139</v>
      </c>
      <c r="C29" s="924" t="s">
        <v>140</v>
      </c>
      <c r="D29" s="926" t="s">
        <v>141</v>
      </c>
      <c r="E29" s="913" t="s">
        <v>142</v>
      </c>
      <c r="F29" s="914"/>
      <c r="G29" s="913" t="s">
        <v>143</v>
      </c>
      <c r="H29" s="914"/>
      <c r="I29" s="915" t="s">
        <v>144</v>
      </c>
      <c r="J29" s="959" t="s">
        <v>141</v>
      </c>
      <c r="K29" s="961" t="s">
        <v>142</v>
      </c>
      <c r="L29" s="962"/>
      <c r="M29" s="961" t="s">
        <v>143</v>
      </c>
      <c r="N29" s="962"/>
      <c r="O29" s="963" t="s">
        <v>144</v>
      </c>
      <c r="P29" s="898" t="s">
        <v>1136</v>
      </c>
      <c r="Q29" s="899"/>
      <c r="R29" s="900"/>
      <c r="S29" s="905" t="s">
        <v>141</v>
      </c>
      <c r="T29" s="903" t="s">
        <v>142</v>
      </c>
      <c r="U29" s="904"/>
      <c r="V29" s="903" t="s">
        <v>143</v>
      </c>
      <c r="W29" s="904"/>
      <c r="X29" s="896" t="s">
        <v>144</v>
      </c>
      <c r="Y29" s="905" t="s">
        <v>141</v>
      </c>
      <c r="Z29" s="903" t="s">
        <v>142</v>
      </c>
      <c r="AA29" s="904"/>
      <c r="AB29" s="903" t="s">
        <v>143</v>
      </c>
      <c r="AC29" s="904"/>
      <c r="AD29" s="896" t="s">
        <v>144</v>
      </c>
      <c r="AE29" s="952" t="s">
        <v>141</v>
      </c>
      <c r="AF29" s="954" t="s">
        <v>142</v>
      </c>
      <c r="AG29" s="955"/>
      <c r="AH29" s="954" t="s">
        <v>143</v>
      </c>
      <c r="AI29" s="955"/>
      <c r="AJ29" s="956" t="s">
        <v>144</v>
      </c>
    </row>
    <row r="30" spans="1:38" s="197" customFormat="1" ht="27.75" hidden="1" customHeight="1" thickBot="1" x14ac:dyDescent="0.3">
      <c r="A30" s="921"/>
      <c r="B30" s="923"/>
      <c r="C30" s="925"/>
      <c r="D30" s="927"/>
      <c r="E30" s="689" t="s">
        <v>145</v>
      </c>
      <c r="F30" s="689" t="s">
        <v>146</v>
      </c>
      <c r="G30" s="689" t="s">
        <v>147</v>
      </c>
      <c r="H30" s="689" t="s">
        <v>146</v>
      </c>
      <c r="I30" s="916"/>
      <c r="J30" s="960"/>
      <c r="K30" s="796" t="s">
        <v>145</v>
      </c>
      <c r="L30" s="797" t="s">
        <v>146</v>
      </c>
      <c r="M30" s="796" t="s">
        <v>147</v>
      </c>
      <c r="N30" s="797" t="s">
        <v>146</v>
      </c>
      <c r="O30" s="964"/>
      <c r="P30" s="659" t="s">
        <v>1134</v>
      </c>
      <c r="Q30" s="660" t="s">
        <v>1135</v>
      </c>
      <c r="R30" s="661" t="s">
        <v>1133</v>
      </c>
      <c r="S30" s="906"/>
      <c r="T30" s="690" t="s">
        <v>145</v>
      </c>
      <c r="U30" s="690" t="s">
        <v>146</v>
      </c>
      <c r="V30" s="690" t="s">
        <v>147</v>
      </c>
      <c r="W30" s="690" t="s">
        <v>146</v>
      </c>
      <c r="X30" s="897"/>
      <c r="Y30" s="906"/>
      <c r="Z30" s="690" t="s">
        <v>145</v>
      </c>
      <c r="AA30" s="690" t="s">
        <v>146</v>
      </c>
      <c r="AB30" s="690" t="s">
        <v>147</v>
      </c>
      <c r="AC30" s="690" t="s">
        <v>146</v>
      </c>
      <c r="AD30" s="897"/>
      <c r="AE30" s="953"/>
      <c r="AF30" s="740" t="s">
        <v>145</v>
      </c>
      <c r="AG30" s="740" t="s">
        <v>146</v>
      </c>
      <c r="AH30" s="740" t="s">
        <v>147</v>
      </c>
      <c r="AI30" s="740" t="s">
        <v>146</v>
      </c>
      <c r="AJ30" s="957"/>
    </row>
    <row r="31" spans="1:38" ht="38.25" hidden="1" x14ac:dyDescent="0.25">
      <c r="A31" s="692" t="s">
        <v>616</v>
      </c>
      <c r="B31" s="693" t="s">
        <v>148</v>
      </c>
      <c r="C31" s="694"/>
      <c r="D31" s="658"/>
      <c r="E31" s="481"/>
      <c r="F31" s="481"/>
      <c r="G31" s="481"/>
      <c r="H31" s="481"/>
      <c r="I31" s="631"/>
      <c r="J31" s="798"/>
      <c r="K31" s="799"/>
      <c r="L31" s="799"/>
      <c r="M31" s="799"/>
      <c r="N31" s="799"/>
      <c r="O31" s="800"/>
      <c r="P31" s="658"/>
      <c r="Q31" s="481"/>
      <c r="R31" s="631"/>
      <c r="S31" s="658"/>
      <c r="T31" s="695"/>
      <c r="U31" s="695"/>
      <c r="V31" s="695"/>
      <c r="W31" s="695"/>
      <c r="X31" s="696"/>
      <c r="Y31" s="658"/>
      <c r="Z31" s="695"/>
      <c r="AA31" s="695"/>
      <c r="AB31" s="695"/>
      <c r="AC31" s="695"/>
      <c r="AD31" s="696"/>
      <c r="AE31" s="741"/>
      <c r="AF31" s="742"/>
      <c r="AG31" s="742"/>
      <c r="AH31" s="742"/>
      <c r="AI31" s="742"/>
      <c r="AJ31" s="743"/>
    </row>
    <row r="32" spans="1:38" ht="15.75" hidden="1" x14ac:dyDescent="0.25">
      <c r="A32" s="697" t="s">
        <v>149</v>
      </c>
      <c r="B32" s="698" t="s">
        <v>150</v>
      </c>
      <c r="C32" s="699"/>
      <c r="D32" s="700"/>
      <c r="E32" s="465"/>
      <c r="F32" s="465">
        <f>SUM(F33:F72)</f>
        <v>22129692.975504998</v>
      </c>
      <c r="G32" s="465"/>
      <c r="H32" s="465">
        <f>SUM(H33:H72)</f>
        <v>20718895.625329997</v>
      </c>
      <c r="I32" s="586">
        <f>SUM(I33:I72)</f>
        <v>42848588.600835003</v>
      </c>
      <c r="J32" s="801"/>
      <c r="K32" s="802"/>
      <c r="L32" s="803">
        <f>SUM(L33:L72)</f>
        <v>6476421.4273931207</v>
      </c>
      <c r="M32" s="802"/>
      <c r="N32" s="803">
        <f>SUM(N33:N72)</f>
        <v>6962762.621694237</v>
      </c>
      <c r="O32" s="804">
        <f>SUM(O33:O72)</f>
        <v>13439184.049087357</v>
      </c>
      <c r="P32" s="636"/>
      <c r="Q32" s="515"/>
      <c r="R32" s="639"/>
      <c r="S32" s="641"/>
      <c r="T32" s="515"/>
      <c r="U32" s="515">
        <f>SUM(U33:U72)</f>
        <v>6476170</v>
      </c>
      <c r="V32" s="515"/>
      <c r="W32" s="515">
        <f>SUM(W33:W72)</f>
        <v>6962719.6500000004</v>
      </c>
      <c r="X32" s="670">
        <f>SUM(X33:X72)</f>
        <v>13438889.650000002</v>
      </c>
      <c r="Y32" s="641"/>
      <c r="Z32" s="515"/>
      <c r="AA32" s="515">
        <f>SUM(AA33:AA72)</f>
        <v>0</v>
      </c>
      <c r="AB32" s="515"/>
      <c r="AC32" s="515">
        <f>SUM(AC33:AC72)</f>
        <v>0</v>
      </c>
      <c r="AD32" s="670">
        <f>SUM(AD33:AD72)</f>
        <v>0</v>
      </c>
      <c r="AE32" s="744">
        <f>D32-S32-Y32</f>
        <v>0</v>
      </c>
      <c r="AF32" s="745"/>
      <c r="AG32" s="745">
        <f>SUM(AG33:AG72)</f>
        <v>15653063.520254999</v>
      </c>
      <c r="AH32" s="745"/>
      <c r="AI32" s="745">
        <f>SUM(AI33:AI72)</f>
        <v>13755655.220330004</v>
      </c>
      <c r="AJ32" s="746">
        <f>SUM(AJ33:AJ72)</f>
        <v>29408718.740584992</v>
      </c>
    </row>
    <row r="33" spans="1:36" s="221" customFormat="1" ht="17.45" hidden="1" customHeight="1" x14ac:dyDescent="0.25">
      <c r="A33" s="430" t="s">
        <v>607</v>
      </c>
      <c r="B33" s="433" t="s">
        <v>133</v>
      </c>
      <c r="C33" s="564"/>
      <c r="D33" s="585"/>
      <c r="E33" s="463"/>
      <c r="F33" s="465"/>
      <c r="G33" s="465"/>
      <c r="H33" s="465"/>
      <c r="I33" s="586"/>
      <c r="J33" s="805"/>
      <c r="K33" s="802"/>
      <c r="L33" s="803"/>
      <c r="M33" s="802"/>
      <c r="N33" s="803"/>
      <c r="O33" s="804"/>
      <c r="P33" s="636"/>
      <c r="Q33" s="515"/>
      <c r="R33" s="640">
        <f>O33-X33</f>
        <v>0</v>
      </c>
      <c r="S33" s="636"/>
      <c r="T33" s="515"/>
      <c r="U33" s="515"/>
      <c r="V33" s="515"/>
      <c r="W33" s="515"/>
      <c r="X33" s="670"/>
      <c r="Y33" s="636"/>
      <c r="Z33" s="515"/>
      <c r="AA33" s="515"/>
      <c r="AB33" s="515"/>
      <c r="AC33" s="515"/>
      <c r="AD33" s="670"/>
      <c r="AE33" s="744">
        <f t="shared" ref="AE33:AE96" si="0">D33-S33-Y33</f>
        <v>0</v>
      </c>
      <c r="AF33" s="745"/>
      <c r="AG33" s="745"/>
      <c r="AH33" s="745"/>
      <c r="AI33" s="745"/>
      <c r="AJ33" s="746"/>
    </row>
    <row r="34" spans="1:36" s="221" customFormat="1" ht="15.75" outlineLevel="1" x14ac:dyDescent="0.25">
      <c r="A34" s="430" t="s">
        <v>613</v>
      </c>
      <c r="B34" s="431" t="s">
        <v>151</v>
      </c>
      <c r="C34" s="565" t="s">
        <v>33</v>
      </c>
      <c r="D34" s="587">
        <v>0.44</v>
      </c>
      <c r="E34" s="466">
        <v>49415</v>
      </c>
      <c r="F34" s="467">
        <f>E34*D34</f>
        <v>21742.6</v>
      </c>
      <c r="G34" s="467"/>
      <c r="H34" s="467"/>
      <c r="I34" s="588">
        <f>F34+H34</f>
        <v>21742.6</v>
      </c>
      <c r="J34" s="806">
        <v>0.44</v>
      </c>
      <c r="K34" s="807">
        <v>49415</v>
      </c>
      <c r="L34" s="808">
        <f>K34*J34</f>
        <v>21742.6</v>
      </c>
      <c r="M34" s="807"/>
      <c r="N34" s="808"/>
      <c r="O34" s="809">
        <f>L34+N34</f>
        <v>21742.6</v>
      </c>
      <c r="P34" s="641">
        <f>K34-T34</f>
        <v>0</v>
      </c>
      <c r="Q34" s="514">
        <f>M34-V34</f>
        <v>0</v>
      </c>
      <c r="R34" s="640">
        <f t="shared" ref="R34:R72" si="1">(D34*K34)-(D34*T34)</f>
        <v>0</v>
      </c>
      <c r="S34" s="851">
        <v>0.44</v>
      </c>
      <c r="T34" s="514">
        <v>49415</v>
      </c>
      <c r="U34" s="514">
        <f>T34*S34</f>
        <v>21742.6</v>
      </c>
      <c r="V34" s="514"/>
      <c r="W34" s="514"/>
      <c r="X34" s="671">
        <f>U34+W34</f>
        <v>21742.6</v>
      </c>
      <c r="Y34" s="641"/>
      <c r="Z34" s="514">
        <v>49415</v>
      </c>
      <c r="AA34" s="514">
        <f>Z34*Y34</f>
        <v>0</v>
      </c>
      <c r="AB34" s="514"/>
      <c r="AC34" s="514"/>
      <c r="AD34" s="671">
        <f>AA34+AC34</f>
        <v>0</v>
      </c>
      <c r="AE34" s="744">
        <f t="shared" si="0"/>
        <v>0</v>
      </c>
      <c r="AF34" s="747">
        <v>49415</v>
      </c>
      <c r="AG34" s="747">
        <f>AF34*AE34</f>
        <v>0</v>
      </c>
      <c r="AH34" s="747"/>
      <c r="AI34" s="747"/>
      <c r="AJ34" s="748">
        <f>AG34+AI34</f>
        <v>0</v>
      </c>
    </row>
    <row r="35" spans="1:36" s="221" customFormat="1" ht="17.45" customHeight="1" outlineLevel="1" x14ac:dyDescent="0.25">
      <c r="A35" s="430" t="s">
        <v>614</v>
      </c>
      <c r="B35" s="431" t="s">
        <v>152</v>
      </c>
      <c r="C35" s="565" t="s">
        <v>153</v>
      </c>
      <c r="D35" s="587">
        <v>389.4</v>
      </c>
      <c r="E35" s="466">
        <v>990.36</v>
      </c>
      <c r="F35" s="467">
        <f>E35*D35</f>
        <v>385646.18400000001</v>
      </c>
      <c r="G35" s="467"/>
      <c r="H35" s="467"/>
      <c r="I35" s="588">
        <f>F35+H35</f>
        <v>385646.18400000001</v>
      </c>
      <c r="J35" s="806">
        <v>389.4</v>
      </c>
      <c r="K35" s="807">
        <v>990.36</v>
      </c>
      <c r="L35" s="808">
        <f>K35*J35</f>
        <v>385646.18400000001</v>
      </c>
      <c r="M35" s="807"/>
      <c r="N35" s="808"/>
      <c r="O35" s="809">
        <f>L35+N35</f>
        <v>385646.18400000001</v>
      </c>
      <c r="P35" s="641">
        <f t="shared" ref="P35:P98" si="2">K35-T35</f>
        <v>0.36000000000001364</v>
      </c>
      <c r="Q35" s="514">
        <f t="shared" ref="Q35:Q98" si="3">M35-V35</f>
        <v>0</v>
      </c>
      <c r="R35" s="640">
        <f t="shared" si="1"/>
        <v>140.18400000000838</v>
      </c>
      <c r="S35" s="851">
        <v>389.4</v>
      </c>
      <c r="T35" s="514">
        <v>990</v>
      </c>
      <c r="U35" s="514">
        <f>T35*S35</f>
        <v>385506</v>
      </c>
      <c r="V35" s="514"/>
      <c r="W35" s="514"/>
      <c r="X35" s="671">
        <f>U35+W35</f>
        <v>385506</v>
      </c>
      <c r="Y35" s="641"/>
      <c r="Z35" s="514">
        <v>990</v>
      </c>
      <c r="AA35" s="514">
        <f>Z35*Y35</f>
        <v>0</v>
      </c>
      <c r="AB35" s="514"/>
      <c r="AC35" s="514"/>
      <c r="AD35" s="671">
        <f>AA35+AC35</f>
        <v>0</v>
      </c>
      <c r="AE35" s="744">
        <f t="shared" si="0"/>
        <v>0</v>
      </c>
      <c r="AF35" s="747">
        <v>990</v>
      </c>
      <c r="AG35" s="747">
        <f>AF35*AE35</f>
        <v>0</v>
      </c>
      <c r="AH35" s="747"/>
      <c r="AI35" s="747"/>
      <c r="AJ35" s="748">
        <f>AG35+AI35</f>
        <v>0</v>
      </c>
    </row>
    <row r="36" spans="1:36" s="230" customFormat="1" ht="15.75" hidden="1" x14ac:dyDescent="0.25">
      <c r="A36" s="493" t="s">
        <v>608</v>
      </c>
      <c r="B36" s="433" t="s">
        <v>154</v>
      </c>
      <c r="C36" s="564" t="s">
        <v>33</v>
      </c>
      <c r="D36" s="585">
        <v>0.34</v>
      </c>
      <c r="E36" s="463">
        <v>95478</v>
      </c>
      <c r="F36" s="465">
        <f>E36*D36</f>
        <v>32462.520000000004</v>
      </c>
      <c r="G36" s="465">
        <v>229000</v>
      </c>
      <c r="H36" s="465">
        <f>G36*D36</f>
        <v>77860</v>
      </c>
      <c r="I36" s="586">
        <f>F36+H36</f>
        <v>110322.52</v>
      </c>
      <c r="J36" s="805"/>
      <c r="K36" s="802">
        <v>95478</v>
      </c>
      <c r="L36" s="803">
        <f>K36*J36</f>
        <v>0</v>
      </c>
      <c r="M36" s="802">
        <v>229000</v>
      </c>
      <c r="N36" s="803">
        <f>M36*J36</f>
        <v>0</v>
      </c>
      <c r="O36" s="804">
        <f>L36+N36</f>
        <v>0</v>
      </c>
      <c r="P36" s="641">
        <f t="shared" si="2"/>
        <v>0</v>
      </c>
      <c r="Q36" s="514">
        <f t="shared" si="3"/>
        <v>0</v>
      </c>
      <c r="R36" s="640">
        <f t="shared" si="1"/>
        <v>0</v>
      </c>
      <c r="S36" s="636"/>
      <c r="T36" s="520">
        <v>95478</v>
      </c>
      <c r="U36" s="520">
        <f>T36*S36</f>
        <v>0</v>
      </c>
      <c r="V36" s="520">
        <v>229000</v>
      </c>
      <c r="W36" s="520">
        <f>V36*S36</f>
        <v>0</v>
      </c>
      <c r="X36" s="672">
        <f>U36+W36</f>
        <v>0</v>
      </c>
      <c r="Y36" s="636"/>
      <c r="Z36" s="520">
        <v>95478</v>
      </c>
      <c r="AA36" s="520">
        <f>Z36*Y36</f>
        <v>0</v>
      </c>
      <c r="AB36" s="520">
        <v>229000</v>
      </c>
      <c r="AC36" s="520">
        <f>AB36*Y36</f>
        <v>0</v>
      </c>
      <c r="AD36" s="672">
        <f>AA36+AC36</f>
        <v>0</v>
      </c>
      <c r="AE36" s="744">
        <f t="shared" si="0"/>
        <v>0.34</v>
      </c>
      <c r="AF36" s="749">
        <v>95478</v>
      </c>
      <c r="AG36" s="749">
        <f>AF36*AE36</f>
        <v>32462.520000000004</v>
      </c>
      <c r="AH36" s="749">
        <v>229000</v>
      </c>
      <c r="AI36" s="749">
        <f>AH36*AE36</f>
        <v>77860</v>
      </c>
      <c r="AJ36" s="750">
        <f>AG36+AI36</f>
        <v>110322.52</v>
      </c>
    </row>
    <row r="37" spans="1:36" s="221" customFormat="1" ht="15.75" x14ac:dyDescent="0.25">
      <c r="A37" s="493" t="s">
        <v>610</v>
      </c>
      <c r="B37" s="433" t="s">
        <v>155</v>
      </c>
      <c r="C37" s="564" t="s">
        <v>153</v>
      </c>
      <c r="D37" s="585">
        <v>389.4</v>
      </c>
      <c r="E37" s="463">
        <v>2711</v>
      </c>
      <c r="F37" s="465">
        <f>E37*D37</f>
        <v>1055663.3999999999</v>
      </c>
      <c r="G37" s="465">
        <v>6573</v>
      </c>
      <c r="H37" s="465">
        <f>G37*D37</f>
        <v>2559526.1999999997</v>
      </c>
      <c r="I37" s="586">
        <f>F37+H37</f>
        <v>3615189.5999999996</v>
      </c>
      <c r="J37" s="805">
        <v>389.4</v>
      </c>
      <c r="K37" s="802">
        <v>2711</v>
      </c>
      <c r="L37" s="803">
        <f>K37*J37</f>
        <v>1055663.3999999999</v>
      </c>
      <c r="M37" s="802">
        <v>6573</v>
      </c>
      <c r="N37" s="803">
        <f>M37*J37</f>
        <v>2559526.1999999997</v>
      </c>
      <c r="O37" s="804">
        <f>L37+N37</f>
        <v>3615189.5999999996</v>
      </c>
      <c r="P37" s="641">
        <f t="shared" si="2"/>
        <v>0</v>
      </c>
      <c r="Q37" s="514">
        <f t="shared" si="3"/>
        <v>0</v>
      </c>
      <c r="R37" s="640">
        <f t="shared" si="1"/>
        <v>0</v>
      </c>
      <c r="S37" s="1001">
        <v>389.4</v>
      </c>
      <c r="T37" s="515">
        <v>2711</v>
      </c>
      <c r="U37" s="515">
        <f>T37*S37</f>
        <v>1055663.3999999999</v>
      </c>
      <c r="V37" s="515">
        <v>6573</v>
      </c>
      <c r="W37" s="515">
        <f>V37*S37</f>
        <v>2559526.1999999997</v>
      </c>
      <c r="X37" s="670">
        <f>U37+W37</f>
        <v>3615189.5999999996</v>
      </c>
      <c r="Y37" s="636"/>
      <c r="Z37" s="515">
        <v>2711</v>
      </c>
      <c r="AA37" s="515">
        <f>Z37*Y37</f>
        <v>0</v>
      </c>
      <c r="AB37" s="515">
        <v>6573</v>
      </c>
      <c r="AC37" s="515">
        <f>AB37*Y37</f>
        <v>0</v>
      </c>
      <c r="AD37" s="670">
        <f>AA37+AC37</f>
        <v>0</v>
      </c>
      <c r="AE37" s="744">
        <f t="shared" si="0"/>
        <v>0</v>
      </c>
      <c r="AF37" s="745">
        <v>2711</v>
      </c>
      <c r="AG37" s="745">
        <f>AF37*AE37</f>
        <v>0</v>
      </c>
      <c r="AH37" s="745">
        <v>6573</v>
      </c>
      <c r="AI37" s="745">
        <f>AH37*AE37</f>
        <v>0</v>
      </c>
      <c r="AJ37" s="746">
        <f>AG37+AI37</f>
        <v>0</v>
      </c>
    </row>
    <row r="38" spans="1:36" s="230" customFormat="1" ht="15.75" hidden="1" x14ac:dyDescent="0.25">
      <c r="A38" s="493" t="s">
        <v>609</v>
      </c>
      <c r="B38" s="433" t="s">
        <v>156</v>
      </c>
      <c r="C38" s="566"/>
      <c r="D38" s="585"/>
      <c r="E38" s="462"/>
      <c r="F38" s="420"/>
      <c r="G38" s="421"/>
      <c r="H38" s="421"/>
      <c r="I38" s="586"/>
      <c r="J38" s="805"/>
      <c r="K38" s="802"/>
      <c r="L38" s="810"/>
      <c r="M38" s="802"/>
      <c r="N38" s="811"/>
      <c r="O38" s="804"/>
      <c r="P38" s="641">
        <f t="shared" si="2"/>
        <v>0</v>
      </c>
      <c r="Q38" s="514">
        <f t="shared" si="3"/>
        <v>0</v>
      </c>
      <c r="R38" s="640">
        <f t="shared" si="1"/>
        <v>0</v>
      </c>
      <c r="S38" s="636"/>
      <c r="T38" s="515"/>
      <c r="U38" s="515"/>
      <c r="V38" s="515"/>
      <c r="W38" s="515"/>
      <c r="X38" s="670"/>
      <c r="Y38" s="636"/>
      <c r="Z38" s="515"/>
      <c r="AA38" s="515"/>
      <c r="AB38" s="515"/>
      <c r="AC38" s="515"/>
      <c r="AD38" s="670"/>
      <c r="AE38" s="744">
        <f t="shared" si="0"/>
        <v>0</v>
      </c>
      <c r="AF38" s="745"/>
      <c r="AG38" s="745"/>
      <c r="AH38" s="745"/>
      <c r="AI38" s="745"/>
      <c r="AJ38" s="746"/>
    </row>
    <row r="39" spans="1:36" s="221" customFormat="1" ht="63.75" x14ac:dyDescent="0.25">
      <c r="A39" s="430" t="s">
        <v>615</v>
      </c>
      <c r="B39" s="431" t="s">
        <v>157</v>
      </c>
      <c r="C39" s="565" t="s">
        <v>153</v>
      </c>
      <c r="D39" s="587">
        <v>536</v>
      </c>
      <c r="E39" s="466">
        <v>4955</v>
      </c>
      <c r="F39" s="467">
        <f>E39*D39</f>
        <v>2655880</v>
      </c>
      <c r="G39" s="467">
        <v>4501</v>
      </c>
      <c r="H39" s="467">
        <f>G39*D39</f>
        <v>2412536</v>
      </c>
      <c r="I39" s="589">
        <f>F39+H39</f>
        <v>5068416</v>
      </c>
      <c r="J39" s="806">
        <v>428.8</v>
      </c>
      <c r="K39" s="807">
        <v>4955</v>
      </c>
      <c r="L39" s="808">
        <f>K39*J39</f>
        <v>2124704</v>
      </c>
      <c r="M39" s="807">
        <v>4501</v>
      </c>
      <c r="N39" s="808">
        <f>M39*J39</f>
        <v>1930028.8</v>
      </c>
      <c r="O39" s="812">
        <f>L39+N39</f>
        <v>4054732.7999999998</v>
      </c>
      <c r="P39" s="641">
        <f t="shared" si="2"/>
        <v>0</v>
      </c>
      <c r="Q39" s="514">
        <f t="shared" si="3"/>
        <v>0</v>
      </c>
      <c r="R39" s="640">
        <f t="shared" si="1"/>
        <v>0</v>
      </c>
      <c r="S39" s="851">
        <v>428.8</v>
      </c>
      <c r="T39" s="514">
        <v>4955</v>
      </c>
      <c r="U39" s="514">
        <f>T39*S39</f>
        <v>2124704</v>
      </c>
      <c r="V39" s="514">
        <v>4501</v>
      </c>
      <c r="W39" s="514">
        <f>V39*S39</f>
        <v>1930028.8</v>
      </c>
      <c r="X39" s="671">
        <f>U39+W39</f>
        <v>4054732.7999999998</v>
      </c>
      <c r="Y39" s="641"/>
      <c r="Z39" s="514">
        <v>4955</v>
      </c>
      <c r="AA39" s="514">
        <f>Z39*Y39</f>
        <v>0</v>
      </c>
      <c r="AB39" s="514">
        <v>4501</v>
      </c>
      <c r="AC39" s="514">
        <f>AB39*Y39</f>
        <v>0</v>
      </c>
      <c r="AD39" s="671">
        <f>AA39+AC39</f>
        <v>0</v>
      </c>
      <c r="AE39" s="744">
        <f t="shared" si="0"/>
        <v>107.19999999999999</v>
      </c>
      <c r="AF39" s="747">
        <v>4955</v>
      </c>
      <c r="AG39" s="747">
        <f>AF39*AE39</f>
        <v>531176</v>
      </c>
      <c r="AH39" s="747">
        <v>4501</v>
      </c>
      <c r="AI39" s="747">
        <f>AH39*AE39</f>
        <v>482507.19999999995</v>
      </c>
      <c r="AJ39" s="748">
        <f>AG39+AI39</f>
        <v>1013683.2</v>
      </c>
    </row>
    <row r="40" spans="1:36" s="409" customFormat="1" ht="15.75" hidden="1" x14ac:dyDescent="0.25">
      <c r="A40" s="430" t="s">
        <v>617</v>
      </c>
      <c r="B40" s="431" t="s">
        <v>158</v>
      </c>
      <c r="C40" s="565" t="s">
        <v>31</v>
      </c>
      <c r="D40" s="587">
        <v>2</v>
      </c>
      <c r="E40" s="466">
        <v>8577.880000000001</v>
      </c>
      <c r="F40" s="467">
        <f>E40*D40</f>
        <v>17155.760000000002</v>
      </c>
      <c r="G40" s="467">
        <v>4657.25</v>
      </c>
      <c r="H40" s="467">
        <f>G40*D40</f>
        <v>9314.5</v>
      </c>
      <c r="I40" s="589">
        <f>F40+H40</f>
        <v>26470.260000000002</v>
      </c>
      <c r="J40" s="806"/>
      <c r="K40" s="807">
        <v>8577.880000000001</v>
      </c>
      <c r="L40" s="808">
        <f>K40*J40</f>
        <v>0</v>
      </c>
      <c r="M40" s="807">
        <v>4657.25</v>
      </c>
      <c r="N40" s="808">
        <f>M40*J40</f>
        <v>0</v>
      </c>
      <c r="O40" s="812">
        <f>L40+N40</f>
        <v>0</v>
      </c>
      <c r="P40" s="641">
        <f t="shared" si="2"/>
        <v>0</v>
      </c>
      <c r="Q40" s="514">
        <f t="shared" si="3"/>
        <v>0</v>
      </c>
      <c r="R40" s="640">
        <f t="shared" si="1"/>
        <v>0</v>
      </c>
      <c r="S40" s="641"/>
      <c r="T40" s="521">
        <v>8577.880000000001</v>
      </c>
      <c r="U40" s="521">
        <f>T40*S40</f>
        <v>0</v>
      </c>
      <c r="V40" s="521">
        <v>4657.25</v>
      </c>
      <c r="W40" s="521">
        <f>V40*S40</f>
        <v>0</v>
      </c>
      <c r="X40" s="673">
        <f>U40+W40</f>
        <v>0</v>
      </c>
      <c r="Y40" s="641"/>
      <c r="Z40" s="521">
        <v>8577.880000000001</v>
      </c>
      <c r="AA40" s="521">
        <f>Z40*Y40</f>
        <v>0</v>
      </c>
      <c r="AB40" s="521">
        <v>4657.25</v>
      </c>
      <c r="AC40" s="521">
        <f>AB40*Y40</f>
        <v>0</v>
      </c>
      <c r="AD40" s="673">
        <f>AA40+AC40</f>
        <v>0</v>
      </c>
      <c r="AE40" s="744">
        <f t="shared" si="0"/>
        <v>2</v>
      </c>
      <c r="AF40" s="751">
        <v>8577.880000000001</v>
      </c>
      <c r="AG40" s="751">
        <f>AF40*AE40</f>
        <v>17155.760000000002</v>
      </c>
      <c r="AH40" s="751">
        <v>4657.25</v>
      </c>
      <c r="AI40" s="751">
        <f>AH40*AE40</f>
        <v>9314.5</v>
      </c>
      <c r="AJ40" s="752">
        <f>AG40+AI40</f>
        <v>26470.260000000002</v>
      </c>
    </row>
    <row r="41" spans="1:36" s="410" customFormat="1" ht="15.75" hidden="1" x14ac:dyDescent="0.25">
      <c r="A41" s="432" t="s">
        <v>612</v>
      </c>
      <c r="B41" s="433" t="s">
        <v>159</v>
      </c>
      <c r="C41" s="564"/>
      <c r="D41" s="585"/>
      <c r="E41" s="463"/>
      <c r="F41" s="465"/>
      <c r="G41" s="465"/>
      <c r="H41" s="465"/>
      <c r="I41" s="590"/>
      <c r="J41" s="805"/>
      <c r="K41" s="802"/>
      <c r="L41" s="803"/>
      <c r="M41" s="802"/>
      <c r="N41" s="803"/>
      <c r="O41" s="813"/>
      <c r="P41" s="641">
        <f t="shared" si="2"/>
        <v>0</v>
      </c>
      <c r="Q41" s="514">
        <f t="shared" si="3"/>
        <v>0</v>
      </c>
      <c r="R41" s="640">
        <f t="shared" si="1"/>
        <v>0</v>
      </c>
      <c r="S41" s="636"/>
      <c r="T41" s="520"/>
      <c r="U41" s="520"/>
      <c r="V41" s="520"/>
      <c r="W41" s="520"/>
      <c r="X41" s="672"/>
      <c r="Y41" s="636"/>
      <c r="Z41" s="520"/>
      <c r="AA41" s="520"/>
      <c r="AB41" s="520"/>
      <c r="AC41" s="520"/>
      <c r="AD41" s="672"/>
      <c r="AE41" s="744">
        <f t="shared" si="0"/>
        <v>0</v>
      </c>
      <c r="AF41" s="749"/>
      <c r="AG41" s="749"/>
      <c r="AH41" s="749"/>
      <c r="AI41" s="749"/>
      <c r="AJ41" s="750"/>
    </row>
    <row r="42" spans="1:36" s="410" customFormat="1" ht="15.75" hidden="1" x14ac:dyDescent="0.25">
      <c r="A42" s="432" t="s">
        <v>618</v>
      </c>
      <c r="B42" s="431" t="s">
        <v>160</v>
      </c>
      <c r="C42" s="565" t="s">
        <v>153</v>
      </c>
      <c r="D42" s="587">
        <v>301.39999999999998</v>
      </c>
      <c r="E42" s="466">
        <v>3957.0696000000007</v>
      </c>
      <c r="F42" s="467">
        <f t="shared" ref="F42:F49" si="4">E42*D42</f>
        <v>1192660.7774400001</v>
      </c>
      <c r="G42" s="467"/>
      <c r="H42" s="467"/>
      <c r="I42" s="589">
        <f t="shared" ref="I42:I49" si="5">F42+H42</f>
        <v>1192660.7774400001</v>
      </c>
      <c r="J42" s="806"/>
      <c r="K42" s="807">
        <v>3957.0696000000007</v>
      </c>
      <c r="L42" s="808">
        <f t="shared" ref="L42:L49" si="6">K42*J42</f>
        <v>0</v>
      </c>
      <c r="M42" s="807"/>
      <c r="N42" s="808"/>
      <c r="O42" s="812">
        <f t="shared" ref="O42:O49" si="7">L42+N42</f>
        <v>0</v>
      </c>
      <c r="P42" s="641">
        <f t="shared" si="2"/>
        <v>0</v>
      </c>
      <c r="Q42" s="514">
        <f t="shared" si="3"/>
        <v>0</v>
      </c>
      <c r="R42" s="640">
        <f t="shared" si="1"/>
        <v>0</v>
      </c>
      <c r="S42" s="641"/>
      <c r="T42" s="521">
        <v>3957.0696000000007</v>
      </c>
      <c r="U42" s="521">
        <f t="shared" ref="U42:U49" si="8">T42*S42</f>
        <v>0</v>
      </c>
      <c r="V42" s="521"/>
      <c r="W42" s="521"/>
      <c r="X42" s="673">
        <f t="shared" ref="X42:X49" si="9">U42+W42</f>
        <v>0</v>
      </c>
      <c r="Y42" s="641"/>
      <c r="Z42" s="521">
        <v>3957.0696000000007</v>
      </c>
      <c r="AA42" s="521">
        <f t="shared" ref="AA42:AA49" si="10">Z42*Y42</f>
        <v>0</v>
      </c>
      <c r="AB42" s="521"/>
      <c r="AC42" s="521"/>
      <c r="AD42" s="673">
        <f t="shared" ref="AD42:AD49" si="11">AA42+AC42</f>
        <v>0</v>
      </c>
      <c r="AE42" s="744">
        <f t="shared" si="0"/>
        <v>301.39999999999998</v>
      </c>
      <c r="AF42" s="751">
        <v>3957.0696000000007</v>
      </c>
      <c r="AG42" s="751">
        <f t="shared" ref="AG42:AG49" si="12">AF42*AE42</f>
        <v>1192660.7774400001</v>
      </c>
      <c r="AH42" s="751"/>
      <c r="AI42" s="751"/>
      <c r="AJ42" s="752">
        <f t="shared" ref="AJ42:AJ49" si="13">AG42+AI42</f>
        <v>1192660.7774400001</v>
      </c>
    </row>
    <row r="43" spans="1:36" s="410" customFormat="1" ht="15.75" hidden="1" x14ac:dyDescent="0.25">
      <c r="A43" s="432" t="s">
        <v>619</v>
      </c>
      <c r="B43" s="431" t="s">
        <v>161</v>
      </c>
      <c r="C43" s="565" t="s">
        <v>153</v>
      </c>
      <c r="D43" s="587">
        <v>168.8</v>
      </c>
      <c r="E43" s="466">
        <v>1131.7614000000001</v>
      </c>
      <c r="F43" s="467">
        <f t="shared" si="4"/>
        <v>191041.32432000001</v>
      </c>
      <c r="G43" s="467">
        <v>3051.3912000000005</v>
      </c>
      <c r="H43" s="467">
        <f>G43*D43</f>
        <v>515074.8345600001</v>
      </c>
      <c r="I43" s="589">
        <f t="shared" si="5"/>
        <v>706116.15888000012</v>
      </c>
      <c r="J43" s="806"/>
      <c r="K43" s="807">
        <v>1131.7614000000001</v>
      </c>
      <c r="L43" s="808">
        <f t="shared" si="6"/>
        <v>0</v>
      </c>
      <c r="M43" s="807">
        <v>3051.3912000000005</v>
      </c>
      <c r="N43" s="808">
        <f>M43*J43</f>
        <v>0</v>
      </c>
      <c r="O43" s="812">
        <f t="shared" si="7"/>
        <v>0</v>
      </c>
      <c r="P43" s="641">
        <f t="shared" si="2"/>
        <v>0</v>
      </c>
      <c r="Q43" s="514">
        <f t="shared" si="3"/>
        <v>0</v>
      </c>
      <c r="R43" s="640">
        <f t="shared" si="1"/>
        <v>0</v>
      </c>
      <c r="S43" s="641"/>
      <c r="T43" s="521">
        <v>1131.7614000000001</v>
      </c>
      <c r="U43" s="521">
        <f t="shared" si="8"/>
        <v>0</v>
      </c>
      <c r="V43" s="521">
        <v>3051.3912000000005</v>
      </c>
      <c r="W43" s="521">
        <f>V43*S43</f>
        <v>0</v>
      </c>
      <c r="X43" s="673">
        <f t="shared" si="9"/>
        <v>0</v>
      </c>
      <c r="Y43" s="641"/>
      <c r="Z43" s="521">
        <v>1131.7614000000001</v>
      </c>
      <c r="AA43" s="521">
        <f t="shared" si="10"/>
        <v>0</v>
      </c>
      <c r="AB43" s="521">
        <v>3051.3912000000005</v>
      </c>
      <c r="AC43" s="521">
        <f>AB43*Y43</f>
        <v>0</v>
      </c>
      <c r="AD43" s="673">
        <f t="shared" si="11"/>
        <v>0</v>
      </c>
      <c r="AE43" s="744">
        <f t="shared" si="0"/>
        <v>168.8</v>
      </c>
      <c r="AF43" s="751">
        <v>1131.7614000000001</v>
      </c>
      <c r="AG43" s="751">
        <f t="shared" si="12"/>
        <v>191041.32432000001</v>
      </c>
      <c r="AH43" s="751">
        <v>3051.3912000000005</v>
      </c>
      <c r="AI43" s="751">
        <f>AH43*AE43</f>
        <v>515074.8345600001</v>
      </c>
      <c r="AJ43" s="752">
        <f t="shared" si="13"/>
        <v>706116.15888000012</v>
      </c>
    </row>
    <row r="44" spans="1:36" s="410" customFormat="1" ht="15.75" hidden="1" x14ac:dyDescent="0.25">
      <c r="A44" s="432" t="s">
        <v>620</v>
      </c>
      <c r="B44" s="431" t="s">
        <v>162</v>
      </c>
      <c r="C44" s="565" t="s">
        <v>153</v>
      </c>
      <c r="D44" s="587">
        <v>111.8</v>
      </c>
      <c r="E44" s="466">
        <v>7888.9800000000014</v>
      </c>
      <c r="F44" s="467">
        <f t="shared" si="4"/>
        <v>881987.96400000015</v>
      </c>
      <c r="G44" s="467"/>
      <c r="H44" s="467"/>
      <c r="I44" s="589">
        <f t="shared" si="5"/>
        <v>881987.96400000015</v>
      </c>
      <c r="J44" s="806"/>
      <c r="K44" s="807">
        <v>7888.9800000000014</v>
      </c>
      <c r="L44" s="808">
        <f t="shared" si="6"/>
        <v>0</v>
      </c>
      <c r="M44" s="807"/>
      <c r="N44" s="808"/>
      <c r="O44" s="812">
        <f t="shared" si="7"/>
        <v>0</v>
      </c>
      <c r="P44" s="641">
        <f t="shared" si="2"/>
        <v>0</v>
      </c>
      <c r="Q44" s="514">
        <f t="shared" si="3"/>
        <v>0</v>
      </c>
      <c r="R44" s="640">
        <f t="shared" si="1"/>
        <v>0</v>
      </c>
      <c r="S44" s="641"/>
      <c r="T44" s="521">
        <v>7888.9800000000014</v>
      </c>
      <c r="U44" s="521">
        <f t="shared" si="8"/>
        <v>0</v>
      </c>
      <c r="V44" s="521"/>
      <c r="W44" s="521"/>
      <c r="X44" s="673">
        <f t="shared" si="9"/>
        <v>0</v>
      </c>
      <c r="Y44" s="641"/>
      <c r="Z44" s="521">
        <v>7888.9800000000014</v>
      </c>
      <c r="AA44" s="521">
        <f t="shared" si="10"/>
        <v>0</v>
      </c>
      <c r="AB44" s="521"/>
      <c r="AC44" s="521"/>
      <c r="AD44" s="673">
        <f t="shared" si="11"/>
        <v>0</v>
      </c>
      <c r="AE44" s="744">
        <f t="shared" si="0"/>
        <v>111.8</v>
      </c>
      <c r="AF44" s="751">
        <v>7888.9800000000014</v>
      </c>
      <c r="AG44" s="751">
        <f t="shared" si="12"/>
        <v>881987.96400000015</v>
      </c>
      <c r="AH44" s="751"/>
      <c r="AI44" s="751"/>
      <c r="AJ44" s="752">
        <f t="shared" si="13"/>
        <v>881987.96400000015</v>
      </c>
    </row>
    <row r="45" spans="1:36" s="410" customFormat="1" ht="25.5" hidden="1" x14ac:dyDescent="0.25">
      <c r="A45" s="432" t="s">
        <v>621</v>
      </c>
      <c r="B45" s="431" t="s">
        <v>163</v>
      </c>
      <c r="C45" s="565" t="s">
        <v>153</v>
      </c>
      <c r="D45" s="587">
        <v>206.75</v>
      </c>
      <c r="E45" s="466">
        <v>1134.7875000000001</v>
      </c>
      <c r="F45" s="467">
        <f t="shared" si="4"/>
        <v>234617.31562500002</v>
      </c>
      <c r="G45" s="467">
        <v>719.08980000000008</v>
      </c>
      <c r="H45" s="467">
        <f>G45*D45</f>
        <v>148671.81615000003</v>
      </c>
      <c r="I45" s="589">
        <f t="shared" si="5"/>
        <v>383289.13177500002</v>
      </c>
      <c r="J45" s="806"/>
      <c r="K45" s="807">
        <v>1134.7875000000001</v>
      </c>
      <c r="L45" s="808">
        <f t="shared" si="6"/>
        <v>0</v>
      </c>
      <c r="M45" s="807">
        <v>719.08980000000008</v>
      </c>
      <c r="N45" s="808">
        <f>M45*J45</f>
        <v>0</v>
      </c>
      <c r="O45" s="812">
        <f t="shared" si="7"/>
        <v>0</v>
      </c>
      <c r="P45" s="641">
        <f t="shared" si="2"/>
        <v>0</v>
      </c>
      <c r="Q45" s="514">
        <f t="shared" si="3"/>
        <v>0</v>
      </c>
      <c r="R45" s="640">
        <f t="shared" si="1"/>
        <v>0</v>
      </c>
      <c r="S45" s="641"/>
      <c r="T45" s="521">
        <v>1134.7875000000001</v>
      </c>
      <c r="U45" s="521">
        <f t="shared" si="8"/>
        <v>0</v>
      </c>
      <c r="V45" s="521">
        <v>719.08980000000008</v>
      </c>
      <c r="W45" s="521">
        <f>V45*S45</f>
        <v>0</v>
      </c>
      <c r="X45" s="673">
        <f t="shared" si="9"/>
        <v>0</v>
      </c>
      <c r="Y45" s="641"/>
      <c r="Z45" s="521">
        <v>1134.7875000000001</v>
      </c>
      <c r="AA45" s="521">
        <f t="shared" si="10"/>
        <v>0</v>
      </c>
      <c r="AB45" s="521">
        <v>719.08980000000008</v>
      </c>
      <c r="AC45" s="521">
        <f>AB45*Y45</f>
        <v>0</v>
      </c>
      <c r="AD45" s="673">
        <f t="shared" si="11"/>
        <v>0</v>
      </c>
      <c r="AE45" s="744">
        <f t="shared" si="0"/>
        <v>206.75</v>
      </c>
      <c r="AF45" s="751">
        <v>1134.7875000000001</v>
      </c>
      <c r="AG45" s="751">
        <f t="shared" si="12"/>
        <v>234617.31562500002</v>
      </c>
      <c r="AH45" s="751">
        <v>719.08980000000008</v>
      </c>
      <c r="AI45" s="751">
        <f>AH45*AE45</f>
        <v>148671.81615000003</v>
      </c>
      <c r="AJ45" s="752">
        <f t="shared" si="13"/>
        <v>383289.13177500002</v>
      </c>
    </row>
    <row r="46" spans="1:36" s="410" customFormat="1" ht="15.75" hidden="1" x14ac:dyDescent="0.25">
      <c r="A46" s="432" t="s">
        <v>622</v>
      </c>
      <c r="B46" s="431" t="s">
        <v>164</v>
      </c>
      <c r="C46" s="565" t="s">
        <v>153</v>
      </c>
      <c r="D46" s="587">
        <v>69.400000000000006</v>
      </c>
      <c r="E46" s="466">
        <v>888.18000000000006</v>
      </c>
      <c r="F46" s="467">
        <f t="shared" si="4"/>
        <v>61639.69200000001</v>
      </c>
      <c r="G46" s="467">
        <v>462.8</v>
      </c>
      <c r="H46" s="467">
        <f>G46*D46</f>
        <v>32118.320000000003</v>
      </c>
      <c r="I46" s="589">
        <f t="shared" si="5"/>
        <v>93758.012000000017</v>
      </c>
      <c r="J46" s="806"/>
      <c r="K46" s="807">
        <v>888.18000000000006</v>
      </c>
      <c r="L46" s="808">
        <f t="shared" si="6"/>
        <v>0</v>
      </c>
      <c r="M46" s="807">
        <v>462.8</v>
      </c>
      <c r="N46" s="808">
        <f>M46*J46</f>
        <v>0</v>
      </c>
      <c r="O46" s="812">
        <f t="shared" si="7"/>
        <v>0</v>
      </c>
      <c r="P46" s="641">
        <f t="shared" si="2"/>
        <v>0</v>
      </c>
      <c r="Q46" s="514">
        <f t="shared" si="3"/>
        <v>0</v>
      </c>
      <c r="R46" s="640">
        <f t="shared" si="1"/>
        <v>0</v>
      </c>
      <c r="S46" s="641"/>
      <c r="T46" s="521">
        <v>888.18000000000006</v>
      </c>
      <c r="U46" s="521">
        <f t="shared" si="8"/>
        <v>0</v>
      </c>
      <c r="V46" s="521">
        <v>462.8</v>
      </c>
      <c r="W46" s="521">
        <f>V46*S46</f>
        <v>0</v>
      </c>
      <c r="X46" s="673">
        <f t="shared" si="9"/>
        <v>0</v>
      </c>
      <c r="Y46" s="641"/>
      <c r="Z46" s="521">
        <v>888.18000000000006</v>
      </c>
      <c r="AA46" s="521">
        <f t="shared" si="10"/>
        <v>0</v>
      </c>
      <c r="AB46" s="521">
        <v>462.8</v>
      </c>
      <c r="AC46" s="521">
        <f>AB46*Y46</f>
        <v>0</v>
      </c>
      <c r="AD46" s="673">
        <f t="shared" si="11"/>
        <v>0</v>
      </c>
      <c r="AE46" s="744">
        <f t="shared" si="0"/>
        <v>69.400000000000006</v>
      </c>
      <c r="AF46" s="751">
        <v>888.18000000000006</v>
      </c>
      <c r="AG46" s="751">
        <f t="shared" si="12"/>
        <v>61639.69200000001</v>
      </c>
      <c r="AH46" s="751">
        <v>462.8</v>
      </c>
      <c r="AI46" s="751">
        <f>AH46*AE46</f>
        <v>32118.320000000003</v>
      </c>
      <c r="AJ46" s="752">
        <f t="shared" si="13"/>
        <v>93758.012000000017</v>
      </c>
    </row>
    <row r="47" spans="1:36" s="410" customFormat="1" ht="15.75" hidden="1" x14ac:dyDescent="0.25">
      <c r="A47" s="432" t="s">
        <v>623</v>
      </c>
      <c r="B47" s="431" t="s">
        <v>165</v>
      </c>
      <c r="C47" s="565" t="s">
        <v>153</v>
      </c>
      <c r="D47" s="587">
        <v>69.400000000000006</v>
      </c>
      <c r="E47" s="466">
        <v>1277.25</v>
      </c>
      <c r="F47" s="467">
        <f t="shared" si="4"/>
        <v>88641.150000000009</v>
      </c>
      <c r="G47" s="467">
        <v>397.78700000000003</v>
      </c>
      <c r="H47" s="467">
        <f>G47*D47</f>
        <v>27606.417800000003</v>
      </c>
      <c r="I47" s="589">
        <f t="shared" si="5"/>
        <v>116247.56780000002</v>
      </c>
      <c r="J47" s="806"/>
      <c r="K47" s="807">
        <v>1277.25</v>
      </c>
      <c r="L47" s="808">
        <f t="shared" si="6"/>
        <v>0</v>
      </c>
      <c r="M47" s="807">
        <v>397.78700000000003</v>
      </c>
      <c r="N47" s="808">
        <f>M47*J47</f>
        <v>0</v>
      </c>
      <c r="O47" s="812">
        <f t="shared" si="7"/>
        <v>0</v>
      </c>
      <c r="P47" s="641">
        <f t="shared" si="2"/>
        <v>0</v>
      </c>
      <c r="Q47" s="514">
        <f t="shared" si="3"/>
        <v>0</v>
      </c>
      <c r="R47" s="640">
        <f t="shared" si="1"/>
        <v>0</v>
      </c>
      <c r="S47" s="641"/>
      <c r="T47" s="521">
        <v>1277.25</v>
      </c>
      <c r="U47" s="521">
        <f t="shared" si="8"/>
        <v>0</v>
      </c>
      <c r="V47" s="521">
        <v>397.78700000000003</v>
      </c>
      <c r="W47" s="521">
        <f>V47*S47</f>
        <v>0</v>
      </c>
      <c r="X47" s="673">
        <f t="shared" si="9"/>
        <v>0</v>
      </c>
      <c r="Y47" s="641"/>
      <c r="Z47" s="521">
        <v>1277.25</v>
      </c>
      <c r="AA47" s="521">
        <f t="shared" si="10"/>
        <v>0</v>
      </c>
      <c r="AB47" s="521">
        <v>397.78700000000003</v>
      </c>
      <c r="AC47" s="521">
        <f>AB47*Y47</f>
        <v>0</v>
      </c>
      <c r="AD47" s="673">
        <f t="shared" si="11"/>
        <v>0</v>
      </c>
      <c r="AE47" s="744">
        <f t="shared" si="0"/>
        <v>69.400000000000006</v>
      </c>
      <c r="AF47" s="751">
        <v>1277.25</v>
      </c>
      <c r="AG47" s="751">
        <f t="shared" si="12"/>
        <v>88641.150000000009</v>
      </c>
      <c r="AH47" s="751">
        <v>397.78700000000003</v>
      </c>
      <c r="AI47" s="751">
        <f>AH47*AE47</f>
        <v>27606.417800000003</v>
      </c>
      <c r="AJ47" s="752">
        <f t="shared" si="13"/>
        <v>116247.56780000002</v>
      </c>
    </row>
    <row r="48" spans="1:36" s="410" customFormat="1" ht="15.75" hidden="1" x14ac:dyDescent="0.25">
      <c r="A48" s="432" t="s">
        <v>624</v>
      </c>
      <c r="B48" s="431" t="s">
        <v>166</v>
      </c>
      <c r="C48" s="565" t="s">
        <v>153</v>
      </c>
      <c r="D48" s="587">
        <f>69.4*2</f>
        <v>138.80000000000001</v>
      </c>
      <c r="E48" s="466">
        <v>635.48100000000011</v>
      </c>
      <c r="F48" s="467">
        <f t="shared" si="4"/>
        <v>88204.762800000026</v>
      </c>
      <c r="G48" s="467">
        <v>740.96879999999999</v>
      </c>
      <c r="H48" s="467">
        <f>G48*D48</f>
        <v>102846.46944</v>
      </c>
      <c r="I48" s="589">
        <f t="shared" si="5"/>
        <v>191051.23224000004</v>
      </c>
      <c r="J48" s="806"/>
      <c r="K48" s="807">
        <v>635.48100000000011</v>
      </c>
      <c r="L48" s="808">
        <f t="shared" si="6"/>
        <v>0</v>
      </c>
      <c r="M48" s="807">
        <v>740.96879999999999</v>
      </c>
      <c r="N48" s="808">
        <f>M48*J48</f>
        <v>0</v>
      </c>
      <c r="O48" s="812">
        <f t="shared" si="7"/>
        <v>0</v>
      </c>
      <c r="P48" s="641">
        <f t="shared" si="2"/>
        <v>0</v>
      </c>
      <c r="Q48" s="514">
        <f t="shared" si="3"/>
        <v>0</v>
      </c>
      <c r="R48" s="640">
        <f t="shared" si="1"/>
        <v>0</v>
      </c>
      <c r="S48" s="641"/>
      <c r="T48" s="521">
        <v>635.48100000000011</v>
      </c>
      <c r="U48" s="521">
        <f t="shared" si="8"/>
        <v>0</v>
      </c>
      <c r="V48" s="521">
        <v>740.96879999999999</v>
      </c>
      <c r="W48" s="521">
        <f>V48*S48</f>
        <v>0</v>
      </c>
      <c r="X48" s="673">
        <f t="shared" si="9"/>
        <v>0</v>
      </c>
      <c r="Y48" s="641"/>
      <c r="Z48" s="521">
        <v>635.48100000000011</v>
      </c>
      <c r="AA48" s="521">
        <f t="shared" si="10"/>
        <v>0</v>
      </c>
      <c r="AB48" s="521">
        <v>740.96879999999999</v>
      </c>
      <c r="AC48" s="521">
        <f>AB48*Y48</f>
        <v>0</v>
      </c>
      <c r="AD48" s="673">
        <f t="shared" si="11"/>
        <v>0</v>
      </c>
      <c r="AE48" s="744">
        <f t="shared" si="0"/>
        <v>138.80000000000001</v>
      </c>
      <c r="AF48" s="751">
        <v>635.48100000000011</v>
      </c>
      <c r="AG48" s="751">
        <f t="shared" si="12"/>
        <v>88204.762800000026</v>
      </c>
      <c r="AH48" s="751">
        <v>740.96879999999999</v>
      </c>
      <c r="AI48" s="751">
        <f>AH48*AE48</f>
        <v>102846.46944</v>
      </c>
      <c r="AJ48" s="752">
        <f t="shared" si="13"/>
        <v>191051.23224000004</v>
      </c>
    </row>
    <row r="49" spans="1:36" s="410" customFormat="1" ht="15.75" hidden="1" x14ac:dyDescent="0.25">
      <c r="A49" s="432" t="s">
        <v>625</v>
      </c>
      <c r="B49" s="431" t="s">
        <v>167</v>
      </c>
      <c r="C49" s="565" t="s">
        <v>153</v>
      </c>
      <c r="D49" s="587">
        <f>69.4*2</f>
        <v>138.80000000000001</v>
      </c>
      <c r="E49" s="466">
        <v>75.652500000000018</v>
      </c>
      <c r="F49" s="467">
        <f t="shared" si="4"/>
        <v>10500.567000000003</v>
      </c>
      <c r="G49" s="467">
        <v>42.299400000000006</v>
      </c>
      <c r="H49" s="467">
        <f>G49*D49</f>
        <v>5871.1567200000009</v>
      </c>
      <c r="I49" s="589">
        <f t="shared" si="5"/>
        <v>16371.723720000004</v>
      </c>
      <c r="J49" s="806"/>
      <c r="K49" s="807">
        <v>75.652500000000018</v>
      </c>
      <c r="L49" s="808">
        <f t="shared" si="6"/>
        <v>0</v>
      </c>
      <c r="M49" s="807">
        <v>42.299400000000006</v>
      </c>
      <c r="N49" s="808">
        <f>M49*J49</f>
        <v>0</v>
      </c>
      <c r="O49" s="812">
        <f t="shared" si="7"/>
        <v>0</v>
      </c>
      <c r="P49" s="641">
        <f t="shared" si="2"/>
        <v>0</v>
      </c>
      <c r="Q49" s="514">
        <f t="shared" si="3"/>
        <v>0</v>
      </c>
      <c r="R49" s="640">
        <f t="shared" si="1"/>
        <v>0</v>
      </c>
      <c r="S49" s="641"/>
      <c r="T49" s="521">
        <v>75.652500000000018</v>
      </c>
      <c r="U49" s="521">
        <f t="shared" si="8"/>
        <v>0</v>
      </c>
      <c r="V49" s="521">
        <v>42.299400000000006</v>
      </c>
      <c r="W49" s="521">
        <f>V49*S49</f>
        <v>0</v>
      </c>
      <c r="X49" s="673">
        <f t="shared" si="9"/>
        <v>0</v>
      </c>
      <c r="Y49" s="641"/>
      <c r="Z49" s="521">
        <v>75.652500000000018</v>
      </c>
      <c r="AA49" s="521">
        <f t="shared" si="10"/>
        <v>0</v>
      </c>
      <c r="AB49" s="521">
        <v>42.299400000000006</v>
      </c>
      <c r="AC49" s="521">
        <f>AB49*Y49</f>
        <v>0</v>
      </c>
      <c r="AD49" s="673">
        <f t="shared" si="11"/>
        <v>0</v>
      </c>
      <c r="AE49" s="744">
        <f t="shared" si="0"/>
        <v>138.80000000000001</v>
      </c>
      <c r="AF49" s="751">
        <v>75.652500000000018</v>
      </c>
      <c r="AG49" s="751">
        <f t="shared" si="12"/>
        <v>10500.567000000003</v>
      </c>
      <c r="AH49" s="751">
        <v>42.299400000000006</v>
      </c>
      <c r="AI49" s="751">
        <f>AH49*AE49</f>
        <v>5871.1567200000009</v>
      </c>
      <c r="AJ49" s="752">
        <f t="shared" si="13"/>
        <v>16371.723720000004</v>
      </c>
    </row>
    <row r="50" spans="1:36" s="221" customFormat="1" ht="15.75" hidden="1" x14ac:dyDescent="0.25">
      <c r="A50" s="430" t="s">
        <v>611</v>
      </c>
      <c r="B50" s="433" t="s">
        <v>168</v>
      </c>
      <c r="C50" s="565"/>
      <c r="D50" s="587"/>
      <c r="E50" s="418"/>
      <c r="F50" s="419"/>
      <c r="G50" s="419"/>
      <c r="H50" s="419"/>
      <c r="I50" s="588"/>
      <c r="J50" s="806"/>
      <c r="K50" s="807"/>
      <c r="L50" s="814"/>
      <c r="M50" s="807"/>
      <c r="N50" s="814"/>
      <c r="O50" s="809"/>
      <c r="P50" s="641">
        <f t="shared" si="2"/>
        <v>0</v>
      </c>
      <c r="Q50" s="514">
        <f t="shared" si="3"/>
        <v>0</v>
      </c>
      <c r="R50" s="640">
        <f t="shared" si="1"/>
        <v>0</v>
      </c>
      <c r="S50" s="641"/>
      <c r="T50" s="514"/>
      <c r="U50" s="514"/>
      <c r="V50" s="514"/>
      <c r="W50" s="514"/>
      <c r="X50" s="671"/>
      <c r="Y50" s="641"/>
      <c r="Z50" s="514"/>
      <c r="AA50" s="514"/>
      <c r="AB50" s="514"/>
      <c r="AC50" s="514"/>
      <c r="AD50" s="671"/>
      <c r="AE50" s="744">
        <f t="shared" si="0"/>
        <v>0</v>
      </c>
      <c r="AF50" s="747"/>
      <c r="AG50" s="747"/>
      <c r="AH50" s="747"/>
      <c r="AI50" s="747"/>
      <c r="AJ50" s="748"/>
    </row>
    <row r="51" spans="1:36" s="221" customFormat="1" ht="17.45" customHeight="1" x14ac:dyDescent="0.25">
      <c r="A51" s="430" t="s">
        <v>626</v>
      </c>
      <c r="B51" s="431" t="s">
        <v>169</v>
      </c>
      <c r="C51" s="565" t="s">
        <v>153</v>
      </c>
      <c r="D51" s="587">
        <v>352.5</v>
      </c>
      <c r="E51" s="466">
        <v>378.26249999999999</v>
      </c>
      <c r="F51" s="467">
        <f t="shared" ref="F51:F72" si="14">E51*D51</f>
        <v>133337.53125</v>
      </c>
      <c r="G51" s="467">
        <v>72.930000000000007</v>
      </c>
      <c r="H51" s="467">
        <f t="shared" ref="H51:H72" si="15">G51*D51</f>
        <v>25707.825000000001</v>
      </c>
      <c r="I51" s="589">
        <f t="shared" ref="I51:I72" si="16">F51+H51</f>
        <v>159045.35625000001</v>
      </c>
      <c r="J51" s="806">
        <v>352.5</v>
      </c>
      <c r="K51" s="807">
        <v>378.26249999999999</v>
      </c>
      <c r="L51" s="808">
        <f t="shared" ref="L51:L72" si="17">K51*J51</f>
        <v>133337.53125</v>
      </c>
      <c r="M51" s="807">
        <v>72.930000000000007</v>
      </c>
      <c r="N51" s="808">
        <f t="shared" ref="N51:N72" si="18">M51*J51</f>
        <v>25707.825000000001</v>
      </c>
      <c r="O51" s="812">
        <f t="shared" ref="O51:O72" si="19">L51+N51</f>
        <v>159045.35625000001</v>
      </c>
      <c r="P51" s="641">
        <f t="shared" si="2"/>
        <v>0.26249999999998863</v>
      </c>
      <c r="Q51" s="514">
        <f t="shared" si="3"/>
        <v>0</v>
      </c>
      <c r="R51" s="640">
        <f t="shared" si="1"/>
        <v>92.53125</v>
      </c>
      <c r="S51" s="851">
        <v>352.5</v>
      </c>
      <c r="T51" s="514">
        <v>378</v>
      </c>
      <c r="U51" s="514">
        <f t="shared" ref="U51:U72" si="20">T51*S51</f>
        <v>133245</v>
      </c>
      <c r="V51" s="514">
        <v>72.930000000000007</v>
      </c>
      <c r="W51" s="514">
        <f>ROUND((V51*S51),2)</f>
        <v>25707.83</v>
      </c>
      <c r="X51" s="671">
        <f t="shared" ref="X51:X72" si="21">U51+W51</f>
        <v>158952.83000000002</v>
      </c>
      <c r="Y51" s="641"/>
      <c r="Z51" s="514">
        <v>378</v>
      </c>
      <c r="AA51" s="514">
        <f t="shared" ref="AA51:AA72" si="22">Z51*Y51</f>
        <v>0</v>
      </c>
      <c r="AB51" s="514">
        <v>72.930000000000007</v>
      </c>
      <c r="AC51" s="514">
        <f>ROUND((AB51*Y51),2)</f>
        <v>0</v>
      </c>
      <c r="AD51" s="671">
        <f t="shared" ref="AD51:AD72" si="23">AA51+AC51</f>
        <v>0</v>
      </c>
      <c r="AE51" s="744">
        <f t="shared" si="0"/>
        <v>0</v>
      </c>
      <c r="AF51" s="747">
        <v>378</v>
      </c>
      <c r="AG51" s="747">
        <f t="shared" ref="AG51:AG72" si="24">AF51*AE51</f>
        <v>0</v>
      </c>
      <c r="AH51" s="747">
        <v>72.930000000000007</v>
      </c>
      <c r="AI51" s="747">
        <f>ROUND((AH51*AE51),2)</f>
        <v>0</v>
      </c>
      <c r="AJ51" s="748">
        <f t="shared" ref="AJ51:AJ72" si="25">AG51+AI51</f>
        <v>0</v>
      </c>
    </row>
    <row r="52" spans="1:36" s="221" customFormat="1" ht="25.5" x14ac:dyDescent="0.25">
      <c r="A52" s="430" t="s">
        <v>627</v>
      </c>
      <c r="B52" s="431" t="s">
        <v>170</v>
      </c>
      <c r="C52" s="565" t="s">
        <v>171</v>
      </c>
      <c r="D52" s="587">
        <v>7.87</v>
      </c>
      <c r="E52" s="466">
        <v>13208</v>
      </c>
      <c r="F52" s="467">
        <f t="shared" si="14"/>
        <v>103946.96</v>
      </c>
      <c r="G52" s="467">
        <v>14998</v>
      </c>
      <c r="H52" s="467">
        <f t="shared" si="15"/>
        <v>118034.26</v>
      </c>
      <c r="I52" s="589">
        <f t="shared" si="16"/>
        <v>221981.22</v>
      </c>
      <c r="J52" s="806">
        <v>7.87</v>
      </c>
      <c r="K52" s="807">
        <v>13208</v>
      </c>
      <c r="L52" s="808">
        <f t="shared" si="17"/>
        <v>103946.96</v>
      </c>
      <c r="M52" s="807">
        <v>14998</v>
      </c>
      <c r="N52" s="808">
        <f t="shared" si="18"/>
        <v>118034.26</v>
      </c>
      <c r="O52" s="812">
        <f t="shared" si="19"/>
        <v>221981.22</v>
      </c>
      <c r="P52" s="641">
        <f t="shared" si="2"/>
        <v>0</v>
      </c>
      <c r="Q52" s="514">
        <f t="shared" si="3"/>
        <v>0</v>
      </c>
      <c r="R52" s="640">
        <f t="shared" si="1"/>
        <v>0</v>
      </c>
      <c r="S52" s="851">
        <v>7.87</v>
      </c>
      <c r="T52" s="514">
        <v>13208</v>
      </c>
      <c r="U52" s="514">
        <f t="shared" si="20"/>
        <v>103946.96</v>
      </c>
      <c r="V52" s="514">
        <v>14998</v>
      </c>
      <c r="W52" s="514">
        <f t="shared" ref="W52:W72" si="26">V52*S52</f>
        <v>118034.26</v>
      </c>
      <c r="X52" s="671">
        <f t="shared" si="21"/>
        <v>221981.22</v>
      </c>
      <c r="Y52" s="641"/>
      <c r="Z52" s="514">
        <v>13208</v>
      </c>
      <c r="AA52" s="514">
        <f t="shared" si="22"/>
        <v>0</v>
      </c>
      <c r="AB52" s="514">
        <v>14998</v>
      </c>
      <c r="AC52" s="514">
        <f t="shared" ref="AC52:AC72" si="27">AB52*Y52</f>
        <v>0</v>
      </c>
      <c r="AD52" s="671">
        <f t="shared" si="23"/>
        <v>0</v>
      </c>
      <c r="AE52" s="744">
        <f t="shared" si="0"/>
        <v>0</v>
      </c>
      <c r="AF52" s="747">
        <v>13208</v>
      </c>
      <c r="AG52" s="747">
        <f t="shared" si="24"/>
        <v>0</v>
      </c>
      <c r="AH52" s="747">
        <v>14998</v>
      </c>
      <c r="AI52" s="747">
        <f t="shared" ref="AI52:AI72" si="28">AH52*AE52</f>
        <v>0</v>
      </c>
      <c r="AJ52" s="748">
        <f t="shared" si="25"/>
        <v>0</v>
      </c>
    </row>
    <row r="53" spans="1:36" s="410" customFormat="1" ht="15.75" hidden="1" x14ac:dyDescent="0.25">
      <c r="A53" s="432" t="s">
        <v>628</v>
      </c>
      <c r="B53" s="431" t="s">
        <v>172</v>
      </c>
      <c r="C53" s="565" t="s">
        <v>153</v>
      </c>
      <c r="D53" s="587">
        <v>187.8</v>
      </c>
      <c r="E53" s="466">
        <v>4772</v>
      </c>
      <c r="F53" s="467">
        <f t="shared" si="14"/>
        <v>896181.60000000009</v>
      </c>
      <c r="G53" s="467">
        <v>2131</v>
      </c>
      <c r="H53" s="467">
        <f t="shared" si="15"/>
        <v>400201.80000000005</v>
      </c>
      <c r="I53" s="589">
        <f t="shared" si="16"/>
        <v>1296383.4000000001</v>
      </c>
      <c r="J53" s="806"/>
      <c r="K53" s="807">
        <v>4772</v>
      </c>
      <c r="L53" s="808">
        <f t="shared" si="17"/>
        <v>0</v>
      </c>
      <c r="M53" s="807">
        <v>2131</v>
      </c>
      <c r="N53" s="808">
        <f t="shared" si="18"/>
        <v>0</v>
      </c>
      <c r="O53" s="812">
        <f t="shared" si="19"/>
        <v>0</v>
      </c>
      <c r="P53" s="641">
        <f t="shared" si="2"/>
        <v>0</v>
      </c>
      <c r="Q53" s="514">
        <f t="shared" si="3"/>
        <v>0</v>
      </c>
      <c r="R53" s="640">
        <f t="shared" si="1"/>
        <v>0</v>
      </c>
      <c r="S53" s="641"/>
      <c r="T53" s="521">
        <v>4772</v>
      </c>
      <c r="U53" s="521">
        <f t="shared" si="20"/>
        <v>0</v>
      </c>
      <c r="V53" s="521">
        <v>2131</v>
      </c>
      <c r="W53" s="521">
        <f t="shared" si="26"/>
        <v>0</v>
      </c>
      <c r="X53" s="673">
        <f t="shared" si="21"/>
        <v>0</v>
      </c>
      <c r="Y53" s="641"/>
      <c r="Z53" s="521">
        <v>4772</v>
      </c>
      <c r="AA53" s="521">
        <f t="shared" si="22"/>
        <v>0</v>
      </c>
      <c r="AB53" s="521">
        <v>2131</v>
      </c>
      <c r="AC53" s="521">
        <f t="shared" si="27"/>
        <v>0</v>
      </c>
      <c r="AD53" s="673">
        <f t="shared" si="23"/>
        <v>0</v>
      </c>
      <c r="AE53" s="744">
        <f t="shared" si="0"/>
        <v>187.8</v>
      </c>
      <c r="AF53" s="751">
        <v>4772</v>
      </c>
      <c r="AG53" s="751">
        <f t="shared" si="24"/>
        <v>896181.60000000009</v>
      </c>
      <c r="AH53" s="751">
        <v>2131</v>
      </c>
      <c r="AI53" s="751">
        <f t="shared" si="28"/>
        <v>400201.80000000005</v>
      </c>
      <c r="AJ53" s="752">
        <f t="shared" si="25"/>
        <v>1296383.4000000001</v>
      </c>
    </row>
    <row r="54" spans="1:36" s="410" customFormat="1" ht="15.75" hidden="1" x14ac:dyDescent="0.25">
      <c r="A54" s="432" t="s">
        <v>629</v>
      </c>
      <c r="B54" s="431" t="s">
        <v>173</v>
      </c>
      <c r="C54" s="565" t="s">
        <v>153</v>
      </c>
      <c r="D54" s="587">
        <v>332.1</v>
      </c>
      <c r="E54" s="466">
        <v>2629</v>
      </c>
      <c r="F54" s="467">
        <f t="shared" si="14"/>
        <v>873090.9</v>
      </c>
      <c r="G54" s="467">
        <v>3034</v>
      </c>
      <c r="H54" s="467">
        <f t="shared" si="15"/>
        <v>1007591.4</v>
      </c>
      <c r="I54" s="589">
        <f t="shared" si="16"/>
        <v>1880682.3</v>
      </c>
      <c r="J54" s="806"/>
      <c r="K54" s="807">
        <v>2629</v>
      </c>
      <c r="L54" s="808">
        <f t="shared" si="17"/>
        <v>0</v>
      </c>
      <c r="M54" s="807">
        <v>3034</v>
      </c>
      <c r="N54" s="808">
        <f t="shared" si="18"/>
        <v>0</v>
      </c>
      <c r="O54" s="812">
        <f t="shared" si="19"/>
        <v>0</v>
      </c>
      <c r="P54" s="641">
        <f t="shared" si="2"/>
        <v>0</v>
      </c>
      <c r="Q54" s="514">
        <f t="shared" si="3"/>
        <v>0</v>
      </c>
      <c r="R54" s="640">
        <f t="shared" si="1"/>
        <v>0</v>
      </c>
      <c r="S54" s="641"/>
      <c r="T54" s="521">
        <v>2629</v>
      </c>
      <c r="U54" s="521">
        <f t="shared" si="20"/>
        <v>0</v>
      </c>
      <c r="V54" s="521">
        <v>3034</v>
      </c>
      <c r="W54" s="521">
        <f t="shared" si="26"/>
        <v>0</v>
      </c>
      <c r="X54" s="673">
        <f t="shared" si="21"/>
        <v>0</v>
      </c>
      <c r="Y54" s="641"/>
      <c r="Z54" s="521">
        <v>2629</v>
      </c>
      <c r="AA54" s="521">
        <f t="shared" si="22"/>
        <v>0</v>
      </c>
      <c r="AB54" s="521">
        <v>3034</v>
      </c>
      <c r="AC54" s="521">
        <f t="shared" si="27"/>
        <v>0</v>
      </c>
      <c r="AD54" s="673">
        <f t="shared" si="23"/>
        <v>0</v>
      </c>
      <c r="AE54" s="744">
        <f t="shared" si="0"/>
        <v>332.1</v>
      </c>
      <c r="AF54" s="751">
        <v>2629</v>
      </c>
      <c r="AG54" s="751">
        <f t="shared" si="24"/>
        <v>873090.9</v>
      </c>
      <c r="AH54" s="751">
        <v>3034</v>
      </c>
      <c r="AI54" s="751">
        <f t="shared" si="28"/>
        <v>1007591.4</v>
      </c>
      <c r="AJ54" s="752">
        <f t="shared" si="25"/>
        <v>1880682.3</v>
      </c>
    </row>
    <row r="55" spans="1:36" s="410" customFormat="1" ht="15.75" hidden="1" x14ac:dyDescent="0.25">
      <c r="A55" s="432" t="s">
        <v>630</v>
      </c>
      <c r="B55" s="431" t="s">
        <v>174</v>
      </c>
      <c r="C55" s="565" t="s">
        <v>153</v>
      </c>
      <c r="D55" s="587">
        <v>121.8</v>
      </c>
      <c r="E55" s="466">
        <v>708.10739999999998</v>
      </c>
      <c r="F55" s="467">
        <f t="shared" si="14"/>
        <v>86247.481319999992</v>
      </c>
      <c r="G55" s="467">
        <v>2641.5246000000002</v>
      </c>
      <c r="H55" s="467">
        <f t="shared" si="15"/>
        <v>321737.69628000003</v>
      </c>
      <c r="I55" s="589">
        <f t="shared" si="16"/>
        <v>407985.17760000005</v>
      </c>
      <c r="J55" s="806"/>
      <c r="K55" s="807">
        <v>708.10739999999998</v>
      </c>
      <c r="L55" s="808">
        <f t="shared" si="17"/>
        <v>0</v>
      </c>
      <c r="M55" s="807">
        <v>2641.5246000000002</v>
      </c>
      <c r="N55" s="808">
        <f t="shared" si="18"/>
        <v>0</v>
      </c>
      <c r="O55" s="812">
        <f t="shared" si="19"/>
        <v>0</v>
      </c>
      <c r="P55" s="641">
        <f t="shared" si="2"/>
        <v>0</v>
      </c>
      <c r="Q55" s="514">
        <f t="shared" si="3"/>
        <v>0</v>
      </c>
      <c r="R55" s="640">
        <f t="shared" si="1"/>
        <v>0</v>
      </c>
      <c r="S55" s="641"/>
      <c r="T55" s="521">
        <v>708.10739999999998</v>
      </c>
      <c r="U55" s="521">
        <f t="shared" si="20"/>
        <v>0</v>
      </c>
      <c r="V55" s="521">
        <v>2641.5246000000002</v>
      </c>
      <c r="W55" s="521">
        <f t="shared" si="26"/>
        <v>0</v>
      </c>
      <c r="X55" s="673">
        <f t="shared" si="21"/>
        <v>0</v>
      </c>
      <c r="Y55" s="641"/>
      <c r="Z55" s="521">
        <v>708.10739999999998</v>
      </c>
      <c r="AA55" s="521">
        <f t="shared" si="22"/>
        <v>0</v>
      </c>
      <c r="AB55" s="521">
        <v>2641.5246000000002</v>
      </c>
      <c r="AC55" s="521">
        <f t="shared" si="27"/>
        <v>0</v>
      </c>
      <c r="AD55" s="673">
        <f t="shared" si="23"/>
        <v>0</v>
      </c>
      <c r="AE55" s="744">
        <f t="shared" si="0"/>
        <v>121.8</v>
      </c>
      <c r="AF55" s="751">
        <v>708.10739999999998</v>
      </c>
      <c r="AG55" s="751">
        <f t="shared" si="24"/>
        <v>86247.481319999992</v>
      </c>
      <c r="AH55" s="751">
        <v>2641.5246000000002</v>
      </c>
      <c r="AI55" s="751">
        <f t="shared" si="28"/>
        <v>321737.69628000003</v>
      </c>
      <c r="AJ55" s="752">
        <f t="shared" si="25"/>
        <v>407985.17760000005</v>
      </c>
    </row>
    <row r="56" spans="1:36" s="410" customFormat="1" ht="15.75" hidden="1" x14ac:dyDescent="0.25">
      <c r="A56" s="432" t="s">
        <v>631</v>
      </c>
      <c r="B56" s="431" t="s">
        <v>175</v>
      </c>
      <c r="C56" s="565" t="s">
        <v>153</v>
      </c>
      <c r="D56" s="587">
        <v>141.30000000000001</v>
      </c>
      <c r="E56" s="466">
        <v>680.87250000000006</v>
      </c>
      <c r="F56" s="467">
        <f t="shared" si="14"/>
        <v>96207.284250000012</v>
      </c>
      <c r="G56" s="467">
        <v>1083.7398000000001</v>
      </c>
      <c r="H56" s="467">
        <f t="shared" si="15"/>
        <v>153132.43374000001</v>
      </c>
      <c r="I56" s="589">
        <f t="shared" si="16"/>
        <v>249339.71799000003</v>
      </c>
      <c r="J56" s="806"/>
      <c r="K56" s="807">
        <v>680.87250000000006</v>
      </c>
      <c r="L56" s="808">
        <f t="shared" si="17"/>
        <v>0</v>
      </c>
      <c r="M56" s="807">
        <v>1083.7398000000001</v>
      </c>
      <c r="N56" s="808">
        <f t="shared" si="18"/>
        <v>0</v>
      </c>
      <c r="O56" s="812">
        <f t="shared" si="19"/>
        <v>0</v>
      </c>
      <c r="P56" s="641">
        <f t="shared" si="2"/>
        <v>0</v>
      </c>
      <c r="Q56" s="514">
        <f t="shared" si="3"/>
        <v>0</v>
      </c>
      <c r="R56" s="640">
        <f t="shared" si="1"/>
        <v>0</v>
      </c>
      <c r="S56" s="641"/>
      <c r="T56" s="521">
        <v>680.87250000000006</v>
      </c>
      <c r="U56" s="521">
        <f t="shared" si="20"/>
        <v>0</v>
      </c>
      <c r="V56" s="521">
        <v>1083.7398000000001</v>
      </c>
      <c r="W56" s="521">
        <f t="shared" si="26"/>
        <v>0</v>
      </c>
      <c r="X56" s="673">
        <f t="shared" si="21"/>
        <v>0</v>
      </c>
      <c r="Y56" s="641"/>
      <c r="Z56" s="521">
        <v>680.87250000000006</v>
      </c>
      <c r="AA56" s="521">
        <f t="shared" si="22"/>
        <v>0</v>
      </c>
      <c r="AB56" s="521">
        <v>1083.7398000000001</v>
      </c>
      <c r="AC56" s="521">
        <f t="shared" si="27"/>
        <v>0</v>
      </c>
      <c r="AD56" s="673">
        <f t="shared" si="23"/>
        <v>0</v>
      </c>
      <c r="AE56" s="744">
        <f t="shared" si="0"/>
        <v>141.30000000000001</v>
      </c>
      <c r="AF56" s="751">
        <v>680.87250000000006</v>
      </c>
      <c r="AG56" s="751">
        <f t="shared" si="24"/>
        <v>96207.284250000012</v>
      </c>
      <c r="AH56" s="751">
        <v>1083.7398000000001</v>
      </c>
      <c r="AI56" s="751">
        <f t="shared" si="28"/>
        <v>153132.43374000001</v>
      </c>
      <c r="AJ56" s="752">
        <f t="shared" si="25"/>
        <v>249339.71799000003</v>
      </c>
    </row>
    <row r="57" spans="1:36" s="410" customFormat="1" ht="15.75" hidden="1" x14ac:dyDescent="0.25">
      <c r="A57" s="432" t="s">
        <v>632</v>
      </c>
      <c r="B57" s="431" t="s">
        <v>176</v>
      </c>
      <c r="C57" s="565" t="s">
        <v>153</v>
      </c>
      <c r="D57" s="587">
        <v>355.6</v>
      </c>
      <c r="E57" s="466">
        <v>3576</v>
      </c>
      <c r="F57" s="467">
        <f t="shared" si="14"/>
        <v>1271625.6000000001</v>
      </c>
      <c r="G57" s="467">
        <v>1630</v>
      </c>
      <c r="H57" s="467">
        <f t="shared" si="15"/>
        <v>579628</v>
      </c>
      <c r="I57" s="589">
        <f t="shared" si="16"/>
        <v>1851253.6</v>
      </c>
      <c r="J57" s="806"/>
      <c r="K57" s="807">
        <v>3576</v>
      </c>
      <c r="L57" s="808">
        <f t="shared" si="17"/>
        <v>0</v>
      </c>
      <c r="M57" s="807">
        <v>1630</v>
      </c>
      <c r="N57" s="808">
        <f t="shared" si="18"/>
        <v>0</v>
      </c>
      <c r="O57" s="812">
        <f t="shared" si="19"/>
        <v>0</v>
      </c>
      <c r="P57" s="641">
        <f t="shared" si="2"/>
        <v>0</v>
      </c>
      <c r="Q57" s="514">
        <f t="shared" si="3"/>
        <v>0</v>
      </c>
      <c r="R57" s="640">
        <f t="shared" si="1"/>
        <v>0</v>
      </c>
      <c r="S57" s="641"/>
      <c r="T57" s="521">
        <v>3576</v>
      </c>
      <c r="U57" s="521">
        <f t="shared" si="20"/>
        <v>0</v>
      </c>
      <c r="V57" s="521">
        <v>1630</v>
      </c>
      <c r="W57" s="521">
        <f t="shared" si="26"/>
        <v>0</v>
      </c>
      <c r="X57" s="673">
        <f t="shared" si="21"/>
        <v>0</v>
      </c>
      <c r="Y57" s="641"/>
      <c r="Z57" s="521">
        <v>3576</v>
      </c>
      <c r="AA57" s="521">
        <f t="shared" si="22"/>
        <v>0</v>
      </c>
      <c r="AB57" s="521">
        <v>1630</v>
      </c>
      <c r="AC57" s="521">
        <f t="shared" si="27"/>
        <v>0</v>
      </c>
      <c r="AD57" s="673">
        <f t="shared" si="23"/>
        <v>0</v>
      </c>
      <c r="AE57" s="744">
        <f t="shared" si="0"/>
        <v>355.6</v>
      </c>
      <c r="AF57" s="751">
        <v>3576</v>
      </c>
      <c r="AG57" s="751">
        <f t="shared" si="24"/>
        <v>1271625.6000000001</v>
      </c>
      <c r="AH57" s="751">
        <v>1630</v>
      </c>
      <c r="AI57" s="751">
        <f t="shared" si="28"/>
        <v>579628</v>
      </c>
      <c r="AJ57" s="752">
        <f t="shared" si="25"/>
        <v>1851253.6</v>
      </c>
    </row>
    <row r="58" spans="1:36" s="410" customFormat="1" ht="15.75" hidden="1" x14ac:dyDescent="0.25">
      <c r="A58" s="432" t="s">
        <v>633</v>
      </c>
      <c r="B58" s="431" t="s">
        <v>177</v>
      </c>
      <c r="C58" s="565" t="s">
        <v>153</v>
      </c>
      <c r="D58" s="587">
        <v>2</v>
      </c>
      <c r="E58" s="466">
        <v>4149</v>
      </c>
      <c r="F58" s="467">
        <f t="shared" si="14"/>
        <v>8298</v>
      </c>
      <c r="G58" s="467">
        <v>2131</v>
      </c>
      <c r="H58" s="467">
        <f t="shared" si="15"/>
        <v>4262</v>
      </c>
      <c r="I58" s="589">
        <f t="shared" si="16"/>
        <v>12560</v>
      </c>
      <c r="J58" s="806"/>
      <c r="K58" s="807">
        <v>4149</v>
      </c>
      <c r="L58" s="808">
        <f t="shared" si="17"/>
        <v>0</v>
      </c>
      <c r="M58" s="807">
        <v>2131</v>
      </c>
      <c r="N58" s="808">
        <f t="shared" si="18"/>
        <v>0</v>
      </c>
      <c r="O58" s="812">
        <f t="shared" si="19"/>
        <v>0</v>
      </c>
      <c r="P58" s="641">
        <f t="shared" si="2"/>
        <v>0</v>
      </c>
      <c r="Q58" s="514">
        <f t="shared" si="3"/>
        <v>0</v>
      </c>
      <c r="R58" s="640">
        <f t="shared" si="1"/>
        <v>0</v>
      </c>
      <c r="S58" s="641"/>
      <c r="T58" s="521">
        <v>4149</v>
      </c>
      <c r="U58" s="521">
        <f t="shared" si="20"/>
        <v>0</v>
      </c>
      <c r="V58" s="521">
        <v>2131</v>
      </c>
      <c r="W58" s="521">
        <f t="shared" si="26"/>
        <v>0</v>
      </c>
      <c r="X58" s="673">
        <f t="shared" si="21"/>
        <v>0</v>
      </c>
      <c r="Y58" s="641"/>
      <c r="Z58" s="521">
        <v>4149</v>
      </c>
      <c r="AA58" s="521">
        <f t="shared" si="22"/>
        <v>0</v>
      </c>
      <c r="AB58" s="521">
        <v>2131</v>
      </c>
      <c r="AC58" s="521">
        <f t="shared" si="27"/>
        <v>0</v>
      </c>
      <c r="AD58" s="673">
        <f t="shared" si="23"/>
        <v>0</v>
      </c>
      <c r="AE58" s="744">
        <f t="shared" si="0"/>
        <v>2</v>
      </c>
      <c r="AF58" s="751">
        <v>4149</v>
      </c>
      <c r="AG58" s="751">
        <f t="shared" si="24"/>
        <v>8298</v>
      </c>
      <c r="AH58" s="751">
        <v>2131</v>
      </c>
      <c r="AI58" s="751">
        <f t="shared" si="28"/>
        <v>4262</v>
      </c>
      <c r="AJ58" s="752">
        <f t="shared" si="25"/>
        <v>12560</v>
      </c>
    </row>
    <row r="59" spans="1:36" s="410" customFormat="1" ht="25.5" hidden="1" x14ac:dyDescent="0.25">
      <c r="A59" s="432" t="s">
        <v>634</v>
      </c>
      <c r="B59" s="431" t="s">
        <v>178</v>
      </c>
      <c r="C59" s="565" t="s">
        <v>153</v>
      </c>
      <c r="D59" s="587">
        <v>141.30000000000001</v>
      </c>
      <c r="E59" s="466">
        <v>3470</v>
      </c>
      <c r="F59" s="467">
        <f t="shared" si="14"/>
        <v>490311.00000000006</v>
      </c>
      <c r="G59" s="467">
        <v>1590</v>
      </c>
      <c r="H59" s="467">
        <f t="shared" si="15"/>
        <v>224667.00000000003</v>
      </c>
      <c r="I59" s="589">
        <f t="shared" si="16"/>
        <v>714978.00000000012</v>
      </c>
      <c r="J59" s="806"/>
      <c r="K59" s="807">
        <v>3470</v>
      </c>
      <c r="L59" s="808">
        <f t="shared" si="17"/>
        <v>0</v>
      </c>
      <c r="M59" s="807">
        <v>1590</v>
      </c>
      <c r="N59" s="808">
        <f t="shared" si="18"/>
        <v>0</v>
      </c>
      <c r="O59" s="812">
        <f t="shared" si="19"/>
        <v>0</v>
      </c>
      <c r="P59" s="641">
        <f t="shared" si="2"/>
        <v>0</v>
      </c>
      <c r="Q59" s="514">
        <f t="shared" si="3"/>
        <v>0</v>
      </c>
      <c r="R59" s="640">
        <f t="shared" si="1"/>
        <v>0</v>
      </c>
      <c r="S59" s="641"/>
      <c r="T59" s="521">
        <v>3470</v>
      </c>
      <c r="U59" s="521">
        <f t="shared" si="20"/>
        <v>0</v>
      </c>
      <c r="V59" s="521">
        <v>1590</v>
      </c>
      <c r="W59" s="521">
        <f t="shared" si="26"/>
        <v>0</v>
      </c>
      <c r="X59" s="673">
        <f t="shared" si="21"/>
        <v>0</v>
      </c>
      <c r="Y59" s="641"/>
      <c r="Z59" s="521">
        <v>3470</v>
      </c>
      <c r="AA59" s="521">
        <f t="shared" si="22"/>
        <v>0</v>
      </c>
      <c r="AB59" s="521">
        <v>1590</v>
      </c>
      <c r="AC59" s="521">
        <f t="shared" si="27"/>
        <v>0</v>
      </c>
      <c r="AD59" s="673">
        <f t="shared" si="23"/>
        <v>0</v>
      </c>
      <c r="AE59" s="744">
        <f t="shared" si="0"/>
        <v>141.30000000000001</v>
      </c>
      <c r="AF59" s="751">
        <v>3470</v>
      </c>
      <c r="AG59" s="751">
        <f t="shared" si="24"/>
        <v>490311.00000000006</v>
      </c>
      <c r="AH59" s="751">
        <v>1590</v>
      </c>
      <c r="AI59" s="751">
        <f t="shared" si="28"/>
        <v>224667.00000000003</v>
      </c>
      <c r="AJ59" s="752">
        <f t="shared" si="25"/>
        <v>714978.00000000012</v>
      </c>
    </row>
    <row r="60" spans="1:36" s="410" customFormat="1" ht="15.75" hidden="1" x14ac:dyDescent="0.25">
      <c r="A60" s="432" t="s">
        <v>635</v>
      </c>
      <c r="B60" s="431" t="s">
        <v>179</v>
      </c>
      <c r="C60" s="565" t="s">
        <v>153</v>
      </c>
      <c r="D60" s="587">
        <v>1140.5999999999999</v>
      </c>
      <c r="E60" s="466">
        <v>75.652500000000018</v>
      </c>
      <c r="F60" s="467">
        <f t="shared" si="14"/>
        <v>86289.241500000018</v>
      </c>
      <c r="G60" s="467">
        <v>42.299400000000006</v>
      </c>
      <c r="H60" s="467">
        <f t="shared" si="15"/>
        <v>48246.695640000005</v>
      </c>
      <c r="I60" s="589">
        <f t="shared" si="16"/>
        <v>134535.93714000002</v>
      </c>
      <c r="J60" s="806"/>
      <c r="K60" s="807">
        <v>75.652500000000018</v>
      </c>
      <c r="L60" s="808">
        <f t="shared" si="17"/>
        <v>0</v>
      </c>
      <c r="M60" s="807">
        <v>42.299400000000006</v>
      </c>
      <c r="N60" s="808">
        <f t="shared" si="18"/>
        <v>0</v>
      </c>
      <c r="O60" s="812">
        <f t="shared" si="19"/>
        <v>0</v>
      </c>
      <c r="P60" s="641">
        <f t="shared" si="2"/>
        <v>0</v>
      </c>
      <c r="Q60" s="514">
        <f t="shared" si="3"/>
        <v>0</v>
      </c>
      <c r="R60" s="640">
        <f t="shared" si="1"/>
        <v>0</v>
      </c>
      <c r="S60" s="641"/>
      <c r="T60" s="521">
        <v>75.652500000000018</v>
      </c>
      <c r="U60" s="521">
        <f t="shared" si="20"/>
        <v>0</v>
      </c>
      <c r="V60" s="521">
        <v>42.299400000000006</v>
      </c>
      <c r="W60" s="521">
        <f t="shared" si="26"/>
        <v>0</v>
      </c>
      <c r="X60" s="673">
        <f t="shared" si="21"/>
        <v>0</v>
      </c>
      <c r="Y60" s="641"/>
      <c r="Z60" s="521">
        <v>75.652500000000018</v>
      </c>
      <c r="AA60" s="521">
        <f t="shared" si="22"/>
        <v>0</v>
      </c>
      <c r="AB60" s="521">
        <v>42.299400000000006</v>
      </c>
      <c r="AC60" s="521">
        <f t="shared" si="27"/>
        <v>0</v>
      </c>
      <c r="AD60" s="673">
        <f t="shared" si="23"/>
        <v>0</v>
      </c>
      <c r="AE60" s="744">
        <f t="shared" si="0"/>
        <v>1140.5999999999999</v>
      </c>
      <c r="AF60" s="751">
        <v>75.652500000000018</v>
      </c>
      <c r="AG60" s="751">
        <f t="shared" si="24"/>
        <v>86289.241500000018</v>
      </c>
      <c r="AH60" s="751">
        <v>42.299400000000006</v>
      </c>
      <c r="AI60" s="751">
        <f t="shared" si="28"/>
        <v>48246.695640000005</v>
      </c>
      <c r="AJ60" s="752">
        <f t="shared" si="25"/>
        <v>134535.93714000002</v>
      </c>
    </row>
    <row r="61" spans="1:36" s="230" customFormat="1" ht="15.75" x14ac:dyDescent="0.25">
      <c r="A61" s="430" t="s">
        <v>636</v>
      </c>
      <c r="B61" s="431" t="s">
        <v>180</v>
      </c>
      <c r="C61" s="565" t="s">
        <v>153</v>
      </c>
      <c r="D61" s="585">
        <v>1194.52</v>
      </c>
      <c r="E61" s="463">
        <v>4448.1898168301914</v>
      </c>
      <c r="F61" s="465">
        <f t="shared" si="14"/>
        <v>5313451.7</v>
      </c>
      <c r="G61" s="465">
        <v>3702.4359575394305</v>
      </c>
      <c r="H61" s="465">
        <f t="shared" si="15"/>
        <v>4422633.8000000007</v>
      </c>
      <c r="I61" s="590">
        <f t="shared" si="16"/>
        <v>9736085.5</v>
      </c>
      <c r="J61" s="806">
        <v>98.58</v>
      </c>
      <c r="K61" s="807">
        <v>4448.1898168301914</v>
      </c>
      <c r="L61" s="808">
        <f t="shared" si="17"/>
        <v>438502.55214312027</v>
      </c>
      <c r="M61" s="807">
        <v>3702.4359575394305</v>
      </c>
      <c r="N61" s="808">
        <f t="shared" si="18"/>
        <v>364986.13669423707</v>
      </c>
      <c r="O61" s="812">
        <f t="shared" si="19"/>
        <v>803488.68883735733</v>
      </c>
      <c r="P61" s="641">
        <f t="shared" si="2"/>
        <v>0.18981683019137563</v>
      </c>
      <c r="Q61" s="514">
        <f t="shared" si="3"/>
        <v>0.4359575394305466</v>
      </c>
      <c r="R61" s="640">
        <f t="shared" si="1"/>
        <v>226.74000000022352</v>
      </c>
      <c r="S61" s="851">
        <v>98.58</v>
      </c>
      <c r="T61" s="514">
        <v>4448</v>
      </c>
      <c r="U61" s="514">
        <f t="shared" si="20"/>
        <v>438483.83999999997</v>
      </c>
      <c r="V61" s="514">
        <v>3702</v>
      </c>
      <c r="W61" s="514">
        <f t="shared" si="26"/>
        <v>364943.16</v>
      </c>
      <c r="X61" s="671">
        <f t="shared" si="21"/>
        <v>803427</v>
      </c>
      <c r="Y61" s="641"/>
      <c r="Z61" s="514">
        <v>4448</v>
      </c>
      <c r="AA61" s="514">
        <f t="shared" si="22"/>
        <v>0</v>
      </c>
      <c r="AB61" s="514">
        <v>3702</v>
      </c>
      <c r="AC61" s="514">
        <f t="shared" si="27"/>
        <v>0</v>
      </c>
      <c r="AD61" s="671">
        <f t="shared" si="23"/>
        <v>0</v>
      </c>
      <c r="AE61" s="744">
        <f t="shared" si="0"/>
        <v>1095.94</v>
      </c>
      <c r="AF61" s="747">
        <v>4448</v>
      </c>
      <c r="AG61" s="747">
        <f t="shared" si="24"/>
        <v>4874741.12</v>
      </c>
      <c r="AH61" s="747">
        <v>3702</v>
      </c>
      <c r="AI61" s="747">
        <f t="shared" si="28"/>
        <v>4057169.8800000004</v>
      </c>
      <c r="AJ61" s="748">
        <f t="shared" si="25"/>
        <v>8931911</v>
      </c>
    </row>
    <row r="62" spans="1:36" s="501" customFormat="1" ht="15.75" hidden="1" x14ac:dyDescent="0.25">
      <c r="A62" s="500" t="s">
        <v>637</v>
      </c>
      <c r="B62" s="433" t="s">
        <v>181</v>
      </c>
      <c r="C62" s="567" t="s">
        <v>31</v>
      </c>
      <c r="D62" s="591">
        <v>11</v>
      </c>
      <c r="E62" s="468">
        <v>34209</v>
      </c>
      <c r="F62" s="469">
        <f t="shared" si="14"/>
        <v>376299</v>
      </c>
      <c r="G62" s="469">
        <v>89433</v>
      </c>
      <c r="H62" s="469">
        <f t="shared" si="15"/>
        <v>983763</v>
      </c>
      <c r="I62" s="592">
        <f t="shared" si="16"/>
        <v>1360062</v>
      </c>
      <c r="J62" s="815"/>
      <c r="K62" s="816">
        <v>34209</v>
      </c>
      <c r="L62" s="817">
        <f t="shared" si="17"/>
        <v>0</v>
      </c>
      <c r="M62" s="816">
        <v>89433</v>
      </c>
      <c r="N62" s="817">
        <f t="shared" si="18"/>
        <v>0</v>
      </c>
      <c r="O62" s="818">
        <f t="shared" si="19"/>
        <v>0</v>
      </c>
      <c r="P62" s="641">
        <f t="shared" si="2"/>
        <v>0</v>
      </c>
      <c r="Q62" s="514">
        <f t="shared" si="3"/>
        <v>0</v>
      </c>
      <c r="R62" s="640">
        <f t="shared" si="1"/>
        <v>0</v>
      </c>
      <c r="S62" s="650"/>
      <c r="T62" s="523">
        <v>34209</v>
      </c>
      <c r="U62" s="523">
        <f t="shared" si="20"/>
        <v>0</v>
      </c>
      <c r="V62" s="523">
        <v>89433</v>
      </c>
      <c r="W62" s="523">
        <f t="shared" si="26"/>
        <v>0</v>
      </c>
      <c r="X62" s="674">
        <f t="shared" si="21"/>
        <v>0</v>
      </c>
      <c r="Y62" s="650"/>
      <c r="Z62" s="523">
        <v>34209</v>
      </c>
      <c r="AA62" s="523">
        <f t="shared" si="22"/>
        <v>0</v>
      </c>
      <c r="AB62" s="523">
        <v>89433</v>
      </c>
      <c r="AC62" s="523">
        <f t="shared" si="27"/>
        <v>0</v>
      </c>
      <c r="AD62" s="674">
        <f t="shared" si="23"/>
        <v>0</v>
      </c>
      <c r="AE62" s="744">
        <f t="shared" si="0"/>
        <v>11</v>
      </c>
      <c r="AF62" s="753">
        <v>34209</v>
      </c>
      <c r="AG62" s="753">
        <f t="shared" si="24"/>
        <v>376299</v>
      </c>
      <c r="AH62" s="753">
        <v>89433</v>
      </c>
      <c r="AI62" s="753">
        <f t="shared" si="28"/>
        <v>983763</v>
      </c>
      <c r="AJ62" s="754">
        <f t="shared" si="25"/>
        <v>1360062</v>
      </c>
    </row>
    <row r="63" spans="1:36" s="501" customFormat="1" ht="15.75" hidden="1" x14ac:dyDescent="0.25">
      <c r="A63" s="500" t="s">
        <v>638</v>
      </c>
      <c r="B63" s="433" t="s">
        <v>182</v>
      </c>
      <c r="C63" s="567" t="s">
        <v>31</v>
      </c>
      <c r="D63" s="591">
        <v>6</v>
      </c>
      <c r="E63" s="468">
        <v>18204</v>
      </c>
      <c r="F63" s="469">
        <f t="shared" si="14"/>
        <v>109224</v>
      </c>
      <c r="G63" s="469">
        <v>79865</v>
      </c>
      <c r="H63" s="469">
        <f t="shared" si="15"/>
        <v>479190</v>
      </c>
      <c r="I63" s="592">
        <f t="shared" si="16"/>
        <v>588414</v>
      </c>
      <c r="J63" s="815"/>
      <c r="K63" s="816">
        <v>18204</v>
      </c>
      <c r="L63" s="817">
        <f t="shared" si="17"/>
        <v>0</v>
      </c>
      <c r="M63" s="816">
        <v>79865</v>
      </c>
      <c r="N63" s="817">
        <f t="shared" si="18"/>
        <v>0</v>
      </c>
      <c r="O63" s="818">
        <f t="shared" si="19"/>
        <v>0</v>
      </c>
      <c r="P63" s="641">
        <f t="shared" si="2"/>
        <v>0</v>
      </c>
      <c r="Q63" s="514">
        <f t="shared" si="3"/>
        <v>0</v>
      </c>
      <c r="R63" s="640">
        <f t="shared" si="1"/>
        <v>0</v>
      </c>
      <c r="S63" s="650"/>
      <c r="T63" s="523">
        <v>18204</v>
      </c>
      <c r="U63" s="523">
        <f t="shared" si="20"/>
        <v>0</v>
      </c>
      <c r="V63" s="523">
        <v>79865</v>
      </c>
      <c r="W63" s="523">
        <f t="shared" si="26"/>
        <v>0</v>
      </c>
      <c r="X63" s="674">
        <f t="shared" si="21"/>
        <v>0</v>
      </c>
      <c r="Y63" s="650"/>
      <c r="Z63" s="523">
        <v>18204</v>
      </c>
      <c r="AA63" s="523">
        <f t="shared" si="22"/>
        <v>0</v>
      </c>
      <c r="AB63" s="523">
        <v>79865</v>
      </c>
      <c r="AC63" s="523">
        <f t="shared" si="27"/>
        <v>0</v>
      </c>
      <c r="AD63" s="674">
        <f t="shared" si="23"/>
        <v>0</v>
      </c>
      <c r="AE63" s="744">
        <f t="shared" si="0"/>
        <v>6</v>
      </c>
      <c r="AF63" s="753">
        <v>18204</v>
      </c>
      <c r="AG63" s="753">
        <f t="shared" si="24"/>
        <v>109224</v>
      </c>
      <c r="AH63" s="753">
        <v>79865</v>
      </c>
      <c r="AI63" s="753">
        <f t="shared" si="28"/>
        <v>479190</v>
      </c>
      <c r="AJ63" s="754">
        <f t="shared" si="25"/>
        <v>588414</v>
      </c>
    </row>
    <row r="64" spans="1:36" s="501" customFormat="1" ht="15.75" hidden="1" x14ac:dyDescent="0.25">
      <c r="A64" s="500" t="s">
        <v>639</v>
      </c>
      <c r="B64" s="433" t="s">
        <v>183</v>
      </c>
      <c r="C64" s="567" t="s">
        <v>31</v>
      </c>
      <c r="D64" s="591">
        <v>42</v>
      </c>
      <c r="E64" s="468">
        <v>14176</v>
      </c>
      <c r="F64" s="469">
        <f t="shared" si="14"/>
        <v>595392</v>
      </c>
      <c r="G64" s="469">
        <v>34900</v>
      </c>
      <c r="H64" s="469">
        <f t="shared" si="15"/>
        <v>1465800</v>
      </c>
      <c r="I64" s="592">
        <f t="shared" si="16"/>
        <v>2061192</v>
      </c>
      <c r="J64" s="815"/>
      <c r="K64" s="816">
        <v>14176</v>
      </c>
      <c r="L64" s="817">
        <f t="shared" si="17"/>
        <v>0</v>
      </c>
      <c r="M64" s="816">
        <v>34900</v>
      </c>
      <c r="N64" s="817">
        <f t="shared" si="18"/>
        <v>0</v>
      </c>
      <c r="O64" s="818">
        <f t="shared" si="19"/>
        <v>0</v>
      </c>
      <c r="P64" s="641">
        <f t="shared" si="2"/>
        <v>0</v>
      </c>
      <c r="Q64" s="514">
        <f t="shared" si="3"/>
        <v>0</v>
      </c>
      <c r="R64" s="640">
        <f t="shared" si="1"/>
        <v>0</v>
      </c>
      <c r="S64" s="650"/>
      <c r="T64" s="523">
        <v>14176</v>
      </c>
      <c r="U64" s="523">
        <f t="shared" si="20"/>
        <v>0</v>
      </c>
      <c r="V64" s="523">
        <v>34900</v>
      </c>
      <c r="W64" s="523">
        <f t="shared" si="26"/>
        <v>0</v>
      </c>
      <c r="X64" s="674">
        <f t="shared" si="21"/>
        <v>0</v>
      </c>
      <c r="Y64" s="650"/>
      <c r="Z64" s="523">
        <v>14176</v>
      </c>
      <c r="AA64" s="523">
        <f t="shared" si="22"/>
        <v>0</v>
      </c>
      <c r="AB64" s="523">
        <v>34900</v>
      </c>
      <c r="AC64" s="523">
        <f t="shared" si="27"/>
        <v>0</v>
      </c>
      <c r="AD64" s="674">
        <f t="shared" si="23"/>
        <v>0</v>
      </c>
      <c r="AE64" s="744">
        <f t="shared" si="0"/>
        <v>42</v>
      </c>
      <c r="AF64" s="753">
        <v>14176</v>
      </c>
      <c r="AG64" s="753">
        <f t="shared" si="24"/>
        <v>595392</v>
      </c>
      <c r="AH64" s="753">
        <v>34900</v>
      </c>
      <c r="AI64" s="753">
        <f t="shared" si="28"/>
        <v>1465800</v>
      </c>
      <c r="AJ64" s="754">
        <f t="shared" si="25"/>
        <v>2061192</v>
      </c>
    </row>
    <row r="65" spans="1:36" s="501" customFormat="1" ht="15.75" hidden="1" x14ac:dyDescent="0.25">
      <c r="A65" s="500" t="s">
        <v>640</v>
      </c>
      <c r="B65" s="433" t="s">
        <v>184</v>
      </c>
      <c r="C65" s="567" t="s">
        <v>31</v>
      </c>
      <c r="D65" s="591">
        <v>1</v>
      </c>
      <c r="E65" s="468">
        <v>504288.43</v>
      </c>
      <c r="F65" s="469">
        <f t="shared" si="14"/>
        <v>504288.43</v>
      </c>
      <c r="G65" s="469">
        <v>855301.20000000007</v>
      </c>
      <c r="H65" s="469">
        <f t="shared" si="15"/>
        <v>855301.20000000007</v>
      </c>
      <c r="I65" s="592">
        <f t="shared" si="16"/>
        <v>1359589.6300000001</v>
      </c>
      <c r="J65" s="815"/>
      <c r="K65" s="816">
        <v>504288.43</v>
      </c>
      <c r="L65" s="817">
        <f t="shared" si="17"/>
        <v>0</v>
      </c>
      <c r="M65" s="816">
        <v>855301.20000000007</v>
      </c>
      <c r="N65" s="817">
        <f t="shared" si="18"/>
        <v>0</v>
      </c>
      <c r="O65" s="818">
        <f t="shared" si="19"/>
        <v>0</v>
      </c>
      <c r="P65" s="641">
        <f t="shared" si="2"/>
        <v>0</v>
      </c>
      <c r="Q65" s="514">
        <f t="shared" si="3"/>
        <v>0</v>
      </c>
      <c r="R65" s="640">
        <f t="shared" si="1"/>
        <v>0</v>
      </c>
      <c r="S65" s="650"/>
      <c r="T65" s="523">
        <v>504288.43</v>
      </c>
      <c r="U65" s="523">
        <f t="shared" si="20"/>
        <v>0</v>
      </c>
      <c r="V65" s="523">
        <v>855301.20000000007</v>
      </c>
      <c r="W65" s="523">
        <f t="shared" si="26"/>
        <v>0</v>
      </c>
      <c r="X65" s="674">
        <f t="shared" si="21"/>
        <v>0</v>
      </c>
      <c r="Y65" s="650"/>
      <c r="Z65" s="523">
        <v>504288.43</v>
      </c>
      <c r="AA65" s="523">
        <f t="shared" si="22"/>
        <v>0</v>
      </c>
      <c r="AB65" s="523">
        <v>855301.20000000007</v>
      </c>
      <c r="AC65" s="523">
        <f t="shared" si="27"/>
        <v>0</v>
      </c>
      <c r="AD65" s="674">
        <f t="shared" si="23"/>
        <v>0</v>
      </c>
      <c r="AE65" s="744">
        <f t="shared" si="0"/>
        <v>1</v>
      </c>
      <c r="AF65" s="753">
        <v>504288.43</v>
      </c>
      <c r="AG65" s="753">
        <f t="shared" si="24"/>
        <v>504288.43</v>
      </c>
      <c r="AH65" s="753">
        <v>855301.20000000007</v>
      </c>
      <c r="AI65" s="753">
        <f t="shared" si="28"/>
        <v>855301.20000000007</v>
      </c>
      <c r="AJ65" s="754">
        <f t="shared" si="25"/>
        <v>1359589.6300000001</v>
      </c>
    </row>
    <row r="66" spans="1:36" s="221" customFormat="1" ht="15.75" x14ac:dyDescent="0.25">
      <c r="A66" s="492" t="s">
        <v>641</v>
      </c>
      <c r="B66" s="494" t="s">
        <v>185</v>
      </c>
      <c r="C66" s="568" t="s">
        <v>171</v>
      </c>
      <c r="D66" s="591">
        <v>41.2</v>
      </c>
      <c r="E66" s="468">
        <v>44343.5</v>
      </c>
      <c r="F66" s="469">
        <f t="shared" si="14"/>
        <v>1826952.2000000002</v>
      </c>
      <c r="G66" s="469">
        <v>47372</v>
      </c>
      <c r="H66" s="469">
        <f t="shared" si="15"/>
        <v>1951726.4000000001</v>
      </c>
      <c r="I66" s="592">
        <f t="shared" si="16"/>
        <v>3778678.6000000006</v>
      </c>
      <c r="J66" s="819">
        <v>41.2</v>
      </c>
      <c r="K66" s="820">
        <v>44343.5</v>
      </c>
      <c r="L66" s="821">
        <f t="shared" si="17"/>
        <v>1826952.2000000002</v>
      </c>
      <c r="M66" s="820">
        <v>47372</v>
      </c>
      <c r="N66" s="821">
        <f t="shared" si="18"/>
        <v>1951726.4000000001</v>
      </c>
      <c r="O66" s="822">
        <f t="shared" si="19"/>
        <v>3778678.6000000006</v>
      </c>
      <c r="P66" s="641">
        <f t="shared" si="2"/>
        <v>0</v>
      </c>
      <c r="Q66" s="514">
        <f t="shared" si="3"/>
        <v>0</v>
      </c>
      <c r="R66" s="640">
        <f t="shared" si="1"/>
        <v>0</v>
      </c>
      <c r="S66" s="851">
        <v>41.2</v>
      </c>
      <c r="T66" s="516">
        <v>44343.5</v>
      </c>
      <c r="U66" s="516">
        <f t="shared" si="20"/>
        <v>1826952.2000000002</v>
      </c>
      <c r="V66" s="516">
        <v>47372</v>
      </c>
      <c r="W66" s="516">
        <f t="shared" si="26"/>
        <v>1951726.4000000001</v>
      </c>
      <c r="X66" s="675">
        <f t="shared" si="21"/>
        <v>3778678.6000000006</v>
      </c>
      <c r="Y66" s="651"/>
      <c r="Z66" s="516">
        <v>44343.5</v>
      </c>
      <c r="AA66" s="516">
        <f t="shared" si="22"/>
        <v>0</v>
      </c>
      <c r="AB66" s="516">
        <v>47372</v>
      </c>
      <c r="AC66" s="516">
        <f t="shared" si="27"/>
        <v>0</v>
      </c>
      <c r="AD66" s="675">
        <f t="shared" si="23"/>
        <v>0</v>
      </c>
      <c r="AE66" s="744">
        <f t="shared" si="0"/>
        <v>0</v>
      </c>
      <c r="AF66" s="755">
        <v>44343.5</v>
      </c>
      <c r="AG66" s="755">
        <f t="shared" si="24"/>
        <v>0</v>
      </c>
      <c r="AH66" s="755">
        <v>47372</v>
      </c>
      <c r="AI66" s="755">
        <f t="shared" si="28"/>
        <v>0</v>
      </c>
      <c r="AJ66" s="756">
        <f t="shared" si="25"/>
        <v>0</v>
      </c>
    </row>
    <row r="67" spans="1:36" s="501" customFormat="1" ht="15.75" hidden="1" x14ac:dyDescent="0.25">
      <c r="A67" s="500" t="s">
        <v>642</v>
      </c>
      <c r="B67" s="433" t="s">
        <v>186</v>
      </c>
      <c r="C67" s="569" t="s">
        <v>153</v>
      </c>
      <c r="D67" s="593">
        <v>387</v>
      </c>
      <c r="E67" s="470">
        <v>3576</v>
      </c>
      <c r="F67" s="470">
        <f t="shared" si="14"/>
        <v>1383912</v>
      </c>
      <c r="G67" s="470">
        <v>3510</v>
      </c>
      <c r="H67" s="470">
        <f t="shared" si="15"/>
        <v>1358370</v>
      </c>
      <c r="I67" s="592">
        <f t="shared" si="16"/>
        <v>2742282</v>
      </c>
      <c r="J67" s="823"/>
      <c r="K67" s="824">
        <v>3576</v>
      </c>
      <c r="L67" s="825">
        <f t="shared" si="17"/>
        <v>0</v>
      </c>
      <c r="M67" s="824">
        <v>3510</v>
      </c>
      <c r="N67" s="825">
        <f t="shared" si="18"/>
        <v>0</v>
      </c>
      <c r="O67" s="818">
        <f t="shared" si="19"/>
        <v>0</v>
      </c>
      <c r="P67" s="641">
        <f t="shared" si="2"/>
        <v>0</v>
      </c>
      <c r="Q67" s="514">
        <f t="shared" si="3"/>
        <v>0</v>
      </c>
      <c r="R67" s="640">
        <f t="shared" si="1"/>
        <v>0</v>
      </c>
      <c r="S67" s="650"/>
      <c r="T67" s="524">
        <v>3576</v>
      </c>
      <c r="U67" s="524">
        <f t="shared" si="20"/>
        <v>0</v>
      </c>
      <c r="V67" s="524">
        <v>3510</v>
      </c>
      <c r="W67" s="524">
        <f t="shared" si="26"/>
        <v>0</v>
      </c>
      <c r="X67" s="674">
        <f t="shared" si="21"/>
        <v>0</v>
      </c>
      <c r="Y67" s="650"/>
      <c r="Z67" s="524">
        <v>3576</v>
      </c>
      <c r="AA67" s="524">
        <f t="shared" si="22"/>
        <v>0</v>
      </c>
      <c r="AB67" s="524">
        <v>3510</v>
      </c>
      <c r="AC67" s="524">
        <f t="shared" si="27"/>
        <v>0</v>
      </c>
      <c r="AD67" s="674">
        <f t="shared" si="23"/>
        <v>0</v>
      </c>
      <c r="AE67" s="744">
        <f t="shared" si="0"/>
        <v>387</v>
      </c>
      <c r="AF67" s="757">
        <v>3576</v>
      </c>
      <c r="AG67" s="757">
        <f t="shared" si="24"/>
        <v>1383912</v>
      </c>
      <c r="AH67" s="757">
        <v>3510</v>
      </c>
      <c r="AI67" s="757">
        <f t="shared" si="28"/>
        <v>1358370</v>
      </c>
      <c r="AJ67" s="754">
        <f t="shared" si="25"/>
        <v>2742282</v>
      </c>
    </row>
    <row r="68" spans="1:36" s="230" customFormat="1" ht="15.75" x14ac:dyDescent="0.25">
      <c r="A68" s="492" t="s">
        <v>643</v>
      </c>
      <c r="B68" s="494" t="s">
        <v>187</v>
      </c>
      <c r="C68" s="570" t="s">
        <v>31</v>
      </c>
      <c r="D68" s="593">
        <v>15</v>
      </c>
      <c r="E68" s="470">
        <v>25728.400000000001</v>
      </c>
      <c r="F68" s="470">
        <f t="shared" si="14"/>
        <v>385926</v>
      </c>
      <c r="G68" s="470">
        <v>850.2</v>
      </c>
      <c r="H68" s="470">
        <f t="shared" si="15"/>
        <v>12753</v>
      </c>
      <c r="I68" s="592">
        <f t="shared" si="16"/>
        <v>398679</v>
      </c>
      <c r="J68" s="826">
        <v>15</v>
      </c>
      <c r="K68" s="827">
        <v>25728.400000000001</v>
      </c>
      <c r="L68" s="828">
        <f t="shared" si="17"/>
        <v>385926</v>
      </c>
      <c r="M68" s="827">
        <v>850.2</v>
      </c>
      <c r="N68" s="828">
        <f t="shared" si="18"/>
        <v>12753</v>
      </c>
      <c r="O68" s="822">
        <f t="shared" si="19"/>
        <v>398679</v>
      </c>
      <c r="P68" s="641">
        <f t="shared" si="2"/>
        <v>0</v>
      </c>
      <c r="Q68" s="514">
        <f t="shared" si="3"/>
        <v>0</v>
      </c>
      <c r="R68" s="640">
        <f t="shared" si="1"/>
        <v>0</v>
      </c>
      <c r="S68" s="852">
        <v>15</v>
      </c>
      <c r="T68" s="517">
        <v>25728.400000000001</v>
      </c>
      <c r="U68" s="517">
        <f t="shared" si="20"/>
        <v>385926</v>
      </c>
      <c r="V68" s="517">
        <v>850.2</v>
      </c>
      <c r="W68" s="517">
        <f t="shared" si="26"/>
        <v>12753</v>
      </c>
      <c r="X68" s="675">
        <f t="shared" si="21"/>
        <v>398679</v>
      </c>
      <c r="Y68" s="651"/>
      <c r="Z68" s="517">
        <v>25728.400000000001</v>
      </c>
      <c r="AA68" s="517">
        <f t="shared" si="22"/>
        <v>0</v>
      </c>
      <c r="AB68" s="517">
        <v>850.2</v>
      </c>
      <c r="AC68" s="517">
        <f t="shared" si="27"/>
        <v>0</v>
      </c>
      <c r="AD68" s="675">
        <f t="shared" si="23"/>
        <v>0</v>
      </c>
      <c r="AE68" s="744">
        <f t="shared" si="0"/>
        <v>0</v>
      </c>
      <c r="AF68" s="758">
        <v>25728.400000000001</v>
      </c>
      <c r="AG68" s="758">
        <f t="shared" si="24"/>
        <v>0</v>
      </c>
      <c r="AH68" s="758">
        <v>850.2</v>
      </c>
      <c r="AI68" s="758">
        <f t="shared" si="28"/>
        <v>0</v>
      </c>
      <c r="AJ68" s="756">
        <f t="shared" si="25"/>
        <v>0</v>
      </c>
    </row>
    <row r="69" spans="1:36" s="501" customFormat="1" ht="25.5" hidden="1" x14ac:dyDescent="0.25">
      <c r="A69" s="500" t="s">
        <v>644</v>
      </c>
      <c r="B69" s="433" t="s">
        <v>188</v>
      </c>
      <c r="C69" s="569" t="s">
        <v>31</v>
      </c>
      <c r="D69" s="593">
        <v>1</v>
      </c>
      <c r="E69" s="470">
        <v>89509.680000000008</v>
      </c>
      <c r="F69" s="470">
        <f t="shared" si="14"/>
        <v>89509.680000000008</v>
      </c>
      <c r="G69" s="470">
        <v>73184.800000000003</v>
      </c>
      <c r="H69" s="470">
        <f t="shared" si="15"/>
        <v>73184.800000000003</v>
      </c>
      <c r="I69" s="592">
        <f t="shared" si="16"/>
        <v>162694.48000000001</v>
      </c>
      <c r="J69" s="823"/>
      <c r="K69" s="824">
        <v>89509.680000000008</v>
      </c>
      <c r="L69" s="825">
        <f t="shared" si="17"/>
        <v>0</v>
      </c>
      <c r="M69" s="824">
        <v>73184.800000000003</v>
      </c>
      <c r="N69" s="825">
        <f t="shared" si="18"/>
        <v>0</v>
      </c>
      <c r="O69" s="818">
        <f t="shared" si="19"/>
        <v>0</v>
      </c>
      <c r="P69" s="641">
        <f t="shared" si="2"/>
        <v>0</v>
      </c>
      <c r="Q69" s="514">
        <f t="shared" si="3"/>
        <v>0</v>
      </c>
      <c r="R69" s="640">
        <f t="shared" si="1"/>
        <v>0</v>
      </c>
      <c r="S69" s="650"/>
      <c r="T69" s="524">
        <v>89509.680000000008</v>
      </c>
      <c r="U69" s="524">
        <f t="shared" si="20"/>
        <v>0</v>
      </c>
      <c r="V69" s="524">
        <v>73184.800000000003</v>
      </c>
      <c r="W69" s="524">
        <f t="shared" si="26"/>
        <v>0</v>
      </c>
      <c r="X69" s="674">
        <f t="shared" si="21"/>
        <v>0</v>
      </c>
      <c r="Y69" s="650"/>
      <c r="Z69" s="524">
        <v>89509.680000000008</v>
      </c>
      <c r="AA69" s="524">
        <f t="shared" si="22"/>
        <v>0</v>
      </c>
      <c r="AB69" s="524">
        <v>73184.800000000003</v>
      </c>
      <c r="AC69" s="524">
        <f t="shared" si="27"/>
        <v>0</v>
      </c>
      <c r="AD69" s="674">
        <f t="shared" si="23"/>
        <v>0</v>
      </c>
      <c r="AE69" s="744">
        <f t="shared" si="0"/>
        <v>1</v>
      </c>
      <c r="AF69" s="757">
        <v>89509.680000000008</v>
      </c>
      <c r="AG69" s="757">
        <f t="shared" si="24"/>
        <v>89509.680000000008</v>
      </c>
      <c r="AH69" s="757">
        <v>73184.800000000003</v>
      </c>
      <c r="AI69" s="757">
        <f t="shared" si="28"/>
        <v>73184.800000000003</v>
      </c>
      <c r="AJ69" s="754">
        <f t="shared" si="25"/>
        <v>162694.48000000001</v>
      </c>
    </row>
    <row r="70" spans="1:36" s="502" customFormat="1" ht="15.75" hidden="1" x14ac:dyDescent="0.25">
      <c r="A70" s="500" t="s">
        <v>645</v>
      </c>
      <c r="B70" s="433" t="s">
        <v>189</v>
      </c>
      <c r="C70" s="569" t="s">
        <v>31</v>
      </c>
      <c r="D70" s="593">
        <v>12</v>
      </c>
      <c r="E70" s="470">
        <v>11909.974166666669</v>
      </c>
      <c r="F70" s="470">
        <f t="shared" si="14"/>
        <v>142919.69000000003</v>
      </c>
      <c r="G70" s="470">
        <v>4538.7333333333336</v>
      </c>
      <c r="H70" s="470">
        <f t="shared" si="15"/>
        <v>54464.800000000003</v>
      </c>
      <c r="I70" s="592">
        <f t="shared" si="16"/>
        <v>197384.49000000005</v>
      </c>
      <c r="J70" s="823"/>
      <c r="K70" s="824">
        <v>11909.974166666669</v>
      </c>
      <c r="L70" s="825">
        <f t="shared" si="17"/>
        <v>0</v>
      </c>
      <c r="M70" s="824">
        <v>4538.7333333333336</v>
      </c>
      <c r="N70" s="825">
        <f t="shared" si="18"/>
        <v>0</v>
      </c>
      <c r="O70" s="818">
        <f t="shared" si="19"/>
        <v>0</v>
      </c>
      <c r="P70" s="641">
        <f t="shared" si="2"/>
        <v>0</v>
      </c>
      <c r="Q70" s="514">
        <f t="shared" si="3"/>
        <v>0</v>
      </c>
      <c r="R70" s="640">
        <f t="shared" si="1"/>
        <v>0</v>
      </c>
      <c r="S70" s="650"/>
      <c r="T70" s="524">
        <v>11909.974166666669</v>
      </c>
      <c r="U70" s="524">
        <f t="shared" si="20"/>
        <v>0</v>
      </c>
      <c r="V70" s="524">
        <v>4538.7333333333336</v>
      </c>
      <c r="W70" s="524">
        <f t="shared" si="26"/>
        <v>0</v>
      </c>
      <c r="X70" s="674">
        <f t="shared" si="21"/>
        <v>0</v>
      </c>
      <c r="Y70" s="650"/>
      <c r="Z70" s="524">
        <v>11909.974166666669</v>
      </c>
      <c r="AA70" s="524">
        <f t="shared" si="22"/>
        <v>0</v>
      </c>
      <c r="AB70" s="524">
        <v>4538.7333333333336</v>
      </c>
      <c r="AC70" s="524">
        <f t="shared" si="27"/>
        <v>0</v>
      </c>
      <c r="AD70" s="674">
        <f t="shared" si="23"/>
        <v>0</v>
      </c>
      <c r="AE70" s="744">
        <f t="shared" si="0"/>
        <v>12</v>
      </c>
      <c r="AF70" s="757">
        <v>11909.974166666669</v>
      </c>
      <c r="AG70" s="757">
        <f t="shared" si="24"/>
        <v>142919.69000000003</v>
      </c>
      <c r="AH70" s="757">
        <v>4538.7333333333336</v>
      </c>
      <c r="AI70" s="757">
        <f t="shared" si="28"/>
        <v>54464.800000000003</v>
      </c>
      <c r="AJ70" s="754">
        <f t="shared" si="25"/>
        <v>197384.49000000005</v>
      </c>
    </row>
    <row r="71" spans="1:36" s="501" customFormat="1" ht="25.5" hidden="1" x14ac:dyDescent="0.25">
      <c r="A71" s="500" t="s">
        <v>646</v>
      </c>
      <c r="B71" s="433" t="s">
        <v>190</v>
      </c>
      <c r="C71" s="569" t="s">
        <v>31</v>
      </c>
      <c r="D71" s="593">
        <v>5</v>
      </c>
      <c r="E71" s="470">
        <v>43829.718000000008</v>
      </c>
      <c r="F71" s="470">
        <f t="shared" si="14"/>
        <v>219148.59000000003</v>
      </c>
      <c r="G71" s="470">
        <v>26306.28</v>
      </c>
      <c r="H71" s="470">
        <f t="shared" si="15"/>
        <v>131531.4</v>
      </c>
      <c r="I71" s="592">
        <f t="shared" si="16"/>
        <v>350679.99</v>
      </c>
      <c r="J71" s="823"/>
      <c r="K71" s="824">
        <v>43829.718000000008</v>
      </c>
      <c r="L71" s="825">
        <f t="shared" si="17"/>
        <v>0</v>
      </c>
      <c r="M71" s="824">
        <v>26306.28</v>
      </c>
      <c r="N71" s="825">
        <f t="shared" si="18"/>
        <v>0</v>
      </c>
      <c r="O71" s="818">
        <f t="shared" si="19"/>
        <v>0</v>
      </c>
      <c r="P71" s="641">
        <f t="shared" si="2"/>
        <v>0</v>
      </c>
      <c r="Q71" s="514">
        <f t="shared" si="3"/>
        <v>0</v>
      </c>
      <c r="R71" s="640">
        <f t="shared" si="1"/>
        <v>0</v>
      </c>
      <c r="S71" s="650"/>
      <c r="T71" s="524">
        <v>43829.718000000008</v>
      </c>
      <c r="U71" s="524">
        <f t="shared" si="20"/>
        <v>0</v>
      </c>
      <c r="V71" s="524">
        <v>26306.28</v>
      </c>
      <c r="W71" s="524">
        <f t="shared" si="26"/>
        <v>0</v>
      </c>
      <c r="X71" s="674">
        <f t="shared" si="21"/>
        <v>0</v>
      </c>
      <c r="Y71" s="650"/>
      <c r="Z71" s="524">
        <v>43829.718000000008</v>
      </c>
      <c r="AA71" s="524">
        <f t="shared" si="22"/>
        <v>0</v>
      </c>
      <c r="AB71" s="524">
        <v>26306.28</v>
      </c>
      <c r="AC71" s="524">
        <f t="shared" si="27"/>
        <v>0</v>
      </c>
      <c r="AD71" s="674">
        <f t="shared" si="23"/>
        <v>0</v>
      </c>
      <c r="AE71" s="744">
        <f t="shared" si="0"/>
        <v>5</v>
      </c>
      <c r="AF71" s="757">
        <v>43829.718000000008</v>
      </c>
      <c r="AG71" s="757">
        <f t="shared" si="24"/>
        <v>219148.59000000003</v>
      </c>
      <c r="AH71" s="757">
        <v>26306.28</v>
      </c>
      <c r="AI71" s="757">
        <f t="shared" si="28"/>
        <v>131531.4</v>
      </c>
      <c r="AJ71" s="754">
        <f t="shared" si="25"/>
        <v>350679.99</v>
      </c>
    </row>
    <row r="72" spans="1:36" s="503" customFormat="1" ht="25.5" hidden="1" x14ac:dyDescent="0.25">
      <c r="A72" s="500" t="s">
        <v>647</v>
      </c>
      <c r="B72" s="433" t="s">
        <v>191</v>
      </c>
      <c r="C72" s="569" t="s">
        <v>31</v>
      </c>
      <c r="D72" s="593">
        <v>1</v>
      </c>
      <c r="E72" s="470">
        <v>219290.07</v>
      </c>
      <c r="F72" s="470">
        <f t="shared" si="14"/>
        <v>219290.07</v>
      </c>
      <c r="G72" s="470">
        <v>155542.39999999999</v>
      </c>
      <c r="H72" s="470">
        <f t="shared" si="15"/>
        <v>155542.39999999999</v>
      </c>
      <c r="I72" s="592">
        <f t="shared" si="16"/>
        <v>374832.47</v>
      </c>
      <c r="J72" s="823"/>
      <c r="K72" s="824">
        <v>219290.07</v>
      </c>
      <c r="L72" s="825">
        <f t="shared" si="17"/>
        <v>0</v>
      </c>
      <c r="M72" s="824">
        <v>155542.39999999999</v>
      </c>
      <c r="N72" s="825">
        <f t="shared" si="18"/>
        <v>0</v>
      </c>
      <c r="O72" s="818">
        <f t="shared" si="19"/>
        <v>0</v>
      </c>
      <c r="P72" s="641">
        <f t="shared" si="2"/>
        <v>0</v>
      </c>
      <c r="Q72" s="514">
        <f t="shared" si="3"/>
        <v>0</v>
      </c>
      <c r="R72" s="640">
        <f t="shared" si="1"/>
        <v>0</v>
      </c>
      <c r="S72" s="650"/>
      <c r="T72" s="524">
        <v>219290.07</v>
      </c>
      <c r="U72" s="524">
        <f t="shared" si="20"/>
        <v>0</v>
      </c>
      <c r="V72" s="524">
        <v>155542.39999999999</v>
      </c>
      <c r="W72" s="524">
        <f t="shared" si="26"/>
        <v>0</v>
      </c>
      <c r="X72" s="674">
        <f t="shared" si="21"/>
        <v>0</v>
      </c>
      <c r="Y72" s="650"/>
      <c r="Z72" s="524">
        <v>219290.07</v>
      </c>
      <c r="AA72" s="524">
        <f t="shared" si="22"/>
        <v>0</v>
      </c>
      <c r="AB72" s="524">
        <v>155542.39999999999</v>
      </c>
      <c r="AC72" s="524">
        <f t="shared" si="27"/>
        <v>0</v>
      </c>
      <c r="AD72" s="674">
        <f t="shared" si="23"/>
        <v>0</v>
      </c>
      <c r="AE72" s="744">
        <f t="shared" si="0"/>
        <v>1</v>
      </c>
      <c r="AF72" s="757">
        <v>219290.07</v>
      </c>
      <c r="AG72" s="757">
        <f t="shared" si="24"/>
        <v>219290.07</v>
      </c>
      <c r="AH72" s="757">
        <v>155542.39999999999</v>
      </c>
      <c r="AI72" s="757">
        <f t="shared" si="28"/>
        <v>155542.39999999999</v>
      </c>
      <c r="AJ72" s="754">
        <f t="shared" si="25"/>
        <v>374832.47</v>
      </c>
    </row>
    <row r="73" spans="1:36" s="242" customFormat="1" ht="17.45" hidden="1" customHeight="1" x14ac:dyDescent="0.25">
      <c r="A73" s="701" t="s">
        <v>648</v>
      </c>
      <c r="B73" s="698" t="s">
        <v>193</v>
      </c>
      <c r="C73" s="699"/>
      <c r="D73" s="642"/>
      <c r="E73" s="456"/>
      <c r="F73" s="456">
        <f>F74+F77+F79+F84+F86+F89</f>
        <v>11518228.359999999</v>
      </c>
      <c r="G73" s="456"/>
      <c r="H73" s="456">
        <f>H74+H77+H79+H84+H86+H89</f>
        <v>20862917.377999999</v>
      </c>
      <c r="I73" s="609">
        <f>I74+I77+I79+I84+I86+I89</f>
        <v>32381145.738000002</v>
      </c>
      <c r="J73" s="801"/>
      <c r="K73" s="802"/>
      <c r="L73" s="811">
        <f>L74+L77+L79+L84+L86+L89</f>
        <v>4084784.62</v>
      </c>
      <c r="M73" s="802"/>
      <c r="N73" s="811">
        <f>N74+N77+N79+N84+N86+N89</f>
        <v>10885660</v>
      </c>
      <c r="O73" s="804">
        <f>O74+O77+O79+O84+O86+O89</f>
        <v>14970444.620000001</v>
      </c>
      <c r="P73" s="642"/>
      <c r="Q73" s="456"/>
      <c r="R73" s="609"/>
      <c r="S73" s="641"/>
      <c r="T73" s="515"/>
      <c r="U73" s="515">
        <f>U74+U77+U79+U84+U86+U89</f>
        <v>4084784.62</v>
      </c>
      <c r="V73" s="515"/>
      <c r="W73" s="515">
        <f>W74+W77+W79+W84+W86+W89</f>
        <v>10885660</v>
      </c>
      <c r="X73" s="670">
        <f>X74+X77+X79+X84+X86+X89</f>
        <v>14970444.620000001</v>
      </c>
      <c r="Y73" s="641"/>
      <c r="Z73" s="515"/>
      <c r="AA73" s="515">
        <f>AA74+AA77+AA79+AA84+AA86+AA89</f>
        <v>0</v>
      </c>
      <c r="AB73" s="515"/>
      <c r="AC73" s="515">
        <f>AC74+AC77+AC79+AC84+AC86+AC89</f>
        <v>0</v>
      </c>
      <c r="AD73" s="670">
        <f>AD74+AD77+AD79+AD84+AD86+AD89</f>
        <v>0</v>
      </c>
      <c r="AE73" s="744">
        <f t="shared" si="0"/>
        <v>0</v>
      </c>
      <c r="AF73" s="745"/>
      <c r="AG73" s="745">
        <f>AG74+AG77+AG79+AG84+AG86+AG89</f>
        <v>7433443.7399999993</v>
      </c>
      <c r="AH73" s="745"/>
      <c r="AI73" s="745">
        <f>AI74+AI77+AI79+AI84+AI86+AI89</f>
        <v>9977257.3779999986</v>
      </c>
      <c r="AJ73" s="746">
        <f>AJ74+AJ77+AJ79+AJ84+AJ86+AJ89</f>
        <v>17410701.118000001</v>
      </c>
    </row>
    <row r="74" spans="1:36" s="504" customFormat="1" ht="17.45" hidden="1" customHeight="1" x14ac:dyDescent="0.25">
      <c r="A74" s="500" t="s">
        <v>649</v>
      </c>
      <c r="B74" s="433" t="s">
        <v>194</v>
      </c>
      <c r="C74" s="569"/>
      <c r="D74" s="593"/>
      <c r="E74" s="470"/>
      <c r="F74" s="470">
        <f>SUM(F75:F76)</f>
        <v>1391114.46</v>
      </c>
      <c r="G74" s="470"/>
      <c r="H74" s="470">
        <f>SUM(H75:H76)</f>
        <v>3336530</v>
      </c>
      <c r="I74" s="592">
        <f>SUM(I75:I76)</f>
        <v>4727644.46</v>
      </c>
      <c r="J74" s="823"/>
      <c r="K74" s="824"/>
      <c r="L74" s="825">
        <f>SUM(L75:L76)</f>
        <v>696034.62</v>
      </c>
      <c r="M74" s="824"/>
      <c r="N74" s="825">
        <f>SUM(N75:N76)</f>
        <v>1669410</v>
      </c>
      <c r="O74" s="818">
        <f>SUM(O75:O76)</f>
        <v>2365444.62</v>
      </c>
      <c r="P74" s="641">
        <f t="shared" si="2"/>
        <v>0</v>
      </c>
      <c r="Q74" s="514">
        <f t="shared" si="3"/>
        <v>0</v>
      </c>
      <c r="R74" s="640">
        <f t="shared" ref="R74:R137" si="29">(D74*K74)-(D74*T74)</f>
        <v>0</v>
      </c>
      <c r="S74" s="650"/>
      <c r="T74" s="525"/>
      <c r="U74" s="525">
        <f>SUM(U75:U76)</f>
        <v>696034.62</v>
      </c>
      <c r="V74" s="525"/>
      <c r="W74" s="525">
        <f>SUM(W75:W76)</f>
        <v>1669410</v>
      </c>
      <c r="X74" s="676">
        <f>SUM(X75:X76)</f>
        <v>2365444.62</v>
      </c>
      <c r="Y74" s="650"/>
      <c r="Z74" s="525"/>
      <c r="AA74" s="525">
        <f>SUM(AA75:AA76)</f>
        <v>0</v>
      </c>
      <c r="AB74" s="525"/>
      <c r="AC74" s="525">
        <f>SUM(AC75:AC76)</f>
        <v>0</v>
      </c>
      <c r="AD74" s="676">
        <f>SUM(AD75:AD76)</f>
        <v>0</v>
      </c>
      <c r="AE74" s="744">
        <f t="shared" si="0"/>
        <v>0</v>
      </c>
      <c r="AF74" s="759"/>
      <c r="AG74" s="759">
        <f>SUM(AG75:AG76)</f>
        <v>695079.84</v>
      </c>
      <c r="AH74" s="759"/>
      <c r="AI74" s="759">
        <f>SUM(AI75:AI76)</f>
        <v>1667120</v>
      </c>
      <c r="AJ74" s="760">
        <f>SUM(AJ75:AJ76)</f>
        <v>2362199.8400000003</v>
      </c>
    </row>
    <row r="75" spans="1:36" ht="17.45" customHeight="1" x14ac:dyDescent="0.25">
      <c r="A75" s="492" t="s">
        <v>650</v>
      </c>
      <c r="B75" s="435" t="s">
        <v>195</v>
      </c>
      <c r="C75" s="571" t="s">
        <v>33</v>
      </c>
      <c r="D75" s="587">
        <v>13.9</v>
      </c>
      <c r="E75" s="467">
        <v>95478</v>
      </c>
      <c r="F75" s="467">
        <f>E75*D75</f>
        <v>1327144.2</v>
      </c>
      <c r="G75" s="467">
        <v>229000</v>
      </c>
      <c r="H75" s="467">
        <f>G75*D75</f>
        <v>3183100</v>
      </c>
      <c r="I75" s="589">
        <f>F75+H75</f>
        <v>4510244.2</v>
      </c>
      <c r="J75" s="806">
        <v>6.95</v>
      </c>
      <c r="K75" s="807">
        <v>95478</v>
      </c>
      <c r="L75" s="808">
        <f>K75*J75</f>
        <v>663572.1</v>
      </c>
      <c r="M75" s="807">
        <v>229000</v>
      </c>
      <c r="N75" s="808">
        <f>M75*J75</f>
        <v>1591550</v>
      </c>
      <c r="O75" s="812">
        <f>L75+N75</f>
        <v>2255122.1</v>
      </c>
      <c r="P75" s="641">
        <f t="shared" si="2"/>
        <v>0</v>
      </c>
      <c r="Q75" s="514">
        <f t="shared" si="3"/>
        <v>0</v>
      </c>
      <c r="R75" s="640">
        <f t="shared" si="29"/>
        <v>0</v>
      </c>
      <c r="S75" s="1002">
        <v>6.95</v>
      </c>
      <c r="T75" s="514">
        <v>95478</v>
      </c>
      <c r="U75" s="514">
        <f>T75*S75</f>
        <v>663572.1</v>
      </c>
      <c r="V75" s="514">
        <v>229000</v>
      </c>
      <c r="W75" s="514">
        <f>V75*S75</f>
        <v>1591550</v>
      </c>
      <c r="X75" s="671">
        <f>U75+W75</f>
        <v>2255122.1</v>
      </c>
      <c r="Y75" s="641"/>
      <c r="Z75" s="514">
        <v>95478</v>
      </c>
      <c r="AA75" s="514">
        <f>Z75*Y75</f>
        <v>0</v>
      </c>
      <c r="AB75" s="514">
        <v>229000</v>
      </c>
      <c r="AC75" s="514">
        <f>AB75*Y75</f>
        <v>0</v>
      </c>
      <c r="AD75" s="671">
        <f>AA75+AC75</f>
        <v>0</v>
      </c>
      <c r="AE75" s="744">
        <f t="shared" si="0"/>
        <v>6.95</v>
      </c>
      <c r="AF75" s="747">
        <v>95478</v>
      </c>
      <c r="AG75" s="747">
        <f>AF75*AE75</f>
        <v>663572.1</v>
      </c>
      <c r="AH75" s="747">
        <v>229000</v>
      </c>
      <c r="AI75" s="747">
        <f>AH75*AE75</f>
        <v>1591550</v>
      </c>
      <c r="AJ75" s="748">
        <f>AG75+AI75</f>
        <v>2255122.1</v>
      </c>
    </row>
    <row r="76" spans="1:36" ht="38.25" x14ac:dyDescent="0.25">
      <c r="A76" s="492" t="s">
        <v>651</v>
      </c>
      <c r="B76" s="435" t="s">
        <v>196</v>
      </c>
      <c r="C76" s="571" t="s">
        <v>33</v>
      </c>
      <c r="D76" s="587">
        <v>0.67</v>
      </c>
      <c r="E76" s="467">
        <v>95478</v>
      </c>
      <c r="F76" s="467">
        <f>E76*D76</f>
        <v>63970.26</v>
      </c>
      <c r="G76" s="467">
        <v>229000</v>
      </c>
      <c r="H76" s="467">
        <f>G76*D76</f>
        <v>153430</v>
      </c>
      <c r="I76" s="589">
        <f>F76+H76</f>
        <v>217400.26</v>
      </c>
      <c r="J76" s="806">
        <v>0.34</v>
      </c>
      <c r="K76" s="807">
        <v>95478</v>
      </c>
      <c r="L76" s="808">
        <f>K76*J76</f>
        <v>32462.520000000004</v>
      </c>
      <c r="M76" s="807">
        <v>229000</v>
      </c>
      <c r="N76" s="808">
        <f>M76*J76</f>
        <v>77860</v>
      </c>
      <c r="O76" s="812">
        <f>L76+N76</f>
        <v>110322.52</v>
      </c>
      <c r="P76" s="641">
        <f t="shared" si="2"/>
        <v>0</v>
      </c>
      <c r="Q76" s="514">
        <f t="shared" si="3"/>
        <v>0</v>
      </c>
      <c r="R76" s="640">
        <f t="shared" si="29"/>
        <v>0</v>
      </c>
      <c r="S76" s="1002">
        <v>0.34</v>
      </c>
      <c r="T76" s="514">
        <v>95478</v>
      </c>
      <c r="U76" s="514">
        <f>T76*S76</f>
        <v>32462.520000000004</v>
      </c>
      <c r="V76" s="514">
        <v>229000</v>
      </c>
      <c r="W76" s="514">
        <f>V76*S76</f>
        <v>77860</v>
      </c>
      <c r="X76" s="671">
        <f>U76+W76</f>
        <v>110322.52</v>
      </c>
      <c r="Y76" s="641"/>
      <c r="Z76" s="514">
        <v>95478</v>
      </c>
      <c r="AA76" s="514">
        <f>Z76*Y76</f>
        <v>0</v>
      </c>
      <c r="AB76" s="514">
        <v>229000</v>
      </c>
      <c r="AC76" s="514">
        <f>AB76*Y76</f>
        <v>0</v>
      </c>
      <c r="AD76" s="671">
        <f>AA76+AC76</f>
        <v>0</v>
      </c>
      <c r="AE76" s="744">
        <f t="shared" si="0"/>
        <v>0.33</v>
      </c>
      <c r="AF76" s="747">
        <v>95478</v>
      </c>
      <c r="AG76" s="747">
        <f>AF76*AE76</f>
        <v>31507.74</v>
      </c>
      <c r="AH76" s="747">
        <v>229000</v>
      </c>
      <c r="AI76" s="747">
        <f>AH76*AE76</f>
        <v>75570</v>
      </c>
      <c r="AJ76" s="748">
        <f>AG76+AI76</f>
        <v>107077.74</v>
      </c>
    </row>
    <row r="77" spans="1:36" s="505" customFormat="1" ht="17.45" hidden="1" customHeight="1" x14ac:dyDescent="0.25">
      <c r="A77" s="434" t="s">
        <v>652</v>
      </c>
      <c r="B77" s="433" t="s">
        <v>197</v>
      </c>
      <c r="C77" s="569" t="s">
        <v>153</v>
      </c>
      <c r="D77" s="593">
        <v>439.29</v>
      </c>
      <c r="E77" s="470"/>
      <c r="F77" s="470">
        <f>SUM(F78:F78)</f>
        <v>1823053.5</v>
      </c>
      <c r="G77" s="470"/>
      <c r="H77" s="470">
        <f>SUM(H78:H78)</f>
        <v>292127.85000000003</v>
      </c>
      <c r="I77" s="592">
        <f>SUM(I78:I78)</f>
        <v>2115181.35</v>
      </c>
      <c r="J77" s="823"/>
      <c r="K77" s="824"/>
      <c r="L77" s="825">
        <f>SUM(L78:L78)</f>
        <v>0</v>
      </c>
      <c r="M77" s="824"/>
      <c r="N77" s="825">
        <f>SUM(N78:N78)</f>
        <v>0</v>
      </c>
      <c r="O77" s="818">
        <f>SUM(O78:O78)</f>
        <v>0</v>
      </c>
      <c r="P77" s="641">
        <f t="shared" si="2"/>
        <v>0</v>
      </c>
      <c r="Q77" s="514">
        <f t="shared" si="3"/>
        <v>0</v>
      </c>
      <c r="R77" s="640">
        <f t="shared" si="29"/>
        <v>0</v>
      </c>
      <c r="S77" s="650"/>
      <c r="T77" s="524"/>
      <c r="U77" s="524">
        <f>SUM(U78:U78)</f>
        <v>0</v>
      </c>
      <c r="V77" s="524"/>
      <c r="W77" s="524">
        <f>SUM(W78:W78)</f>
        <v>0</v>
      </c>
      <c r="X77" s="674">
        <f>SUM(X78:X78)</f>
        <v>0</v>
      </c>
      <c r="Y77" s="650"/>
      <c r="Z77" s="524"/>
      <c r="AA77" s="524">
        <f>SUM(AA78:AA78)</f>
        <v>0</v>
      </c>
      <c r="AB77" s="524"/>
      <c r="AC77" s="524">
        <f>SUM(AC78:AC78)</f>
        <v>0</v>
      </c>
      <c r="AD77" s="674">
        <f>SUM(AD78:AD78)</f>
        <v>0</v>
      </c>
      <c r="AE77" s="744">
        <f t="shared" si="0"/>
        <v>439.29</v>
      </c>
      <c r="AF77" s="757"/>
      <c r="AG77" s="757">
        <f>SUM(AG78:AG78)</f>
        <v>1823053.5</v>
      </c>
      <c r="AH77" s="757"/>
      <c r="AI77" s="757">
        <f>SUM(AI78:AI78)</f>
        <v>292127.85000000003</v>
      </c>
      <c r="AJ77" s="754">
        <f>SUM(AJ78:AJ78)</f>
        <v>2115181.35</v>
      </c>
    </row>
    <row r="78" spans="1:36" s="506" customFormat="1" ht="17.45" hidden="1" customHeight="1" x14ac:dyDescent="0.25">
      <c r="A78" s="497" t="s">
        <v>653</v>
      </c>
      <c r="B78" s="435" t="s">
        <v>198</v>
      </c>
      <c r="C78" s="572" t="s">
        <v>153</v>
      </c>
      <c r="D78" s="587">
        <v>439.29</v>
      </c>
      <c r="E78" s="467">
        <v>4150</v>
      </c>
      <c r="F78" s="467">
        <f>E78*D78</f>
        <v>1823053.5</v>
      </c>
      <c r="G78" s="467">
        <v>665</v>
      </c>
      <c r="H78" s="467">
        <f>G78*D78</f>
        <v>292127.85000000003</v>
      </c>
      <c r="I78" s="589">
        <f>F78+H78</f>
        <v>2115181.35</v>
      </c>
      <c r="J78" s="806"/>
      <c r="K78" s="807">
        <v>4150</v>
      </c>
      <c r="L78" s="808">
        <f>K78*J78</f>
        <v>0</v>
      </c>
      <c r="M78" s="807">
        <v>665</v>
      </c>
      <c r="N78" s="808">
        <f>M78*J78</f>
        <v>0</v>
      </c>
      <c r="O78" s="812">
        <f>L78+N78</f>
        <v>0</v>
      </c>
      <c r="P78" s="641">
        <f t="shared" si="2"/>
        <v>0</v>
      </c>
      <c r="Q78" s="514">
        <f t="shared" si="3"/>
        <v>0</v>
      </c>
      <c r="R78" s="640">
        <f t="shared" si="29"/>
        <v>0</v>
      </c>
      <c r="S78" s="641"/>
      <c r="T78" s="521">
        <v>4150</v>
      </c>
      <c r="U78" s="521">
        <f>T78*S78</f>
        <v>0</v>
      </c>
      <c r="V78" s="521">
        <v>665</v>
      </c>
      <c r="W78" s="521">
        <f>V78*S78</f>
        <v>0</v>
      </c>
      <c r="X78" s="673">
        <f>U78+W78</f>
        <v>0</v>
      </c>
      <c r="Y78" s="641"/>
      <c r="Z78" s="521">
        <v>4150</v>
      </c>
      <c r="AA78" s="521">
        <f>Z78*Y78</f>
        <v>0</v>
      </c>
      <c r="AB78" s="521">
        <v>665</v>
      </c>
      <c r="AC78" s="521">
        <f>AB78*Y78</f>
        <v>0</v>
      </c>
      <c r="AD78" s="673">
        <f>AA78+AC78</f>
        <v>0</v>
      </c>
      <c r="AE78" s="744">
        <f t="shared" si="0"/>
        <v>439.29</v>
      </c>
      <c r="AF78" s="751">
        <v>4150</v>
      </c>
      <c r="AG78" s="751">
        <f>AF78*AE78</f>
        <v>1823053.5</v>
      </c>
      <c r="AH78" s="751">
        <v>665</v>
      </c>
      <c r="AI78" s="751">
        <f>AH78*AE78</f>
        <v>292127.85000000003</v>
      </c>
      <c r="AJ78" s="752">
        <f>AG78+AI78</f>
        <v>2115181.35</v>
      </c>
    </row>
    <row r="79" spans="1:36" s="403" customFormat="1" ht="17.45" hidden="1" customHeight="1" x14ac:dyDescent="0.25">
      <c r="A79" s="434" t="s">
        <v>654</v>
      </c>
      <c r="B79" s="433" t="s">
        <v>199</v>
      </c>
      <c r="C79" s="569"/>
      <c r="D79" s="593"/>
      <c r="E79" s="470"/>
      <c r="F79" s="470">
        <f>SUM(F80:F83)</f>
        <v>202237.8</v>
      </c>
      <c r="G79" s="470"/>
      <c r="H79" s="470">
        <f>SUM(H80:H83)</f>
        <v>401840.08799999999</v>
      </c>
      <c r="I79" s="592">
        <f>SUM(I80:I83)</f>
        <v>604077.88800000004</v>
      </c>
      <c r="J79" s="823"/>
      <c r="K79" s="824"/>
      <c r="L79" s="825">
        <f>SUM(L80:L83)</f>
        <v>0</v>
      </c>
      <c r="M79" s="824"/>
      <c r="N79" s="825">
        <f>SUM(N80:N83)</f>
        <v>0</v>
      </c>
      <c r="O79" s="818">
        <f>SUM(O80:O83)</f>
        <v>0</v>
      </c>
      <c r="P79" s="641">
        <f t="shared" si="2"/>
        <v>0</v>
      </c>
      <c r="Q79" s="514">
        <f t="shared" si="3"/>
        <v>0</v>
      </c>
      <c r="R79" s="640">
        <f t="shared" si="29"/>
        <v>0</v>
      </c>
      <c r="S79" s="650"/>
      <c r="T79" s="524"/>
      <c r="U79" s="524">
        <f>SUM(U80:U83)</f>
        <v>0</v>
      </c>
      <c r="V79" s="524"/>
      <c r="W79" s="524">
        <f>SUM(W80:W83)</f>
        <v>0</v>
      </c>
      <c r="X79" s="674">
        <f>SUM(X80:X83)</f>
        <v>0</v>
      </c>
      <c r="Y79" s="650"/>
      <c r="Z79" s="524"/>
      <c r="AA79" s="524">
        <f>SUM(AA80:AA83)</f>
        <v>0</v>
      </c>
      <c r="AB79" s="524"/>
      <c r="AC79" s="524">
        <f>SUM(AC80:AC83)</f>
        <v>0</v>
      </c>
      <c r="AD79" s="674">
        <f>SUM(AD80:AD83)</f>
        <v>0</v>
      </c>
      <c r="AE79" s="744">
        <f t="shared" si="0"/>
        <v>0</v>
      </c>
      <c r="AF79" s="757"/>
      <c r="AG79" s="757">
        <f>SUM(AG80:AG83)</f>
        <v>202237.8</v>
      </c>
      <c r="AH79" s="757"/>
      <c r="AI79" s="757">
        <f>SUM(AI80:AI83)</f>
        <v>401840.08799999999</v>
      </c>
      <c r="AJ79" s="754">
        <f>SUM(AJ80:AJ83)</f>
        <v>604077.88800000004</v>
      </c>
    </row>
    <row r="80" spans="1:36" s="496" customFormat="1" ht="17.45" hidden="1" customHeight="1" x14ac:dyDescent="0.25">
      <c r="A80" s="497" t="s">
        <v>655</v>
      </c>
      <c r="B80" s="435" t="s">
        <v>200</v>
      </c>
      <c r="C80" s="572" t="s">
        <v>31</v>
      </c>
      <c r="D80" s="587">
        <v>71</v>
      </c>
      <c r="E80" s="467">
        <v>707.4</v>
      </c>
      <c r="F80" s="467">
        <f>E80*D80</f>
        <v>50225.4</v>
      </c>
      <c r="G80" s="467">
        <v>1310.4000000000001</v>
      </c>
      <c r="H80" s="467">
        <f>G80*D80</f>
        <v>93038.400000000009</v>
      </c>
      <c r="I80" s="589">
        <f>F80+H80</f>
        <v>143263.80000000002</v>
      </c>
      <c r="J80" s="806"/>
      <c r="K80" s="807">
        <v>707.4</v>
      </c>
      <c r="L80" s="808">
        <f>K80*J80</f>
        <v>0</v>
      </c>
      <c r="M80" s="807">
        <v>1310.4000000000001</v>
      </c>
      <c r="N80" s="808">
        <f>M80*J80</f>
        <v>0</v>
      </c>
      <c r="O80" s="812">
        <f>L80+N80</f>
        <v>0</v>
      </c>
      <c r="P80" s="641">
        <f t="shared" si="2"/>
        <v>0</v>
      </c>
      <c r="Q80" s="514">
        <f t="shared" si="3"/>
        <v>0</v>
      </c>
      <c r="R80" s="640">
        <f t="shared" si="29"/>
        <v>0</v>
      </c>
      <c r="S80" s="641"/>
      <c r="T80" s="521">
        <v>707.4</v>
      </c>
      <c r="U80" s="521">
        <f>T80*S80</f>
        <v>0</v>
      </c>
      <c r="V80" s="521">
        <v>1310.4000000000001</v>
      </c>
      <c r="W80" s="521">
        <f>V80*S80</f>
        <v>0</v>
      </c>
      <c r="X80" s="673">
        <f>U80+W80</f>
        <v>0</v>
      </c>
      <c r="Y80" s="641"/>
      <c r="Z80" s="521">
        <v>707.4</v>
      </c>
      <c r="AA80" s="521">
        <f>Z80*Y80</f>
        <v>0</v>
      </c>
      <c r="AB80" s="521">
        <v>1310.4000000000001</v>
      </c>
      <c r="AC80" s="521">
        <f>AB80*Y80</f>
        <v>0</v>
      </c>
      <c r="AD80" s="673">
        <f>AA80+AC80</f>
        <v>0</v>
      </c>
      <c r="AE80" s="744">
        <f t="shared" si="0"/>
        <v>71</v>
      </c>
      <c r="AF80" s="751">
        <v>707.4</v>
      </c>
      <c r="AG80" s="751">
        <f>AF80*AE80</f>
        <v>50225.4</v>
      </c>
      <c r="AH80" s="751">
        <v>1310.4000000000001</v>
      </c>
      <c r="AI80" s="751">
        <f>AH80*AE80</f>
        <v>93038.400000000009</v>
      </c>
      <c r="AJ80" s="752">
        <f>AG80+AI80</f>
        <v>143263.80000000002</v>
      </c>
    </row>
    <row r="81" spans="1:36" s="496" customFormat="1" ht="17.45" hidden="1" customHeight="1" x14ac:dyDescent="0.25">
      <c r="A81" s="497" t="s">
        <v>656</v>
      </c>
      <c r="B81" s="435" t="s">
        <v>201</v>
      </c>
      <c r="C81" s="572" t="s">
        <v>31</v>
      </c>
      <c r="D81" s="587">
        <v>350</v>
      </c>
      <c r="E81" s="467">
        <v>235.8</v>
      </c>
      <c r="F81" s="467">
        <f>E81*D81</f>
        <v>82530</v>
      </c>
      <c r="G81" s="467">
        <v>326.35199999999998</v>
      </c>
      <c r="H81" s="467">
        <f>G81*D81</f>
        <v>114223.2</v>
      </c>
      <c r="I81" s="589">
        <f>F81+H81</f>
        <v>196753.2</v>
      </c>
      <c r="J81" s="806"/>
      <c r="K81" s="807">
        <v>235.8</v>
      </c>
      <c r="L81" s="808">
        <f>K81*J81</f>
        <v>0</v>
      </c>
      <c r="M81" s="807">
        <v>326.35199999999998</v>
      </c>
      <c r="N81" s="808">
        <f>M81*J81</f>
        <v>0</v>
      </c>
      <c r="O81" s="812">
        <f>L81+N81</f>
        <v>0</v>
      </c>
      <c r="P81" s="641">
        <f t="shared" si="2"/>
        <v>0</v>
      </c>
      <c r="Q81" s="514">
        <f t="shared" si="3"/>
        <v>0</v>
      </c>
      <c r="R81" s="640">
        <f t="shared" si="29"/>
        <v>0</v>
      </c>
      <c r="S81" s="641"/>
      <c r="T81" s="521">
        <v>235.8</v>
      </c>
      <c r="U81" s="521">
        <f>T81*S81</f>
        <v>0</v>
      </c>
      <c r="V81" s="521">
        <v>326.35199999999998</v>
      </c>
      <c r="W81" s="521">
        <f>V81*S81</f>
        <v>0</v>
      </c>
      <c r="X81" s="673">
        <f>U81+W81</f>
        <v>0</v>
      </c>
      <c r="Y81" s="641"/>
      <c r="Z81" s="521">
        <v>235.8</v>
      </c>
      <c r="AA81" s="521">
        <f>Z81*Y81</f>
        <v>0</v>
      </c>
      <c r="AB81" s="521">
        <v>326.35199999999998</v>
      </c>
      <c r="AC81" s="521">
        <f>AB81*Y81</f>
        <v>0</v>
      </c>
      <c r="AD81" s="673">
        <f>AA81+AC81</f>
        <v>0</v>
      </c>
      <c r="AE81" s="744">
        <f t="shared" si="0"/>
        <v>350</v>
      </c>
      <c r="AF81" s="751">
        <v>235.8</v>
      </c>
      <c r="AG81" s="751">
        <f>AF81*AE81</f>
        <v>82530</v>
      </c>
      <c r="AH81" s="751">
        <v>326.35199999999998</v>
      </c>
      <c r="AI81" s="751">
        <f>AH81*AE81</f>
        <v>114223.2</v>
      </c>
      <c r="AJ81" s="752">
        <f>AG81+AI81</f>
        <v>196753.2</v>
      </c>
    </row>
    <row r="82" spans="1:36" s="496" customFormat="1" ht="17.45" hidden="1" customHeight="1" x14ac:dyDescent="0.25">
      <c r="A82" s="497" t="s">
        <v>657</v>
      </c>
      <c r="B82" s="435" t="s">
        <v>202</v>
      </c>
      <c r="C82" s="572" t="s">
        <v>31</v>
      </c>
      <c r="D82" s="587">
        <v>260</v>
      </c>
      <c r="E82" s="467">
        <v>188.64000000000001</v>
      </c>
      <c r="F82" s="467">
        <f>E82*D82</f>
        <v>49046.400000000001</v>
      </c>
      <c r="G82" s="467">
        <v>492.96</v>
      </c>
      <c r="H82" s="467">
        <f>G82*D82</f>
        <v>128169.59999999999</v>
      </c>
      <c r="I82" s="589">
        <f>F82+H82</f>
        <v>177216</v>
      </c>
      <c r="J82" s="806"/>
      <c r="K82" s="807">
        <v>188.64000000000001</v>
      </c>
      <c r="L82" s="808">
        <f>K82*J82</f>
        <v>0</v>
      </c>
      <c r="M82" s="807">
        <v>492.96</v>
      </c>
      <c r="N82" s="808">
        <f>M82*J82</f>
        <v>0</v>
      </c>
      <c r="O82" s="812">
        <f>L82+N82</f>
        <v>0</v>
      </c>
      <c r="P82" s="641">
        <f t="shared" si="2"/>
        <v>0</v>
      </c>
      <c r="Q82" s="514">
        <f t="shared" si="3"/>
        <v>0</v>
      </c>
      <c r="R82" s="640">
        <f t="shared" si="29"/>
        <v>0</v>
      </c>
      <c r="S82" s="641"/>
      <c r="T82" s="521">
        <v>188.64000000000001</v>
      </c>
      <c r="U82" s="521">
        <f>T82*S82</f>
        <v>0</v>
      </c>
      <c r="V82" s="521">
        <v>492.96</v>
      </c>
      <c r="W82" s="521">
        <f>V82*S82</f>
        <v>0</v>
      </c>
      <c r="X82" s="673">
        <f>U82+W82</f>
        <v>0</v>
      </c>
      <c r="Y82" s="641"/>
      <c r="Z82" s="521">
        <v>188.64000000000001</v>
      </c>
      <c r="AA82" s="521">
        <f>Z82*Y82</f>
        <v>0</v>
      </c>
      <c r="AB82" s="521">
        <v>492.96</v>
      </c>
      <c r="AC82" s="521">
        <f>AB82*Y82</f>
        <v>0</v>
      </c>
      <c r="AD82" s="673">
        <f>AA82+AC82</f>
        <v>0</v>
      </c>
      <c r="AE82" s="744">
        <f t="shared" si="0"/>
        <v>260</v>
      </c>
      <c r="AF82" s="751">
        <v>188.64000000000001</v>
      </c>
      <c r="AG82" s="751">
        <f>AF82*AE82</f>
        <v>49046.400000000001</v>
      </c>
      <c r="AH82" s="751">
        <v>492.96</v>
      </c>
      <c r="AI82" s="751">
        <f>AH82*AE82</f>
        <v>128169.59999999999</v>
      </c>
      <c r="AJ82" s="752">
        <f>AG82+AI82</f>
        <v>177216</v>
      </c>
    </row>
    <row r="83" spans="1:36" s="496" customFormat="1" ht="17.45" hidden="1" customHeight="1" x14ac:dyDescent="0.25">
      <c r="A83" s="497" t="s">
        <v>658</v>
      </c>
      <c r="B83" s="435" t="s">
        <v>203</v>
      </c>
      <c r="C83" s="572" t="s">
        <v>31</v>
      </c>
      <c r="D83" s="587">
        <v>130</v>
      </c>
      <c r="E83" s="467">
        <v>157.20000000000002</v>
      </c>
      <c r="F83" s="467">
        <f>E83*D83</f>
        <v>20436.000000000004</v>
      </c>
      <c r="G83" s="467">
        <v>510.83759999999995</v>
      </c>
      <c r="H83" s="467">
        <f>G83*D83</f>
        <v>66408.887999999992</v>
      </c>
      <c r="I83" s="589">
        <f>F83+H83</f>
        <v>86844.887999999992</v>
      </c>
      <c r="J83" s="806"/>
      <c r="K83" s="807">
        <v>157.20000000000002</v>
      </c>
      <c r="L83" s="808">
        <f>K83*J83</f>
        <v>0</v>
      </c>
      <c r="M83" s="807">
        <v>510.83759999999995</v>
      </c>
      <c r="N83" s="808">
        <f>M83*J83</f>
        <v>0</v>
      </c>
      <c r="O83" s="812">
        <f>L83+N83</f>
        <v>0</v>
      </c>
      <c r="P83" s="641">
        <f t="shared" si="2"/>
        <v>0</v>
      </c>
      <c r="Q83" s="514">
        <f t="shared" si="3"/>
        <v>0</v>
      </c>
      <c r="R83" s="640">
        <f t="shared" si="29"/>
        <v>0</v>
      </c>
      <c r="S83" s="641"/>
      <c r="T83" s="521">
        <v>157.20000000000002</v>
      </c>
      <c r="U83" s="521">
        <f>T83*S83</f>
        <v>0</v>
      </c>
      <c r="V83" s="521">
        <v>510.83759999999995</v>
      </c>
      <c r="W83" s="521">
        <f>V83*S83</f>
        <v>0</v>
      </c>
      <c r="X83" s="673">
        <f>U83+W83</f>
        <v>0</v>
      </c>
      <c r="Y83" s="641"/>
      <c r="Z83" s="521">
        <v>157.20000000000002</v>
      </c>
      <c r="AA83" s="521">
        <f>Z83*Y83</f>
        <v>0</v>
      </c>
      <c r="AB83" s="521">
        <v>510.83759999999995</v>
      </c>
      <c r="AC83" s="521">
        <f>AB83*Y83</f>
        <v>0</v>
      </c>
      <c r="AD83" s="673">
        <f>AA83+AC83</f>
        <v>0</v>
      </c>
      <c r="AE83" s="744">
        <f t="shared" si="0"/>
        <v>130</v>
      </c>
      <c r="AF83" s="751">
        <v>157.20000000000002</v>
      </c>
      <c r="AG83" s="751">
        <f>AF83*AE83</f>
        <v>20436.000000000004</v>
      </c>
      <c r="AH83" s="751">
        <v>510.83759999999995</v>
      </c>
      <c r="AI83" s="751">
        <f>AH83*AE83</f>
        <v>66408.887999999992</v>
      </c>
      <c r="AJ83" s="752">
        <f>AG83+AI83</f>
        <v>86844.887999999992</v>
      </c>
    </row>
    <row r="84" spans="1:36" s="403" customFormat="1" ht="17.45" hidden="1" customHeight="1" x14ac:dyDescent="0.25">
      <c r="A84" s="434" t="s">
        <v>659</v>
      </c>
      <c r="B84" s="433" t="s">
        <v>204</v>
      </c>
      <c r="C84" s="569"/>
      <c r="D84" s="593"/>
      <c r="E84" s="470"/>
      <c r="F84" s="470">
        <f>F85</f>
        <v>103490</v>
      </c>
      <c r="G84" s="470"/>
      <c r="H84" s="470">
        <f>H85</f>
        <v>6500</v>
      </c>
      <c r="I84" s="592">
        <f>I85</f>
        <v>109990</v>
      </c>
      <c r="J84" s="823"/>
      <c r="K84" s="824"/>
      <c r="L84" s="825">
        <f>L85</f>
        <v>0</v>
      </c>
      <c r="M84" s="824"/>
      <c r="N84" s="825">
        <f>N85</f>
        <v>0</v>
      </c>
      <c r="O84" s="818">
        <f>O85</f>
        <v>0</v>
      </c>
      <c r="P84" s="641">
        <f t="shared" si="2"/>
        <v>0</v>
      </c>
      <c r="Q84" s="514">
        <f t="shared" si="3"/>
        <v>0</v>
      </c>
      <c r="R84" s="640">
        <f t="shared" si="29"/>
        <v>0</v>
      </c>
      <c r="S84" s="650"/>
      <c r="T84" s="524"/>
      <c r="U84" s="524">
        <f>U85</f>
        <v>0</v>
      </c>
      <c r="V84" s="524"/>
      <c r="W84" s="524">
        <f>W85</f>
        <v>0</v>
      </c>
      <c r="X84" s="674">
        <f>X85</f>
        <v>0</v>
      </c>
      <c r="Y84" s="650"/>
      <c r="Z84" s="524"/>
      <c r="AA84" s="524">
        <f>AA85</f>
        <v>0</v>
      </c>
      <c r="AB84" s="524"/>
      <c r="AC84" s="524">
        <f>AC85</f>
        <v>0</v>
      </c>
      <c r="AD84" s="674">
        <f>AD85</f>
        <v>0</v>
      </c>
      <c r="AE84" s="744">
        <f t="shared" si="0"/>
        <v>0</v>
      </c>
      <c r="AF84" s="757"/>
      <c r="AG84" s="757">
        <f>AG85</f>
        <v>103490</v>
      </c>
      <c r="AH84" s="757"/>
      <c r="AI84" s="757">
        <f>AI85</f>
        <v>6500</v>
      </c>
      <c r="AJ84" s="754">
        <f>AJ85</f>
        <v>109990</v>
      </c>
    </row>
    <row r="85" spans="1:36" s="496" customFormat="1" ht="25.5" hidden="1" customHeight="1" x14ac:dyDescent="0.25">
      <c r="A85" s="497" t="s">
        <v>660</v>
      </c>
      <c r="B85" s="435" t="s">
        <v>205</v>
      </c>
      <c r="C85" s="572" t="s">
        <v>33</v>
      </c>
      <c r="D85" s="587">
        <v>1</v>
      </c>
      <c r="E85" s="467">
        <v>103490</v>
      </c>
      <c r="F85" s="467">
        <f>E85*D85</f>
        <v>103490</v>
      </c>
      <c r="G85" s="467">
        <v>6500</v>
      </c>
      <c r="H85" s="467">
        <f>G85*D85</f>
        <v>6500</v>
      </c>
      <c r="I85" s="589">
        <f>F85+H85</f>
        <v>109990</v>
      </c>
      <c r="J85" s="806"/>
      <c r="K85" s="807">
        <v>103490</v>
      </c>
      <c r="L85" s="808">
        <f>K85*J85</f>
        <v>0</v>
      </c>
      <c r="M85" s="807">
        <v>6500</v>
      </c>
      <c r="N85" s="808">
        <f>M85*J85</f>
        <v>0</v>
      </c>
      <c r="O85" s="812">
        <f>L85+N85</f>
        <v>0</v>
      </c>
      <c r="P85" s="641">
        <f t="shared" si="2"/>
        <v>0</v>
      </c>
      <c r="Q85" s="514">
        <f t="shared" si="3"/>
        <v>0</v>
      </c>
      <c r="R85" s="640">
        <f t="shared" si="29"/>
        <v>0</v>
      </c>
      <c r="S85" s="641"/>
      <c r="T85" s="521">
        <v>103490</v>
      </c>
      <c r="U85" s="521">
        <f>T85*S85</f>
        <v>0</v>
      </c>
      <c r="V85" s="521">
        <v>6500</v>
      </c>
      <c r="W85" s="521">
        <f>V85*S85</f>
        <v>0</v>
      </c>
      <c r="X85" s="673">
        <f>U85+W85</f>
        <v>0</v>
      </c>
      <c r="Y85" s="641"/>
      <c r="Z85" s="521">
        <v>103490</v>
      </c>
      <c r="AA85" s="521">
        <f>Z85*Y85</f>
        <v>0</v>
      </c>
      <c r="AB85" s="521">
        <v>6500</v>
      </c>
      <c r="AC85" s="521">
        <f>AB85*Y85</f>
        <v>0</v>
      </c>
      <c r="AD85" s="673">
        <f>AA85+AC85</f>
        <v>0</v>
      </c>
      <c r="AE85" s="744">
        <f t="shared" si="0"/>
        <v>1</v>
      </c>
      <c r="AF85" s="751">
        <v>103490</v>
      </c>
      <c r="AG85" s="751">
        <f>AF85*AE85</f>
        <v>103490</v>
      </c>
      <c r="AH85" s="751">
        <v>6500</v>
      </c>
      <c r="AI85" s="751">
        <f>AH85*AE85</f>
        <v>6500</v>
      </c>
      <c r="AJ85" s="752">
        <f>AG85+AI85</f>
        <v>109990</v>
      </c>
    </row>
    <row r="86" spans="1:36" ht="17.45" hidden="1" customHeight="1" x14ac:dyDescent="0.25">
      <c r="A86" s="436" t="s">
        <v>661</v>
      </c>
      <c r="B86" s="433" t="s">
        <v>206</v>
      </c>
      <c r="C86" s="569"/>
      <c r="D86" s="593"/>
      <c r="E86" s="470"/>
      <c r="F86" s="470">
        <f>SUM(F87:F88)</f>
        <v>6149267.5999999996</v>
      </c>
      <c r="G86" s="470"/>
      <c r="H86" s="470">
        <f>SUM(H87:H88)</f>
        <v>16539153.999999998</v>
      </c>
      <c r="I86" s="592">
        <f>SUM(I87:I88)</f>
        <v>22688421.599999998</v>
      </c>
      <c r="J86" s="823"/>
      <c r="K86" s="824"/>
      <c r="L86" s="825">
        <f>SUM(L87:L88)</f>
        <v>3388750</v>
      </c>
      <c r="M86" s="824"/>
      <c r="N86" s="825">
        <f>SUM(N87:N88)</f>
        <v>9216250</v>
      </c>
      <c r="O86" s="818">
        <f>SUM(O87:O88)</f>
        <v>12605000</v>
      </c>
      <c r="P86" s="641">
        <f t="shared" si="2"/>
        <v>0</v>
      </c>
      <c r="Q86" s="514">
        <f t="shared" si="3"/>
        <v>0</v>
      </c>
      <c r="R86" s="640">
        <f t="shared" si="29"/>
        <v>0</v>
      </c>
      <c r="S86" s="650"/>
      <c r="T86" s="525"/>
      <c r="U86" s="525">
        <f>SUM(U87:U88)</f>
        <v>3388750</v>
      </c>
      <c r="V86" s="525"/>
      <c r="W86" s="525">
        <f>SUM(W87:W88)</f>
        <v>9216250</v>
      </c>
      <c r="X86" s="676">
        <f>SUM(X87:X88)</f>
        <v>12605000</v>
      </c>
      <c r="Y86" s="650"/>
      <c r="Z86" s="525"/>
      <c r="AA86" s="525">
        <f>SUM(AA87:AA88)</f>
        <v>0</v>
      </c>
      <c r="AB86" s="525"/>
      <c r="AC86" s="525">
        <f>SUM(AC87:AC88)</f>
        <v>0</v>
      </c>
      <c r="AD86" s="676">
        <f>SUM(AD87:AD88)</f>
        <v>0</v>
      </c>
      <c r="AE86" s="744">
        <f t="shared" si="0"/>
        <v>0</v>
      </c>
      <c r="AF86" s="759"/>
      <c r="AG86" s="759">
        <f>SUM(AG87:AG88)</f>
        <v>2760517.5999999996</v>
      </c>
      <c r="AH86" s="759"/>
      <c r="AI86" s="759">
        <f>SUM(AI87:AI88)</f>
        <v>7322903.9999999991</v>
      </c>
      <c r="AJ86" s="760">
        <f>SUM(AJ87:AJ88)</f>
        <v>10083421.599999998</v>
      </c>
    </row>
    <row r="87" spans="1:36" ht="27" customHeight="1" x14ac:dyDescent="0.25">
      <c r="A87" s="491" t="s">
        <v>662</v>
      </c>
      <c r="B87" s="435" t="s">
        <v>207</v>
      </c>
      <c r="C87" s="572" t="s">
        <v>153</v>
      </c>
      <c r="D87" s="594">
        <v>2230.6</v>
      </c>
      <c r="E87" s="467">
        <v>2711</v>
      </c>
      <c r="F87" s="467">
        <f>E87*D87</f>
        <v>6047156.5999999996</v>
      </c>
      <c r="G87" s="467">
        <v>7373</v>
      </c>
      <c r="H87" s="471">
        <f>G87*D87</f>
        <v>16446213.799999999</v>
      </c>
      <c r="I87" s="595">
        <f>F87+H87</f>
        <v>22493370.399999999</v>
      </c>
      <c r="J87" s="829">
        <v>1250</v>
      </c>
      <c r="K87" s="807">
        <v>2711</v>
      </c>
      <c r="L87" s="808">
        <f>K87*J87</f>
        <v>3388750</v>
      </c>
      <c r="M87" s="807">
        <v>7373</v>
      </c>
      <c r="N87" s="830">
        <f>M87*J87</f>
        <v>9216250</v>
      </c>
      <c r="O87" s="831">
        <f>L87+N87</f>
        <v>12605000</v>
      </c>
      <c r="P87" s="641">
        <f t="shared" si="2"/>
        <v>0</v>
      </c>
      <c r="Q87" s="514">
        <f t="shared" si="3"/>
        <v>0</v>
      </c>
      <c r="R87" s="640">
        <f t="shared" si="29"/>
        <v>0</v>
      </c>
      <c r="S87" s="1004">
        <v>1250</v>
      </c>
      <c r="T87" s="514">
        <v>2711</v>
      </c>
      <c r="U87" s="514">
        <f>T87*S87</f>
        <v>3388750</v>
      </c>
      <c r="V87" s="514">
        <v>7373</v>
      </c>
      <c r="W87" s="677">
        <f>V87*S87</f>
        <v>9216250</v>
      </c>
      <c r="X87" s="678">
        <f>U87+W87</f>
        <v>12605000</v>
      </c>
      <c r="Y87" s="652"/>
      <c r="Z87" s="514">
        <v>2711</v>
      </c>
      <c r="AA87" s="514">
        <f>Z87*Y87</f>
        <v>0</v>
      </c>
      <c r="AB87" s="514">
        <v>7373</v>
      </c>
      <c r="AC87" s="677">
        <f>AB87*Y87</f>
        <v>0</v>
      </c>
      <c r="AD87" s="678">
        <f>AA87+AC87</f>
        <v>0</v>
      </c>
      <c r="AE87" s="744">
        <f t="shared" si="0"/>
        <v>980.59999999999991</v>
      </c>
      <c r="AF87" s="747">
        <v>2711</v>
      </c>
      <c r="AG87" s="747">
        <f>AF87*AE87</f>
        <v>2658406.5999999996</v>
      </c>
      <c r="AH87" s="747">
        <v>7373</v>
      </c>
      <c r="AI87" s="762">
        <f>AH87*AE87</f>
        <v>7229963.7999999989</v>
      </c>
      <c r="AJ87" s="763">
        <f>AG87+AI87</f>
        <v>9888370.3999999985</v>
      </c>
    </row>
    <row r="88" spans="1:36" s="403" customFormat="1" ht="26.25" hidden="1" customHeight="1" x14ac:dyDescent="0.25">
      <c r="A88" s="436" t="s">
        <v>663</v>
      </c>
      <c r="B88" s="435" t="s">
        <v>208</v>
      </c>
      <c r="C88" s="572" t="s">
        <v>153</v>
      </c>
      <c r="D88" s="587">
        <v>20.2</v>
      </c>
      <c r="E88" s="467">
        <v>5055</v>
      </c>
      <c r="F88" s="467">
        <f>E88*D88</f>
        <v>102111</v>
      </c>
      <c r="G88" s="467">
        <v>4601</v>
      </c>
      <c r="H88" s="473">
        <f>G88*D88</f>
        <v>92940.2</v>
      </c>
      <c r="I88" s="595">
        <f>F88+H88</f>
        <v>195051.2</v>
      </c>
      <c r="J88" s="806"/>
      <c r="K88" s="807">
        <v>5055</v>
      </c>
      <c r="L88" s="808">
        <f>K88*J88</f>
        <v>0</v>
      </c>
      <c r="M88" s="807">
        <v>4601</v>
      </c>
      <c r="N88" s="832">
        <f>M88*J88</f>
        <v>0</v>
      </c>
      <c r="O88" s="831">
        <f>L88+N88</f>
        <v>0</v>
      </c>
      <c r="P88" s="641">
        <f t="shared" si="2"/>
        <v>0</v>
      </c>
      <c r="Q88" s="514">
        <f t="shared" si="3"/>
        <v>0</v>
      </c>
      <c r="R88" s="640">
        <f t="shared" si="29"/>
        <v>0</v>
      </c>
      <c r="S88" s="641"/>
      <c r="T88" s="521">
        <v>5055</v>
      </c>
      <c r="U88" s="521">
        <f>T88*S88</f>
        <v>0</v>
      </c>
      <c r="V88" s="521">
        <v>4601</v>
      </c>
      <c r="W88" s="679">
        <f>V88*S88</f>
        <v>0</v>
      </c>
      <c r="X88" s="680">
        <f>U88+W88</f>
        <v>0</v>
      </c>
      <c r="Y88" s="641"/>
      <c r="Z88" s="521">
        <v>5055</v>
      </c>
      <c r="AA88" s="521">
        <f>Z88*Y88</f>
        <v>0</v>
      </c>
      <c r="AB88" s="521">
        <v>4601</v>
      </c>
      <c r="AC88" s="679">
        <f>AB88*Y88</f>
        <v>0</v>
      </c>
      <c r="AD88" s="680">
        <f>AA88+AC88</f>
        <v>0</v>
      </c>
      <c r="AE88" s="744">
        <f t="shared" si="0"/>
        <v>20.2</v>
      </c>
      <c r="AF88" s="751">
        <v>5055</v>
      </c>
      <c r="AG88" s="751">
        <f>AF88*AE88</f>
        <v>102111</v>
      </c>
      <c r="AH88" s="751">
        <v>4601</v>
      </c>
      <c r="AI88" s="764">
        <f>AH88*AE88</f>
        <v>92940.2</v>
      </c>
      <c r="AJ88" s="765">
        <f>AG88+AI88</f>
        <v>195051.2</v>
      </c>
    </row>
    <row r="89" spans="1:36" s="403" customFormat="1" ht="17.45" hidden="1" customHeight="1" x14ac:dyDescent="0.25">
      <c r="A89" s="434" t="s">
        <v>664</v>
      </c>
      <c r="B89" s="433" t="s">
        <v>209</v>
      </c>
      <c r="C89" s="569"/>
      <c r="D89" s="593"/>
      <c r="E89" s="470"/>
      <c r="F89" s="470">
        <f>SUM(F90:F92)</f>
        <v>1849065</v>
      </c>
      <c r="G89" s="470"/>
      <c r="H89" s="470">
        <f>SUM(H90:H92)</f>
        <v>286765.44</v>
      </c>
      <c r="I89" s="592">
        <f>SUM(I90:I92)</f>
        <v>2135830.44</v>
      </c>
      <c r="J89" s="823"/>
      <c r="K89" s="824"/>
      <c r="L89" s="825">
        <f>SUM(L90:L92)</f>
        <v>0</v>
      </c>
      <c r="M89" s="824"/>
      <c r="N89" s="825">
        <f>SUM(N90:N92)</f>
        <v>0</v>
      </c>
      <c r="O89" s="818">
        <f>SUM(O90:O92)</f>
        <v>0</v>
      </c>
      <c r="P89" s="641">
        <f t="shared" si="2"/>
        <v>0</v>
      </c>
      <c r="Q89" s="514">
        <f t="shared" si="3"/>
        <v>0</v>
      </c>
      <c r="R89" s="640">
        <f t="shared" si="29"/>
        <v>0</v>
      </c>
      <c r="S89" s="650"/>
      <c r="T89" s="524"/>
      <c r="U89" s="524">
        <f>SUM(U90:U92)</f>
        <v>0</v>
      </c>
      <c r="V89" s="524"/>
      <c r="W89" s="524">
        <f>SUM(W90:W92)</f>
        <v>0</v>
      </c>
      <c r="X89" s="674">
        <f>SUM(X90:X92)</f>
        <v>0</v>
      </c>
      <c r="Y89" s="650"/>
      <c r="Z89" s="524"/>
      <c r="AA89" s="524">
        <f>SUM(AA90:AA92)</f>
        <v>0</v>
      </c>
      <c r="AB89" s="524"/>
      <c r="AC89" s="524">
        <f>SUM(AC90:AC92)</f>
        <v>0</v>
      </c>
      <c r="AD89" s="674">
        <f>SUM(AD90:AD92)</f>
        <v>0</v>
      </c>
      <c r="AE89" s="744">
        <f t="shared" si="0"/>
        <v>0</v>
      </c>
      <c r="AF89" s="757"/>
      <c r="AG89" s="757">
        <f>SUM(AG90:AG92)</f>
        <v>1849065</v>
      </c>
      <c r="AH89" s="757"/>
      <c r="AI89" s="757">
        <f>SUM(AI90:AI92)</f>
        <v>286765.44</v>
      </c>
      <c r="AJ89" s="754">
        <f>SUM(AJ90:AJ92)</f>
        <v>2135830.44</v>
      </c>
    </row>
    <row r="90" spans="1:36" s="496" customFormat="1" ht="17.45" hidden="1" customHeight="1" x14ac:dyDescent="0.25">
      <c r="A90" s="497" t="s">
        <v>665</v>
      </c>
      <c r="B90" s="435" t="s">
        <v>210</v>
      </c>
      <c r="C90" s="572" t="s">
        <v>171</v>
      </c>
      <c r="D90" s="587">
        <v>7.6</v>
      </c>
      <c r="E90" s="467">
        <v>39300</v>
      </c>
      <c r="F90" s="467">
        <f>E90*D90</f>
        <v>298680</v>
      </c>
      <c r="G90" s="467">
        <v>23774.400000000001</v>
      </c>
      <c r="H90" s="467">
        <f>G90*D90</f>
        <v>180685.44</v>
      </c>
      <c r="I90" s="589">
        <f>F90+H90</f>
        <v>479365.44</v>
      </c>
      <c r="J90" s="806"/>
      <c r="K90" s="807">
        <v>39300</v>
      </c>
      <c r="L90" s="808">
        <f>K90*J90</f>
        <v>0</v>
      </c>
      <c r="M90" s="807">
        <v>23774.400000000001</v>
      </c>
      <c r="N90" s="808">
        <f>M90*J90</f>
        <v>0</v>
      </c>
      <c r="O90" s="812">
        <f>L90+N90</f>
        <v>0</v>
      </c>
      <c r="P90" s="641">
        <f t="shared" si="2"/>
        <v>0</v>
      </c>
      <c r="Q90" s="514">
        <f t="shared" si="3"/>
        <v>0</v>
      </c>
      <c r="R90" s="640">
        <f t="shared" si="29"/>
        <v>0</v>
      </c>
      <c r="S90" s="641"/>
      <c r="T90" s="521">
        <v>39300</v>
      </c>
      <c r="U90" s="521">
        <f>T90*S90</f>
        <v>0</v>
      </c>
      <c r="V90" s="521">
        <v>23774.400000000001</v>
      </c>
      <c r="W90" s="521">
        <f>V90*S90</f>
        <v>0</v>
      </c>
      <c r="X90" s="673">
        <f>U90+W90</f>
        <v>0</v>
      </c>
      <c r="Y90" s="641"/>
      <c r="Z90" s="521">
        <v>39300</v>
      </c>
      <c r="AA90" s="521">
        <f>Z90*Y90</f>
        <v>0</v>
      </c>
      <c r="AB90" s="521">
        <v>23774.400000000001</v>
      </c>
      <c r="AC90" s="521">
        <f>AB90*Y90</f>
        <v>0</v>
      </c>
      <c r="AD90" s="673">
        <f>AA90+AC90</f>
        <v>0</v>
      </c>
      <c r="AE90" s="744">
        <f t="shared" si="0"/>
        <v>7.6</v>
      </c>
      <c r="AF90" s="751">
        <v>39300</v>
      </c>
      <c r="AG90" s="751">
        <f>AF90*AE90</f>
        <v>298680</v>
      </c>
      <c r="AH90" s="751">
        <v>23774.400000000001</v>
      </c>
      <c r="AI90" s="751">
        <f>AH90*AE90</f>
        <v>180685.44</v>
      </c>
      <c r="AJ90" s="752">
        <f>AG90+AI90</f>
        <v>479365.44</v>
      </c>
    </row>
    <row r="91" spans="1:36" s="496" customFormat="1" ht="17.45" hidden="1" customHeight="1" x14ac:dyDescent="0.25">
      <c r="A91" s="497" t="s">
        <v>666</v>
      </c>
      <c r="B91" s="435" t="s">
        <v>211</v>
      </c>
      <c r="C91" s="572" t="s">
        <v>153</v>
      </c>
      <c r="D91" s="587">
        <v>115</v>
      </c>
      <c r="E91" s="467">
        <v>1179</v>
      </c>
      <c r="F91" s="467">
        <f>E91*D91</f>
        <v>135585</v>
      </c>
      <c r="G91" s="467"/>
      <c r="H91" s="467"/>
      <c r="I91" s="589">
        <f>F91+H91</f>
        <v>135585</v>
      </c>
      <c r="J91" s="806"/>
      <c r="K91" s="807">
        <v>1179</v>
      </c>
      <c r="L91" s="808">
        <f>K91*J91</f>
        <v>0</v>
      </c>
      <c r="M91" s="807"/>
      <c r="N91" s="808"/>
      <c r="O91" s="812">
        <f>L91+N91</f>
        <v>0</v>
      </c>
      <c r="P91" s="641">
        <f t="shared" si="2"/>
        <v>0</v>
      </c>
      <c r="Q91" s="514">
        <f t="shared" si="3"/>
        <v>0</v>
      </c>
      <c r="R91" s="640">
        <f t="shared" si="29"/>
        <v>0</v>
      </c>
      <c r="S91" s="641"/>
      <c r="T91" s="521">
        <v>1179</v>
      </c>
      <c r="U91" s="521">
        <f>T91*S91</f>
        <v>0</v>
      </c>
      <c r="V91" s="521"/>
      <c r="W91" s="521"/>
      <c r="X91" s="673">
        <f>U91+W91</f>
        <v>0</v>
      </c>
      <c r="Y91" s="641"/>
      <c r="Z91" s="521">
        <v>1179</v>
      </c>
      <c r="AA91" s="521">
        <f>Z91*Y91</f>
        <v>0</v>
      </c>
      <c r="AB91" s="521"/>
      <c r="AC91" s="521"/>
      <c r="AD91" s="673">
        <f>AA91+AC91</f>
        <v>0</v>
      </c>
      <c r="AE91" s="744">
        <f t="shared" si="0"/>
        <v>115</v>
      </c>
      <c r="AF91" s="751">
        <v>1179</v>
      </c>
      <c r="AG91" s="751">
        <f>AF91*AE91</f>
        <v>135585</v>
      </c>
      <c r="AH91" s="751"/>
      <c r="AI91" s="751"/>
      <c r="AJ91" s="752">
        <f>AG91+AI91</f>
        <v>135585</v>
      </c>
    </row>
    <row r="92" spans="1:36" s="496" customFormat="1" ht="17.45" hidden="1" customHeight="1" x14ac:dyDescent="0.25">
      <c r="A92" s="497" t="s">
        <v>667</v>
      </c>
      <c r="B92" s="435" t="s">
        <v>212</v>
      </c>
      <c r="C92" s="572" t="s">
        <v>213</v>
      </c>
      <c r="D92" s="587">
        <v>600</v>
      </c>
      <c r="E92" s="467">
        <v>2358</v>
      </c>
      <c r="F92" s="467">
        <f>E92*D92</f>
        <v>1414800</v>
      </c>
      <c r="G92" s="467">
        <v>176.8</v>
      </c>
      <c r="H92" s="467">
        <f>G92*D92</f>
        <v>106080</v>
      </c>
      <c r="I92" s="589">
        <f>F92+H92</f>
        <v>1520880</v>
      </c>
      <c r="J92" s="806"/>
      <c r="K92" s="807">
        <v>2358</v>
      </c>
      <c r="L92" s="808">
        <f>K92*J92</f>
        <v>0</v>
      </c>
      <c r="M92" s="807">
        <v>176.8</v>
      </c>
      <c r="N92" s="808">
        <f>M92*J92</f>
        <v>0</v>
      </c>
      <c r="O92" s="812">
        <f>L92+N92</f>
        <v>0</v>
      </c>
      <c r="P92" s="641">
        <f t="shared" si="2"/>
        <v>0</v>
      </c>
      <c r="Q92" s="514">
        <f t="shared" si="3"/>
        <v>0</v>
      </c>
      <c r="R92" s="640">
        <f t="shared" si="29"/>
        <v>0</v>
      </c>
      <c r="S92" s="641"/>
      <c r="T92" s="521">
        <v>2358</v>
      </c>
      <c r="U92" s="521">
        <f>T92*S92</f>
        <v>0</v>
      </c>
      <c r="V92" s="521">
        <v>176.8</v>
      </c>
      <c r="W92" s="521">
        <f>V92*S92</f>
        <v>0</v>
      </c>
      <c r="X92" s="673">
        <f>U92+W92</f>
        <v>0</v>
      </c>
      <c r="Y92" s="641"/>
      <c r="Z92" s="521">
        <v>2358</v>
      </c>
      <c r="AA92" s="521">
        <f>Z92*Y92</f>
        <v>0</v>
      </c>
      <c r="AB92" s="521">
        <v>176.8</v>
      </c>
      <c r="AC92" s="521">
        <f>AB92*Y92</f>
        <v>0</v>
      </c>
      <c r="AD92" s="673">
        <f>AA92+AC92</f>
        <v>0</v>
      </c>
      <c r="AE92" s="744">
        <f t="shared" si="0"/>
        <v>600</v>
      </c>
      <c r="AF92" s="751">
        <v>2358</v>
      </c>
      <c r="AG92" s="751">
        <f>AF92*AE92</f>
        <v>1414800</v>
      </c>
      <c r="AH92" s="751">
        <v>176.8</v>
      </c>
      <c r="AI92" s="751">
        <f>AH92*AE92</f>
        <v>106080</v>
      </c>
      <c r="AJ92" s="752">
        <f>AG92+AI92</f>
        <v>1520880</v>
      </c>
    </row>
    <row r="93" spans="1:36" s="403" customFormat="1" ht="17.45" hidden="1" customHeight="1" x14ac:dyDescent="0.25">
      <c r="A93" s="702" t="s">
        <v>214</v>
      </c>
      <c r="B93" s="698" t="s">
        <v>215</v>
      </c>
      <c r="C93" s="699"/>
      <c r="D93" s="703"/>
      <c r="E93" s="421"/>
      <c r="F93" s="421">
        <f>SUM(F94:F97)</f>
        <v>3943362</v>
      </c>
      <c r="G93" s="421"/>
      <c r="H93" s="421">
        <f>SUM(H94:H97)</f>
        <v>7445174</v>
      </c>
      <c r="I93" s="586">
        <f>SUM(I94:I97)</f>
        <v>11388536</v>
      </c>
      <c r="J93" s="833"/>
      <c r="K93" s="802"/>
      <c r="L93" s="811">
        <f>SUM(L94:L97)</f>
        <v>0</v>
      </c>
      <c r="M93" s="802"/>
      <c r="N93" s="811">
        <f>SUM(N94:N97)</f>
        <v>0</v>
      </c>
      <c r="O93" s="804">
        <f>SUM(O94:O97)</f>
        <v>0</v>
      </c>
      <c r="P93" s="641">
        <f t="shared" si="2"/>
        <v>0</v>
      </c>
      <c r="Q93" s="514">
        <f t="shared" si="3"/>
        <v>0</v>
      </c>
      <c r="R93" s="640">
        <f t="shared" si="29"/>
        <v>0</v>
      </c>
      <c r="S93" s="636"/>
      <c r="T93" s="520"/>
      <c r="U93" s="520">
        <f>SUM(U94:U97)</f>
        <v>0</v>
      </c>
      <c r="V93" s="520"/>
      <c r="W93" s="520">
        <f>SUM(W94:W97)</f>
        <v>0</v>
      </c>
      <c r="X93" s="672">
        <f>SUM(X94:X97)</f>
        <v>0</v>
      </c>
      <c r="Y93" s="636"/>
      <c r="Z93" s="520"/>
      <c r="AA93" s="520">
        <f>SUM(AA94:AA97)</f>
        <v>0</v>
      </c>
      <c r="AB93" s="520"/>
      <c r="AC93" s="520">
        <f>SUM(AC94:AC97)</f>
        <v>0</v>
      </c>
      <c r="AD93" s="672">
        <f>SUM(AD94:AD97)</f>
        <v>0</v>
      </c>
      <c r="AE93" s="744">
        <f t="shared" si="0"/>
        <v>0</v>
      </c>
      <c r="AF93" s="749"/>
      <c r="AG93" s="749">
        <f>SUM(AG94:AG97)</f>
        <v>3943362</v>
      </c>
      <c r="AH93" s="749"/>
      <c r="AI93" s="749">
        <f>SUM(AI94:AI97)</f>
        <v>7445174</v>
      </c>
      <c r="AJ93" s="750">
        <f>SUM(AJ94:AJ97)</f>
        <v>11388536</v>
      </c>
    </row>
    <row r="94" spans="1:36" s="505" customFormat="1" ht="17.45" hidden="1" customHeight="1" x14ac:dyDescent="0.25">
      <c r="A94" s="507" t="s">
        <v>668</v>
      </c>
      <c r="B94" s="433" t="s">
        <v>216</v>
      </c>
      <c r="C94" s="569" t="s">
        <v>217</v>
      </c>
      <c r="D94" s="596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7">
        <f>F94+H94</f>
        <v>1890448</v>
      </c>
      <c r="J94" s="823"/>
      <c r="K94" s="816">
        <v>910581</v>
      </c>
      <c r="L94" s="834">
        <f>K94*J94</f>
        <v>0</v>
      </c>
      <c r="M94" s="816">
        <v>979867</v>
      </c>
      <c r="N94" s="834">
        <f>M94*J94</f>
        <v>0</v>
      </c>
      <c r="O94" s="835">
        <f>L94+N94</f>
        <v>0</v>
      </c>
      <c r="P94" s="641">
        <f t="shared" si="2"/>
        <v>0</v>
      </c>
      <c r="Q94" s="514">
        <f t="shared" si="3"/>
        <v>0</v>
      </c>
      <c r="R94" s="640">
        <f t="shared" si="29"/>
        <v>0</v>
      </c>
      <c r="S94" s="650"/>
      <c r="T94" s="523">
        <v>910581</v>
      </c>
      <c r="U94" s="523">
        <f>T94*S94</f>
        <v>0</v>
      </c>
      <c r="V94" s="523">
        <v>979867</v>
      </c>
      <c r="W94" s="523">
        <f>V94*S94</f>
        <v>0</v>
      </c>
      <c r="X94" s="674">
        <f>U94+W94</f>
        <v>0</v>
      </c>
      <c r="Y94" s="650"/>
      <c r="Z94" s="523">
        <v>910581</v>
      </c>
      <c r="AA94" s="523">
        <f>Z94*Y94</f>
        <v>0</v>
      </c>
      <c r="AB94" s="523">
        <v>979867</v>
      </c>
      <c r="AC94" s="523">
        <f>AB94*Y94</f>
        <v>0</v>
      </c>
      <c r="AD94" s="674">
        <f>AA94+AC94</f>
        <v>0</v>
      </c>
      <c r="AE94" s="744">
        <f t="shared" si="0"/>
        <v>1</v>
      </c>
      <c r="AF94" s="753">
        <v>910581</v>
      </c>
      <c r="AG94" s="753">
        <f>AF94*AE94</f>
        <v>910581</v>
      </c>
      <c r="AH94" s="753">
        <v>979867</v>
      </c>
      <c r="AI94" s="753">
        <f>AH94*AE94</f>
        <v>979867</v>
      </c>
      <c r="AJ94" s="754">
        <f>AG94+AI94</f>
        <v>1890448</v>
      </c>
    </row>
    <row r="95" spans="1:36" s="505" customFormat="1" ht="17.45" hidden="1" customHeight="1" x14ac:dyDescent="0.25">
      <c r="A95" s="507" t="s">
        <v>669</v>
      </c>
      <c r="B95" s="433" t="s">
        <v>218</v>
      </c>
      <c r="C95" s="569" t="s">
        <v>217</v>
      </c>
      <c r="D95" s="596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7">
        <f>F95+H95</f>
        <v>2745017</v>
      </c>
      <c r="J95" s="823"/>
      <c r="K95" s="816">
        <v>1137342</v>
      </c>
      <c r="L95" s="834">
        <f>K95*J95</f>
        <v>0</v>
      </c>
      <c r="M95" s="816">
        <v>1607675</v>
      </c>
      <c r="N95" s="834">
        <f>M95*J95</f>
        <v>0</v>
      </c>
      <c r="O95" s="835">
        <f>L95+N95</f>
        <v>0</v>
      </c>
      <c r="P95" s="641">
        <f t="shared" si="2"/>
        <v>0</v>
      </c>
      <c r="Q95" s="514">
        <f t="shared" si="3"/>
        <v>0</v>
      </c>
      <c r="R95" s="640">
        <f t="shared" si="29"/>
        <v>0</v>
      </c>
      <c r="S95" s="650"/>
      <c r="T95" s="523">
        <v>1137342</v>
      </c>
      <c r="U95" s="523">
        <f>T95*S95</f>
        <v>0</v>
      </c>
      <c r="V95" s="523">
        <v>1607675</v>
      </c>
      <c r="W95" s="523">
        <f>V95*S95</f>
        <v>0</v>
      </c>
      <c r="X95" s="674">
        <f>U95+W95</f>
        <v>0</v>
      </c>
      <c r="Y95" s="650"/>
      <c r="Z95" s="523">
        <v>1137342</v>
      </c>
      <c r="AA95" s="523">
        <f>Z95*Y95</f>
        <v>0</v>
      </c>
      <c r="AB95" s="523">
        <v>1607675</v>
      </c>
      <c r="AC95" s="523">
        <f>AB95*Y95</f>
        <v>0</v>
      </c>
      <c r="AD95" s="674">
        <f>AA95+AC95</f>
        <v>0</v>
      </c>
      <c r="AE95" s="744">
        <f t="shared" si="0"/>
        <v>1</v>
      </c>
      <c r="AF95" s="753">
        <v>1137342</v>
      </c>
      <c r="AG95" s="753">
        <f>AF95*AE95</f>
        <v>1137342</v>
      </c>
      <c r="AH95" s="753">
        <v>1607675</v>
      </c>
      <c r="AI95" s="753">
        <f>AH95*AE95</f>
        <v>1607675</v>
      </c>
      <c r="AJ95" s="754">
        <f>AG95+AI95</f>
        <v>2745017</v>
      </c>
    </row>
    <row r="96" spans="1:36" s="505" customFormat="1" ht="17.45" hidden="1" customHeight="1" x14ac:dyDescent="0.25">
      <c r="A96" s="507" t="s">
        <v>671</v>
      </c>
      <c r="B96" s="433" t="s">
        <v>219</v>
      </c>
      <c r="C96" s="569" t="s">
        <v>217</v>
      </c>
      <c r="D96" s="596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7">
        <f>F96+H96</f>
        <v>5663711</v>
      </c>
      <c r="J96" s="823"/>
      <c r="K96" s="816">
        <v>1545276</v>
      </c>
      <c r="L96" s="834">
        <f>K96*J96</f>
        <v>0</v>
      </c>
      <c r="M96" s="816">
        <v>4118435</v>
      </c>
      <c r="N96" s="834">
        <f>M96*J96</f>
        <v>0</v>
      </c>
      <c r="O96" s="835">
        <f>L96+N96</f>
        <v>0</v>
      </c>
      <c r="P96" s="641">
        <f t="shared" si="2"/>
        <v>0</v>
      </c>
      <c r="Q96" s="514">
        <f t="shared" si="3"/>
        <v>0</v>
      </c>
      <c r="R96" s="640">
        <f t="shared" si="29"/>
        <v>0</v>
      </c>
      <c r="S96" s="650"/>
      <c r="T96" s="523">
        <v>1545276</v>
      </c>
      <c r="U96" s="523">
        <f>T96*S96</f>
        <v>0</v>
      </c>
      <c r="V96" s="523">
        <v>4118435</v>
      </c>
      <c r="W96" s="523">
        <f>V96*S96</f>
        <v>0</v>
      </c>
      <c r="X96" s="674">
        <f>U96+W96</f>
        <v>0</v>
      </c>
      <c r="Y96" s="650"/>
      <c r="Z96" s="523">
        <v>1545276</v>
      </c>
      <c r="AA96" s="523">
        <f>Z96*Y96</f>
        <v>0</v>
      </c>
      <c r="AB96" s="523">
        <v>4118435</v>
      </c>
      <c r="AC96" s="523">
        <f>AB96*Y96</f>
        <v>0</v>
      </c>
      <c r="AD96" s="674">
        <f>AA96+AC96</f>
        <v>0</v>
      </c>
      <c r="AE96" s="744">
        <f t="shared" si="0"/>
        <v>1</v>
      </c>
      <c r="AF96" s="753">
        <v>1545276</v>
      </c>
      <c r="AG96" s="753">
        <f>AF96*AE96</f>
        <v>1545276</v>
      </c>
      <c r="AH96" s="753">
        <v>4118435</v>
      </c>
      <c r="AI96" s="753">
        <f>AH96*AE96</f>
        <v>4118435</v>
      </c>
      <c r="AJ96" s="754">
        <f>AG96+AI96</f>
        <v>5663711</v>
      </c>
    </row>
    <row r="97" spans="1:36" s="505" customFormat="1" ht="17.45" hidden="1" customHeight="1" x14ac:dyDescent="0.25">
      <c r="A97" s="507" t="s">
        <v>670</v>
      </c>
      <c r="B97" s="433" t="s">
        <v>220</v>
      </c>
      <c r="C97" s="569" t="s">
        <v>217</v>
      </c>
      <c r="D97" s="596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7">
        <f>F97+H97</f>
        <v>1089360</v>
      </c>
      <c r="J97" s="823"/>
      <c r="K97" s="816">
        <v>350163</v>
      </c>
      <c r="L97" s="834">
        <f>K97*J97</f>
        <v>0</v>
      </c>
      <c r="M97" s="816">
        <v>739197</v>
      </c>
      <c r="N97" s="834">
        <f>M97*J97</f>
        <v>0</v>
      </c>
      <c r="O97" s="835">
        <f>L97+N97</f>
        <v>0</v>
      </c>
      <c r="P97" s="641">
        <f t="shared" si="2"/>
        <v>0</v>
      </c>
      <c r="Q97" s="514">
        <f t="shared" si="3"/>
        <v>0</v>
      </c>
      <c r="R97" s="640">
        <f t="shared" si="29"/>
        <v>0</v>
      </c>
      <c r="S97" s="650"/>
      <c r="T97" s="523">
        <v>350163</v>
      </c>
      <c r="U97" s="523">
        <f>T97*S97</f>
        <v>0</v>
      </c>
      <c r="V97" s="523">
        <v>739197</v>
      </c>
      <c r="W97" s="523">
        <f>V97*S97</f>
        <v>0</v>
      </c>
      <c r="X97" s="674">
        <f>U97+W97</f>
        <v>0</v>
      </c>
      <c r="Y97" s="650"/>
      <c r="Z97" s="523">
        <v>350163</v>
      </c>
      <c r="AA97" s="523">
        <f>Z97*Y97</f>
        <v>0</v>
      </c>
      <c r="AB97" s="523">
        <v>739197</v>
      </c>
      <c r="AC97" s="523">
        <f>AB97*Y97</f>
        <v>0</v>
      </c>
      <c r="AD97" s="674">
        <f>AA97+AC97</f>
        <v>0</v>
      </c>
      <c r="AE97" s="744">
        <f t="shared" ref="AE97:AE160" si="30">D97-S97-Y97</f>
        <v>1</v>
      </c>
      <c r="AF97" s="753">
        <v>350163</v>
      </c>
      <c r="AG97" s="753">
        <f>AF97*AE97</f>
        <v>350163</v>
      </c>
      <c r="AH97" s="753">
        <v>739197</v>
      </c>
      <c r="AI97" s="753">
        <f>AH97*AE97</f>
        <v>739197</v>
      </c>
      <c r="AJ97" s="754">
        <f>AG97+AI97</f>
        <v>1089360</v>
      </c>
    </row>
    <row r="98" spans="1:36" s="403" customFormat="1" ht="17.45" hidden="1" customHeight="1" x14ac:dyDescent="0.25">
      <c r="A98" s="704" t="s">
        <v>221</v>
      </c>
      <c r="B98" s="698" t="s">
        <v>222</v>
      </c>
      <c r="C98" s="699"/>
      <c r="D98" s="703"/>
      <c r="E98" s="421"/>
      <c r="F98" s="421">
        <f>SUM(F99:F149)</f>
        <v>2676199</v>
      </c>
      <c r="G98" s="421"/>
      <c r="H98" s="421">
        <f>SUM(H99:H149)</f>
        <v>4039309.352</v>
      </c>
      <c r="I98" s="586">
        <f>SUM(I99:I149)</f>
        <v>6715508.352</v>
      </c>
      <c r="J98" s="833"/>
      <c r="K98" s="802"/>
      <c r="L98" s="811">
        <f>SUM(L99:L149)</f>
        <v>0</v>
      </c>
      <c r="M98" s="802"/>
      <c r="N98" s="811">
        <f>SUM(N99:N149)</f>
        <v>0</v>
      </c>
      <c r="O98" s="804">
        <f>SUM(O99:O149)</f>
        <v>0</v>
      </c>
      <c r="P98" s="641">
        <f t="shared" si="2"/>
        <v>0</v>
      </c>
      <c r="Q98" s="514">
        <f t="shared" si="3"/>
        <v>0</v>
      </c>
      <c r="R98" s="640">
        <f t="shared" si="29"/>
        <v>0</v>
      </c>
      <c r="S98" s="636"/>
      <c r="T98" s="520"/>
      <c r="U98" s="520">
        <f>SUM(U99:U149)</f>
        <v>0</v>
      </c>
      <c r="V98" s="520"/>
      <c r="W98" s="520">
        <f>SUM(W99:W149)</f>
        <v>0</v>
      </c>
      <c r="X98" s="672">
        <f>SUM(X99:X149)</f>
        <v>0</v>
      </c>
      <c r="Y98" s="636"/>
      <c r="Z98" s="520"/>
      <c r="AA98" s="520">
        <f>SUM(AA99:AA149)</f>
        <v>0</v>
      </c>
      <c r="AB98" s="520"/>
      <c r="AC98" s="520">
        <f>SUM(AC99:AC149)</f>
        <v>0</v>
      </c>
      <c r="AD98" s="672">
        <f>SUM(AD99:AD149)</f>
        <v>0</v>
      </c>
      <c r="AE98" s="744">
        <f t="shared" si="30"/>
        <v>0</v>
      </c>
      <c r="AF98" s="749"/>
      <c r="AG98" s="749">
        <f>SUM(AG99:AG149)</f>
        <v>2676199</v>
      </c>
      <c r="AH98" s="749"/>
      <c r="AI98" s="749">
        <f>SUM(AI99:AI149)</f>
        <v>4039309.352</v>
      </c>
      <c r="AJ98" s="750">
        <f>SUM(AJ99:AJ149)</f>
        <v>6715508.352</v>
      </c>
    </row>
    <row r="99" spans="1:36" s="403" customFormat="1" ht="17.45" hidden="1" customHeight="1" x14ac:dyDescent="0.25">
      <c r="A99" s="437" t="s">
        <v>672</v>
      </c>
      <c r="B99" s="438" t="s">
        <v>223</v>
      </c>
      <c r="C99" s="573" t="s">
        <v>224</v>
      </c>
      <c r="D99" s="598">
        <v>1</v>
      </c>
      <c r="E99" s="467">
        <v>50304</v>
      </c>
      <c r="F99" s="467">
        <f t="shared" ref="F99:F147" si="31">E99*D99</f>
        <v>50304</v>
      </c>
      <c r="G99" s="467"/>
      <c r="H99" s="467"/>
      <c r="I99" s="589">
        <f t="shared" ref="I99:I149" si="32">F99+H99</f>
        <v>50304</v>
      </c>
      <c r="J99" s="836"/>
      <c r="K99" s="807">
        <v>50304</v>
      </c>
      <c r="L99" s="808">
        <f t="shared" ref="L99:L147" si="33">K99*J99</f>
        <v>0</v>
      </c>
      <c r="M99" s="807"/>
      <c r="N99" s="808"/>
      <c r="O99" s="812">
        <f t="shared" ref="O99:O149" si="34">L99+N99</f>
        <v>0</v>
      </c>
      <c r="P99" s="641">
        <f t="shared" ref="P99:P162" si="35">K99-T99</f>
        <v>0</v>
      </c>
      <c r="Q99" s="514">
        <f t="shared" ref="Q99:Q162" si="36">M99-V99</f>
        <v>0</v>
      </c>
      <c r="R99" s="640">
        <f t="shared" si="29"/>
        <v>0</v>
      </c>
      <c r="S99" s="652"/>
      <c r="T99" s="521">
        <v>50304</v>
      </c>
      <c r="U99" s="521">
        <f t="shared" ref="U99:U147" si="37">T99*S99</f>
        <v>0</v>
      </c>
      <c r="V99" s="521"/>
      <c r="W99" s="521"/>
      <c r="X99" s="673">
        <f t="shared" ref="X99:X149" si="38">U99+W99</f>
        <v>0</v>
      </c>
      <c r="Y99" s="652"/>
      <c r="Z99" s="521">
        <v>50304</v>
      </c>
      <c r="AA99" s="521">
        <f t="shared" ref="AA99:AA147" si="39">Z99*Y99</f>
        <v>0</v>
      </c>
      <c r="AB99" s="521"/>
      <c r="AC99" s="521"/>
      <c r="AD99" s="673">
        <f t="shared" ref="AD99:AD149" si="40">AA99+AC99</f>
        <v>0</v>
      </c>
      <c r="AE99" s="744">
        <f t="shared" si="30"/>
        <v>1</v>
      </c>
      <c r="AF99" s="751">
        <v>50304</v>
      </c>
      <c r="AG99" s="751">
        <f t="shared" ref="AG99:AG147" si="41">AF99*AE99</f>
        <v>50304</v>
      </c>
      <c r="AH99" s="751"/>
      <c r="AI99" s="751"/>
      <c r="AJ99" s="752">
        <f t="shared" ref="AJ99:AJ149" si="42">AG99+AI99</f>
        <v>50304</v>
      </c>
    </row>
    <row r="100" spans="1:36" s="403" customFormat="1" ht="17.45" hidden="1" customHeight="1" x14ac:dyDescent="0.25">
      <c r="A100" s="437" t="s">
        <v>673</v>
      </c>
      <c r="B100" s="438" t="s">
        <v>225</v>
      </c>
      <c r="C100" s="573" t="s">
        <v>31</v>
      </c>
      <c r="D100" s="598">
        <v>2</v>
      </c>
      <c r="E100" s="467">
        <v>5502</v>
      </c>
      <c r="F100" s="467">
        <f t="shared" si="31"/>
        <v>11004</v>
      </c>
      <c r="G100" s="467">
        <v>36625.68</v>
      </c>
      <c r="H100" s="467">
        <f t="shared" ref="H100:H148" si="43">D100*G100</f>
        <v>73251.360000000001</v>
      </c>
      <c r="I100" s="589">
        <f t="shared" si="32"/>
        <v>84255.360000000001</v>
      </c>
      <c r="J100" s="836"/>
      <c r="K100" s="807">
        <v>5502</v>
      </c>
      <c r="L100" s="808">
        <f t="shared" si="33"/>
        <v>0</v>
      </c>
      <c r="M100" s="807">
        <v>36625.68</v>
      </c>
      <c r="N100" s="808">
        <f t="shared" ref="N100:N148" si="44">J100*M100</f>
        <v>0</v>
      </c>
      <c r="O100" s="812">
        <f t="shared" si="34"/>
        <v>0</v>
      </c>
      <c r="P100" s="641">
        <f t="shared" si="35"/>
        <v>0</v>
      </c>
      <c r="Q100" s="514">
        <f t="shared" si="36"/>
        <v>0</v>
      </c>
      <c r="R100" s="640">
        <f t="shared" si="29"/>
        <v>0</v>
      </c>
      <c r="S100" s="652"/>
      <c r="T100" s="521">
        <v>5502</v>
      </c>
      <c r="U100" s="521">
        <f t="shared" si="37"/>
        <v>0</v>
      </c>
      <c r="V100" s="521">
        <v>36625.68</v>
      </c>
      <c r="W100" s="521">
        <f t="shared" ref="W100:W148" si="45">S100*V100</f>
        <v>0</v>
      </c>
      <c r="X100" s="673">
        <f t="shared" si="38"/>
        <v>0</v>
      </c>
      <c r="Y100" s="652"/>
      <c r="Z100" s="521">
        <v>5502</v>
      </c>
      <c r="AA100" s="521">
        <f t="shared" si="39"/>
        <v>0</v>
      </c>
      <c r="AB100" s="521">
        <v>36625.68</v>
      </c>
      <c r="AC100" s="521">
        <f t="shared" ref="AC100:AC148" si="46">Y100*AB100</f>
        <v>0</v>
      </c>
      <c r="AD100" s="673">
        <f t="shared" si="40"/>
        <v>0</v>
      </c>
      <c r="AE100" s="744">
        <f t="shared" si="30"/>
        <v>2</v>
      </c>
      <c r="AF100" s="751">
        <v>5502</v>
      </c>
      <c r="AG100" s="751">
        <f t="shared" si="41"/>
        <v>11004</v>
      </c>
      <c r="AH100" s="751">
        <v>36625.68</v>
      </c>
      <c r="AI100" s="751">
        <f t="shared" ref="AI100:AI148" si="47">AE100*AH100</f>
        <v>73251.360000000001</v>
      </c>
      <c r="AJ100" s="752">
        <f t="shared" si="42"/>
        <v>84255.360000000001</v>
      </c>
    </row>
    <row r="101" spans="1:36" s="403" customFormat="1" ht="17.45" hidden="1" customHeight="1" x14ac:dyDescent="0.25">
      <c r="A101" s="437" t="s">
        <v>674</v>
      </c>
      <c r="B101" s="438" t="s">
        <v>226</v>
      </c>
      <c r="C101" s="573" t="s">
        <v>31</v>
      </c>
      <c r="D101" s="598">
        <v>1</v>
      </c>
      <c r="E101" s="467">
        <v>2358</v>
      </c>
      <c r="F101" s="467">
        <f t="shared" si="31"/>
        <v>2358</v>
      </c>
      <c r="G101" s="467">
        <v>1456</v>
      </c>
      <c r="H101" s="467">
        <f t="shared" si="43"/>
        <v>1456</v>
      </c>
      <c r="I101" s="589">
        <f t="shared" si="32"/>
        <v>3814</v>
      </c>
      <c r="J101" s="836"/>
      <c r="K101" s="807">
        <v>2358</v>
      </c>
      <c r="L101" s="808">
        <f t="shared" si="33"/>
        <v>0</v>
      </c>
      <c r="M101" s="807">
        <v>1456</v>
      </c>
      <c r="N101" s="808">
        <f t="shared" si="44"/>
        <v>0</v>
      </c>
      <c r="O101" s="812">
        <f t="shared" si="34"/>
        <v>0</v>
      </c>
      <c r="P101" s="641">
        <f t="shared" si="35"/>
        <v>0</v>
      </c>
      <c r="Q101" s="514">
        <f t="shared" si="36"/>
        <v>0</v>
      </c>
      <c r="R101" s="640">
        <f t="shared" si="29"/>
        <v>0</v>
      </c>
      <c r="S101" s="652"/>
      <c r="T101" s="521">
        <v>2358</v>
      </c>
      <c r="U101" s="521">
        <f t="shared" si="37"/>
        <v>0</v>
      </c>
      <c r="V101" s="521">
        <v>1456</v>
      </c>
      <c r="W101" s="521">
        <f t="shared" si="45"/>
        <v>0</v>
      </c>
      <c r="X101" s="673">
        <f t="shared" si="38"/>
        <v>0</v>
      </c>
      <c r="Y101" s="652"/>
      <c r="Z101" s="521">
        <v>2358</v>
      </c>
      <c r="AA101" s="521">
        <f t="shared" si="39"/>
        <v>0</v>
      </c>
      <c r="AB101" s="521">
        <v>1456</v>
      </c>
      <c r="AC101" s="521">
        <f t="shared" si="46"/>
        <v>0</v>
      </c>
      <c r="AD101" s="673">
        <f t="shared" si="40"/>
        <v>0</v>
      </c>
      <c r="AE101" s="744">
        <f t="shared" si="30"/>
        <v>1</v>
      </c>
      <c r="AF101" s="751">
        <v>2358</v>
      </c>
      <c r="AG101" s="751">
        <f t="shared" si="41"/>
        <v>2358</v>
      </c>
      <c r="AH101" s="751">
        <v>1456</v>
      </c>
      <c r="AI101" s="751">
        <f t="shared" si="47"/>
        <v>1456</v>
      </c>
      <c r="AJ101" s="752">
        <f t="shared" si="42"/>
        <v>3814</v>
      </c>
    </row>
    <row r="102" spans="1:36" s="403" customFormat="1" ht="17.45" hidden="1" customHeight="1" x14ac:dyDescent="0.25">
      <c r="A102" s="437" t="s">
        <v>675</v>
      </c>
      <c r="B102" s="438" t="s">
        <v>227</v>
      </c>
      <c r="C102" s="573" t="s">
        <v>31</v>
      </c>
      <c r="D102" s="598">
        <v>1</v>
      </c>
      <c r="E102" s="467">
        <v>5502</v>
      </c>
      <c r="F102" s="467">
        <f t="shared" si="31"/>
        <v>5502</v>
      </c>
      <c r="G102" s="467">
        <v>15730</v>
      </c>
      <c r="H102" s="467">
        <f t="shared" si="43"/>
        <v>15730</v>
      </c>
      <c r="I102" s="589">
        <f t="shared" si="32"/>
        <v>21232</v>
      </c>
      <c r="J102" s="836"/>
      <c r="K102" s="807">
        <v>5502</v>
      </c>
      <c r="L102" s="808">
        <f t="shared" si="33"/>
        <v>0</v>
      </c>
      <c r="M102" s="807">
        <v>15730</v>
      </c>
      <c r="N102" s="808">
        <f t="shared" si="44"/>
        <v>0</v>
      </c>
      <c r="O102" s="812">
        <f t="shared" si="34"/>
        <v>0</v>
      </c>
      <c r="P102" s="641">
        <f t="shared" si="35"/>
        <v>0</v>
      </c>
      <c r="Q102" s="514">
        <f t="shared" si="36"/>
        <v>0</v>
      </c>
      <c r="R102" s="640">
        <f t="shared" si="29"/>
        <v>0</v>
      </c>
      <c r="S102" s="652"/>
      <c r="T102" s="521">
        <v>5502</v>
      </c>
      <c r="U102" s="521">
        <f t="shared" si="37"/>
        <v>0</v>
      </c>
      <c r="V102" s="521">
        <v>15730</v>
      </c>
      <c r="W102" s="521">
        <f t="shared" si="45"/>
        <v>0</v>
      </c>
      <c r="X102" s="673">
        <f t="shared" si="38"/>
        <v>0</v>
      </c>
      <c r="Y102" s="652"/>
      <c r="Z102" s="521">
        <v>5502</v>
      </c>
      <c r="AA102" s="521">
        <f t="shared" si="39"/>
        <v>0</v>
      </c>
      <c r="AB102" s="521">
        <v>15730</v>
      </c>
      <c r="AC102" s="521">
        <f t="shared" si="46"/>
        <v>0</v>
      </c>
      <c r="AD102" s="673">
        <f t="shared" si="40"/>
        <v>0</v>
      </c>
      <c r="AE102" s="744">
        <f t="shared" si="30"/>
        <v>1</v>
      </c>
      <c r="AF102" s="751">
        <v>5502</v>
      </c>
      <c r="AG102" s="751">
        <f t="shared" si="41"/>
        <v>5502</v>
      </c>
      <c r="AH102" s="751">
        <v>15730</v>
      </c>
      <c r="AI102" s="751">
        <f t="shared" si="47"/>
        <v>15730</v>
      </c>
      <c r="AJ102" s="752">
        <f t="shared" si="42"/>
        <v>21232</v>
      </c>
    </row>
    <row r="103" spans="1:36" s="403" customFormat="1" ht="17.45" hidden="1" customHeight="1" x14ac:dyDescent="0.25">
      <c r="A103" s="437" t="s">
        <v>676</v>
      </c>
      <c r="B103" s="438" t="s">
        <v>228</v>
      </c>
      <c r="C103" s="573" t="s">
        <v>31</v>
      </c>
      <c r="D103" s="598">
        <v>1</v>
      </c>
      <c r="E103" s="467">
        <v>5502</v>
      </c>
      <c r="F103" s="467">
        <f t="shared" si="31"/>
        <v>5502</v>
      </c>
      <c r="G103" s="467">
        <v>42033.68</v>
      </c>
      <c r="H103" s="467">
        <f t="shared" si="43"/>
        <v>42033.68</v>
      </c>
      <c r="I103" s="589">
        <f t="shared" si="32"/>
        <v>47535.68</v>
      </c>
      <c r="J103" s="836"/>
      <c r="K103" s="807">
        <v>5502</v>
      </c>
      <c r="L103" s="808">
        <f t="shared" si="33"/>
        <v>0</v>
      </c>
      <c r="M103" s="807">
        <v>42033.68</v>
      </c>
      <c r="N103" s="808">
        <f t="shared" si="44"/>
        <v>0</v>
      </c>
      <c r="O103" s="812">
        <f t="shared" si="34"/>
        <v>0</v>
      </c>
      <c r="P103" s="641">
        <f t="shared" si="35"/>
        <v>0</v>
      </c>
      <c r="Q103" s="514">
        <f t="shared" si="36"/>
        <v>0</v>
      </c>
      <c r="R103" s="640">
        <f t="shared" si="29"/>
        <v>0</v>
      </c>
      <c r="S103" s="652"/>
      <c r="T103" s="521">
        <v>5502</v>
      </c>
      <c r="U103" s="521">
        <f t="shared" si="37"/>
        <v>0</v>
      </c>
      <c r="V103" s="521">
        <v>42033.68</v>
      </c>
      <c r="W103" s="521">
        <f t="shared" si="45"/>
        <v>0</v>
      </c>
      <c r="X103" s="673">
        <f t="shared" si="38"/>
        <v>0</v>
      </c>
      <c r="Y103" s="652"/>
      <c r="Z103" s="521">
        <v>5502</v>
      </c>
      <c r="AA103" s="521">
        <f t="shared" si="39"/>
        <v>0</v>
      </c>
      <c r="AB103" s="521">
        <v>42033.68</v>
      </c>
      <c r="AC103" s="521">
        <f t="shared" si="46"/>
        <v>0</v>
      </c>
      <c r="AD103" s="673">
        <f t="shared" si="40"/>
        <v>0</v>
      </c>
      <c r="AE103" s="744">
        <f t="shared" si="30"/>
        <v>1</v>
      </c>
      <c r="AF103" s="751">
        <v>5502</v>
      </c>
      <c r="AG103" s="751">
        <f t="shared" si="41"/>
        <v>5502</v>
      </c>
      <c r="AH103" s="751">
        <v>42033.68</v>
      </c>
      <c r="AI103" s="751">
        <f t="shared" si="47"/>
        <v>42033.68</v>
      </c>
      <c r="AJ103" s="752">
        <f t="shared" si="42"/>
        <v>47535.68</v>
      </c>
    </row>
    <row r="104" spans="1:36" s="403" customFormat="1" ht="17.45" hidden="1" customHeight="1" x14ac:dyDescent="0.25">
      <c r="A104" s="437" t="s">
        <v>677</v>
      </c>
      <c r="B104" s="438" t="s">
        <v>229</v>
      </c>
      <c r="C104" s="573" t="s">
        <v>31</v>
      </c>
      <c r="D104" s="598">
        <v>6</v>
      </c>
      <c r="E104" s="467">
        <v>524</v>
      </c>
      <c r="F104" s="467">
        <f t="shared" si="31"/>
        <v>3144</v>
      </c>
      <c r="G104" s="467">
        <v>7368.4000000000005</v>
      </c>
      <c r="H104" s="467">
        <f t="shared" si="43"/>
        <v>44210.400000000001</v>
      </c>
      <c r="I104" s="589">
        <f t="shared" si="32"/>
        <v>47354.400000000001</v>
      </c>
      <c r="J104" s="836"/>
      <c r="K104" s="807">
        <v>524</v>
      </c>
      <c r="L104" s="808">
        <f t="shared" si="33"/>
        <v>0</v>
      </c>
      <c r="M104" s="807">
        <v>7368.4000000000005</v>
      </c>
      <c r="N104" s="808">
        <f t="shared" si="44"/>
        <v>0</v>
      </c>
      <c r="O104" s="812">
        <f t="shared" si="34"/>
        <v>0</v>
      </c>
      <c r="P104" s="641">
        <f t="shared" si="35"/>
        <v>0</v>
      </c>
      <c r="Q104" s="514">
        <f t="shared" si="36"/>
        <v>0</v>
      </c>
      <c r="R104" s="640">
        <f t="shared" si="29"/>
        <v>0</v>
      </c>
      <c r="S104" s="652"/>
      <c r="T104" s="521">
        <v>524</v>
      </c>
      <c r="U104" s="521">
        <f t="shared" si="37"/>
        <v>0</v>
      </c>
      <c r="V104" s="521">
        <v>7368.4000000000005</v>
      </c>
      <c r="W104" s="521">
        <f t="shared" si="45"/>
        <v>0</v>
      </c>
      <c r="X104" s="673">
        <f t="shared" si="38"/>
        <v>0</v>
      </c>
      <c r="Y104" s="652"/>
      <c r="Z104" s="521">
        <v>524</v>
      </c>
      <c r="AA104" s="521">
        <f t="shared" si="39"/>
        <v>0</v>
      </c>
      <c r="AB104" s="521">
        <v>7368.4000000000005</v>
      </c>
      <c r="AC104" s="521">
        <f t="shared" si="46"/>
        <v>0</v>
      </c>
      <c r="AD104" s="673">
        <f t="shared" si="40"/>
        <v>0</v>
      </c>
      <c r="AE104" s="744">
        <f t="shared" si="30"/>
        <v>6</v>
      </c>
      <c r="AF104" s="751">
        <v>524</v>
      </c>
      <c r="AG104" s="751">
        <f t="shared" si="41"/>
        <v>3144</v>
      </c>
      <c r="AH104" s="751">
        <v>7368.4000000000005</v>
      </c>
      <c r="AI104" s="751">
        <f t="shared" si="47"/>
        <v>44210.400000000001</v>
      </c>
      <c r="AJ104" s="752">
        <f t="shared" si="42"/>
        <v>47354.400000000001</v>
      </c>
    </row>
    <row r="105" spans="1:36" s="403" customFormat="1" ht="17.45" hidden="1" customHeight="1" x14ac:dyDescent="0.25">
      <c r="A105" s="437" t="s">
        <v>678</v>
      </c>
      <c r="B105" s="438" t="s">
        <v>230</v>
      </c>
      <c r="C105" s="573" t="s">
        <v>31</v>
      </c>
      <c r="D105" s="598">
        <v>1</v>
      </c>
      <c r="E105" s="467">
        <v>3406</v>
      </c>
      <c r="F105" s="467">
        <f t="shared" si="31"/>
        <v>3406</v>
      </c>
      <c r="G105" s="467">
        <v>14788.176000000001</v>
      </c>
      <c r="H105" s="467">
        <f t="shared" si="43"/>
        <v>14788.176000000001</v>
      </c>
      <c r="I105" s="589">
        <f t="shared" si="32"/>
        <v>18194.175999999999</v>
      </c>
      <c r="J105" s="836"/>
      <c r="K105" s="807">
        <v>3406</v>
      </c>
      <c r="L105" s="808">
        <f t="shared" si="33"/>
        <v>0</v>
      </c>
      <c r="M105" s="807">
        <v>14788.176000000001</v>
      </c>
      <c r="N105" s="808">
        <f t="shared" si="44"/>
        <v>0</v>
      </c>
      <c r="O105" s="812">
        <f t="shared" si="34"/>
        <v>0</v>
      </c>
      <c r="P105" s="641">
        <f t="shared" si="35"/>
        <v>0</v>
      </c>
      <c r="Q105" s="514">
        <f t="shared" si="36"/>
        <v>0</v>
      </c>
      <c r="R105" s="640">
        <f t="shared" si="29"/>
        <v>0</v>
      </c>
      <c r="S105" s="652"/>
      <c r="T105" s="521">
        <v>3406</v>
      </c>
      <c r="U105" s="521">
        <f t="shared" si="37"/>
        <v>0</v>
      </c>
      <c r="V105" s="521">
        <v>14788.176000000001</v>
      </c>
      <c r="W105" s="521">
        <f t="shared" si="45"/>
        <v>0</v>
      </c>
      <c r="X105" s="673">
        <f t="shared" si="38"/>
        <v>0</v>
      </c>
      <c r="Y105" s="652"/>
      <c r="Z105" s="521">
        <v>3406</v>
      </c>
      <c r="AA105" s="521">
        <f t="shared" si="39"/>
        <v>0</v>
      </c>
      <c r="AB105" s="521">
        <v>14788.176000000001</v>
      </c>
      <c r="AC105" s="521">
        <f t="shared" si="46"/>
        <v>0</v>
      </c>
      <c r="AD105" s="673">
        <f t="shared" si="40"/>
        <v>0</v>
      </c>
      <c r="AE105" s="744">
        <f t="shared" si="30"/>
        <v>1</v>
      </c>
      <c r="AF105" s="751">
        <v>3406</v>
      </c>
      <c r="AG105" s="751">
        <f t="shared" si="41"/>
        <v>3406</v>
      </c>
      <c r="AH105" s="751">
        <v>14788.176000000001</v>
      </c>
      <c r="AI105" s="751">
        <f t="shared" si="47"/>
        <v>14788.176000000001</v>
      </c>
      <c r="AJ105" s="752">
        <f t="shared" si="42"/>
        <v>18194.175999999999</v>
      </c>
    </row>
    <row r="106" spans="1:36" s="403" customFormat="1" ht="17.45" hidden="1" customHeight="1" x14ac:dyDescent="0.25">
      <c r="A106" s="437" t="s">
        <v>679</v>
      </c>
      <c r="B106" s="438" t="s">
        <v>231</v>
      </c>
      <c r="C106" s="573" t="s">
        <v>31</v>
      </c>
      <c r="D106" s="598">
        <v>2</v>
      </c>
      <c r="E106" s="467">
        <v>3406</v>
      </c>
      <c r="F106" s="467">
        <f t="shared" si="31"/>
        <v>6812</v>
      </c>
      <c r="G106" s="467">
        <v>6507.8519999999999</v>
      </c>
      <c r="H106" s="467">
        <f t="shared" si="43"/>
        <v>13015.704</v>
      </c>
      <c r="I106" s="589">
        <f t="shared" si="32"/>
        <v>19827.703999999998</v>
      </c>
      <c r="J106" s="836"/>
      <c r="K106" s="807">
        <v>3406</v>
      </c>
      <c r="L106" s="808">
        <f t="shared" si="33"/>
        <v>0</v>
      </c>
      <c r="M106" s="807">
        <v>6507.8519999999999</v>
      </c>
      <c r="N106" s="808">
        <f t="shared" si="44"/>
        <v>0</v>
      </c>
      <c r="O106" s="812">
        <f t="shared" si="34"/>
        <v>0</v>
      </c>
      <c r="P106" s="641">
        <f t="shared" si="35"/>
        <v>0</v>
      </c>
      <c r="Q106" s="514">
        <f t="shared" si="36"/>
        <v>0</v>
      </c>
      <c r="R106" s="640">
        <f t="shared" si="29"/>
        <v>0</v>
      </c>
      <c r="S106" s="652"/>
      <c r="T106" s="521">
        <v>3406</v>
      </c>
      <c r="U106" s="521">
        <f t="shared" si="37"/>
        <v>0</v>
      </c>
      <c r="V106" s="521">
        <v>6507.8519999999999</v>
      </c>
      <c r="W106" s="521">
        <f t="shared" si="45"/>
        <v>0</v>
      </c>
      <c r="X106" s="673">
        <f t="shared" si="38"/>
        <v>0</v>
      </c>
      <c r="Y106" s="652"/>
      <c r="Z106" s="521">
        <v>3406</v>
      </c>
      <c r="AA106" s="521">
        <f t="shared" si="39"/>
        <v>0</v>
      </c>
      <c r="AB106" s="521">
        <v>6507.8519999999999</v>
      </c>
      <c r="AC106" s="521">
        <f t="shared" si="46"/>
        <v>0</v>
      </c>
      <c r="AD106" s="673">
        <f t="shared" si="40"/>
        <v>0</v>
      </c>
      <c r="AE106" s="744">
        <f t="shared" si="30"/>
        <v>2</v>
      </c>
      <c r="AF106" s="751">
        <v>3406</v>
      </c>
      <c r="AG106" s="751">
        <f t="shared" si="41"/>
        <v>6812</v>
      </c>
      <c r="AH106" s="751">
        <v>6507.8519999999999</v>
      </c>
      <c r="AI106" s="751">
        <f t="shared" si="47"/>
        <v>13015.704</v>
      </c>
      <c r="AJ106" s="752">
        <f t="shared" si="42"/>
        <v>19827.703999999998</v>
      </c>
    </row>
    <row r="107" spans="1:36" s="403" customFormat="1" ht="17.45" hidden="1" customHeight="1" x14ac:dyDescent="0.25">
      <c r="A107" s="437" t="s">
        <v>680</v>
      </c>
      <c r="B107" s="438" t="s">
        <v>232</v>
      </c>
      <c r="C107" s="573" t="s">
        <v>31</v>
      </c>
      <c r="D107" s="598">
        <v>1</v>
      </c>
      <c r="E107" s="467">
        <v>3406</v>
      </c>
      <c r="F107" s="467">
        <f t="shared" si="31"/>
        <v>3406</v>
      </c>
      <c r="G107" s="467">
        <v>5933.9280000000008</v>
      </c>
      <c r="H107" s="467">
        <f t="shared" si="43"/>
        <v>5933.9280000000008</v>
      </c>
      <c r="I107" s="589">
        <f t="shared" si="32"/>
        <v>9339.9279999999999</v>
      </c>
      <c r="J107" s="836"/>
      <c r="K107" s="807">
        <v>3406</v>
      </c>
      <c r="L107" s="808">
        <f t="shared" si="33"/>
        <v>0</v>
      </c>
      <c r="M107" s="807">
        <v>5933.9280000000008</v>
      </c>
      <c r="N107" s="808">
        <f t="shared" si="44"/>
        <v>0</v>
      </c>
      <c r="O107" s="812">
        <f t="shared" si="34"/>
        <v>0</v>
      </c>
      <c r="P107" s="641">
        <f t="shared" si="35"/>
        <v>0</v>
      </c>
      <c r="Q107" s="514">
        <f t="shared" si="36"/>
        <v>0</v>
      </c>
      <c r="R107" s="640">
        <f t="shared" si="29"/>
        <v>0</v>
      </c>
      <c r="S107" s="652"/>
      <c r="T107" s="521">
        <v>3406</v>
      </c>
      <c r="U107" s="521">
        <f t="shared" si="37"/>
        <v>0</v>
      </c>
      <c r="V107" s="521">
        <v>5933.9280000000008</v>
      </c>
      <c r="W107" s="521">
        <f t="shared" si="45"/>
        <v>0</v>
      </c>
      <c r="X107" s="673">
        <f t="shared" si="38"/>
        <v>0</v>
      </c>
      <c r="Y107" s="652"/>
      <c r="Z107" s="521">
        <v>3406</v>
      </c>
      <c r="AA107" s="521">
        <f t="shared" si="39"/>
        <v>0</v>
      </c>
      <c r="AB107" s="521">
        <v>5933.9280000000008</v>
      </c>
      <c r="AC107" s="521">
        <f t="shared" si="46"/>
        <v>0</v>
      </c>
      <c r="AD107" s="673">
        <f t="shared" si="40"/>
        <v>0</v>
      </c>
      <c r="AE107" s="744">
        <f t="shared" si="30"/>
        <v>1</v>
      </c>
      <c r="AF107" s="751">
        <v>3406</v>
      </c>
      <c r="AG107" s="751">
        <f t="shared" si="41"/>
        <v>3406</v>
      </c>
      <c r="AH107" s="751">
        <v>5933.9280000000008</v>
      </c>
      <c r="AI107" s="751">
        <f t="shared" si="47"/>
        <v>5933.9280000000008</v>
      </c>
      <c r="AJ107" s="752">
        <f t="shared" si="42"/>
        <v>9339.9279999999999</v>
      </c>
    </row>
    <row r="108" spans="1:36" s="403" customFormat="1" ht="22.5" hidden="1" customHeight="1" x14ac:dyDescent="0.25">
      <c r="A108" s="437" t="s">
        <v>681</v>
      </c>
      <c r="B108" s="438" t="s">
        <v>233</v>
      </c>
      <c r="C108" s="573" t="s">
        <v>31</v>
      </c>
      <c r="D108" s="598">
        <v>71</v>
      </c>
      <c r="E108" s="467">
        <v>1572</v>
      </c>
      <c r="F108" s="467">
        <f t="shared" si="31"/>
        <v>111612</v>
      </c>
      <c r="G108" s="467">
        <v>2472.34</v>
      </c>
      <c r="H108" s="467">
        <f t="shared" si="43"/>
        <v>175536.14</v>
      </c>
      <c r="I108" s="589">
        <f t="shared" si="32"/>
        <v>287148.14</v>
      </c>
      <c r="J108" s="836"/>
      <c r="K108" s="807">
        <v>1572</v>
      </c>
      <c r="L108" s="808">
        <f t="shared" si="33"/>
        <v>0</v>
      </c>
      <c r="M108" s="807">
        <v>2472.34</v>
      </c>
      <c r="N108" s="808">
        <f t="shared" si="44"/>
        <v>0</v>
      </c>
      <c r="O108" s="812">
        <f t="shared" si="34"/>
        <v>0</v>
      </c>
      <c r="P108" s="641">
        <f t="shared" si="35"/>
        <v>0</v>
      </c>
      <c r="Q108" s="514">
        <f t="shared" si="36"/>
        <v>0</v>
      </c>
      <c r="R108" s="640">
        <f t="shared" si="29"/>
        <v>0</v>
      </c>
      <c r="S108" s="652"/>
      <c r="T108" s="521">
        <v>1572</v>
      </c>
      <c r="U108" s="521">
        <f t="shared" si="37"/>
        <v>0</v>
      </c>
      <c r="V108" s="521">
        <v>2472.34</v>
      </c>
      <c r="W108" s="521">
        <f t="shared" si="45"/>
        <v>0</v>
      </c>
      <c r="X108" s="673">
        <f t="shared" si="38"/>
        <v>0</v>
      </c>
      <c r="Y108" s="652"/>
      <c r="Z108" s="521">
        <v>1572</v>
      </c>
      <c r="AA108" s="521">
        <f t="shared" si="39"/>
        <v>0</v>
      </c>
      <c r="AB108" s="521">
        <v>2472.34</v>
      </c>
      <c r="AC108" s="521">
        <f t="shared" si="46"/>
        <v>0</v>
      </c>
      <c r="AD108" s="673">
        <f t="shared" si="40"/>
        <v>0</v>
      </c>
      <c r="AE108" s="744">
        <f t="shared" si="30"/>
        <v>71</v>
      </c>
      <c r="AF108" s="751">
        <v>1572</v>
      </c>
      <c r="AG108" s="751">
        <f t="shared" si="41"/>
        <v>111612</v>
      </c>
      <c r="AH108" s="751">
        <v>2472.34</v>
      </c>
      <c r="AI108" s="751">
        <f t="shared" si="47"/>
        <v>175536.14</v>
      </c>
      <c r="AJ108" s="752">
        <f t="shared" si="42"/>
        <v>287148.14</v>
      </c>
    </row>
    <row r="109" spans="1:36" s="403" customFormat="1" ht="17.45" hidden="1" customHeight="1" x14ac:dyDescent="0.25">
      <c r="A109" s="437" t="s">
        <v>682</v>
      </c>
      <c r="B109" s="438" t="s">
        <v>234</v>
      </c>
      <c r="C109" s="573" t="s">
        <v>31</v>
      </c>
      <c r="D109" s="598">
        <v>26</v>
      </c>
      <c r="E109" s="467">
        <v>4454</v>
      </c>
      <c r="F109" s="467">
        <f t="shared" si="31"/>
        <v>115804</v>
      </c>
      <c r="G109" s="467">
        <v>37518</v>
      </c>
      <c r="H109" s="467">
        <f t="shared" si="43"/>
        <v>975468</v>
      </c>
      <c r="I109" s="589">
        <f t="shared" si="32"/>
        <v>1091272</v>
      </c>
      <c r="J109" s="836"/>
      <c r="K109" s="807">
        <v>4454</v>
      </c>
      <c r="L109" s="808">
        <f t="shared" si="33"/>
        <v>0</v>
      </c>
      <c r="M109" s="807">
        <v>37518</v>
      </c>
      <c r="N109" s="808">
        <f t="shared" si="44"/>
        <v>0</v>
      </c>
      <c r="O109" s="812">
        <f t="shared" si="34"/>
        <v>0</v>
      </c>
      <c r="P109" s="641">
        <f t="shared" si="35"/>
        <v>0</v>
      </c>
      <c r="Q109" s="514">
        <f t="shared" si="36"/>
        <v>0</v>
      </c>
      <c r="R109" s="640">
        <f t="shared" si="29"/>
        <v>0</v>
      </c>
      <c r="S109" s="652"/>
      <c r="T109" s="521">
        <v>4454</v>
      </c>
      <c r="U109" s="521">
        <f t="shared" si="37"/>
        <v>0</v>
      </c>
      <c r="V109" s="521">
        <v>37518</v>
      </c>
      <c r="W109" s="521">
        <f t="shared" si="45"/>
        <v>0</v>
      </c>
      <c r="X109" s="673">
        <f t="shared" si="38"/>
        <v>0</v>
      </c>
      <c r="Y109" s="652"/>
      <c r="Z109" s="521">
        <v>4454</v>
      </c>
      <c r="AA109" s="521">
        <f t="shared" si="39"/>
        <v>0</v>
      </c>
      <c r="AB109" s="521">
        <v>37518</v>
      </c>
      <c r="AC109" s="521">
        <f t="shared" si="46"/>
        <v>0</v>
      </c>
      <c r="AD109" s="673">
        <f t="shared" si="40"/>
        <v>0</v>
      </c>
      <c r="AE109" s="744">
        <f t="shared" si="30"/>
        <v>26</v>
      </c>
      <c r="AF109" s="751">
        <v>4454</v>
      </c>
      <c r="AG109" s="751">
        <f t="shared" si="41"/>
        <v>115804</v>
      </c>
      <c r="AH109" s="751">
        <v>37518</v>
      </c>
      <c r="AI109" s="751">
        <f t="shared" si="47"/>
        <v>975468</v>
      </c>
      <c r="AJ109" s="752">
        <f t="shared" si="42"/>
        <v>1091272</v>
      </c>
    </row>
    <row r="110" spans="1:36" s="403" customFormat="1" ht="17.45" hidden="1" customHeight="1" x14ac:dyDescent="0.25">
      <c r="A110" s="437" t="s">
        <v>683</v>
      </c>
      <c r="B110" s="438" t="s">
        <v>235</v>
      </c>
      <c r="C110" s="573" t="s">
        <v>31</v>
      </c>
      <c r="D110" s="598">
        <v>20</v>
      </c>
      <c r="E110" s="467">
        <v>1572</v>
      </c>
      <c r="F110" s="467">
        <f t="shared" si="31"/>
        <v>31440</v>
      </c>
      <c r="G110" s="467">
        <v>1458.34</v>
      </c>
      <c r="H110" s="467">
        <f t="shared" si="43"/>
        <v>29166.799999999999</v>
      </c>
      <c r="I110" s="589">
        <f t="shared" si="32"/>
        <v>60606.8</v>
      </c>
      <c r="J110" s="836"/>
      <c r="K110" s="807">
        <v>1572</v>
      </c>
      <c r="L110" s="808">
        <f t="shared" si="33"/>
        <v>0</v>
      </c>
      <c r="M110" s="807">
        <v>1458.34</v>
      </c>
      <c r="N110" s="808">
        <f t="shared" si="44"/>
        <v>0</v>
      </c>
      <c r="O110" s="812">
        <f t="shared" si="34"/>
        <v>0</v>
      </c>
      <c r="P110" s="641">
        <f t="shared" si="35"/>
        <v>0</v>
      </c>
      <c r="Q110" s="514">
        <f t="shared" si="36"/>
        <v>0</v>
      </c>
      <c r="R110" s="640">
        <f t="shared" si="29"/>
        <v>0</v>
      </c>
      <c r="S110" s="652"/>
      <c r="T110" s="521">
        <v>1572</v>
      </c>
      <c r="U110" s="521">
        <f t="shared" si="37"/>
        <v>0</v>
      </c>
      <c r="V110" s="521">
        <v>1458.34</v>
      </c>
      <c r="W110" s="521">
        <f t="shared" si="45"/>
        <v>0</v>
      </c>
      <c r="X110" s="673">
        <f t="shared" si="38"/>
        <v>0</v>
      </c>
      <c r="Y110" s="652"/>
      <c r="Z110" s="521">
        <v>1572</v>
      </c>
      <c r="AA110" s="521">
        <f t="shared" si="39"/>
        <v>0</v>
      </c>
      <c r="AB110" s="521">
        <v>1458.34</v>
      </c>
      <c r="AC110" s="521">
        <f t="shared" si="46"/>
        <v>0</v>
      </c>
      <c r="AD110" s="673">
        <f t="shared" si="40"/>
        <v>0</v>
      </c>
      <c r="AE110" s="744">
        <f t="shared" si="30"/>
        <v>20</v>
      </c>
      <c r="AF110" s="751">
        <v>1572</v>
      </c>
      <c r="AG110" s="751">
        <f t="shared" si="41"/>
        <v>31440</v>
      </c>
      <c r="AH110" s="751">
        <v>1458.34</v>
      </c>
      <c r="AI110" s="751">
        <f t="shared" si="47"/>
        <v>29166.799999999999</v>
      </c>
      <c r="AJ110" s="752">
        <f t="shared" si="42"/>
        <v>60606.8</v>
      </c>
    </row>
    <row r="111" spans="1:36" s="403" customFormat="1" ht="17.45" hidden="1" customHeight="1" x14ac:dyDescent="0.25">
      <c r="A111" s="437" t="s">
        <v>684</v>
      </c>
      <c r="B111" s="438" t="s">
        <v>236</v>
      </c>
      <c r="C111" s="573" t="s">
        <v>31</v>
      </c>
      <c r="D111" s="598">
        <v>4</v>
      </c>
      <c r="E111" s="467">
        <v>1310</v>
      </c>
      <c r="F111" s="467">
        <f t="shared" si="31"/>
        <v>5240</v>
      </c>
      <c r="G111" s="467">
        <v>833.50800000000004</v>
      </c>
      <c r="H111" s="467">
        <f t="shared" si="43"/>
        <v>3334.0320000000002</v>
      </c>
      <c r="I111" s="589">
        <f t="shared" si="32"/>
        <v>8574.0319999999992</v>
      </c>
      <c r="J111" s="836"/>
      <c r="K111" s="807">
        <v>1310</v>
      </c>
      <c r="L111" s="808">
        <f t="shared" si="33"/>
        <v>0</v>
      </c>
      <c r="M111" s="807">
        <v>833.50800000000004</v>
      </c>
      <c r="N111" s="808">
        <f t="shared" si="44"/>
        <v>0</v>
      </c>
      <c r="O111" s="812">
        <f t="shared" si="34"/>
        <v>0</v>
      </c>
      <c r="P111" s="641">
        <f t="shared" si="35"/>
        <v>0</v>
      </c>
      <c r="Q111" s="514">
        <f t="shared" si="36"/>
        <v>0</v>
      </c>
      <c r="R111" s="640">
        <f t="shared" si="29"/>
        <v>0</v>
      </c>
      <c r="S111" s="652"/>
      <c r="T111" s="521">
        <v>1310</v>
      </c>
      <c r="U111" s="521">
        <f t="shared" si="37"/>
        <v>0</v>
      </c>
      <c r="V111" s="521">
        <v>833.50800000000004</v>
      </c>
      <c r="W111" s="521">
        <f t="shared" si="45"/>
        <v>0</v>
      </c>
      <c r="X111" s="673">
        <f t="shared" si="38"/>
        <v>0</v>
      </c>
      <c r="Y111" s="652"/>
      <c r="Z111" s="521">
        <v>1310</v>
      </c>
      <c r="AA111" s="521">
        <f t="shared" si="39"/>
        <v>0</v>
      </c>
      <c r="AB111" s="521">
        <v>833.50800000000004</v>
      </c>
      <c r="AC111" s="521">
        <f t="shared" si="46"/>
        <v>0</v>
      </c>
      <c r="AD111" s="673">
        <f t="shared" si="40"/>
        <v>0</v>
      </c>
      <c r="AE111" s="744">
        <f t="shared" si="30"/>
        <v>4</v>
      </c>
      <c r="AF111" s="751">
        <v>1310</v>
      </c>
      <c r="AG111" s="751">
        <f t="shared" si="41"/>
        <v>5240</v>
      </c>
      <c r="AH111" s="751">
        <v>833.50800000000004</v>
      </c>
      <c r="AI111" s="751">
        <f t="shared" si="47"/>
        <v>3334.0320000000002</v>
      </c>
      <c r="AJ111" s="752">
        <f t="shared" si="42"/>
        <v>8574.0319999999992</v>
      </c>
    </row>
    <row r="112" spans="1:36" s="403" customFormat="1" ht="17.45" hidden="1" customHeight="1" x14ac:dyDescent="0.25">
      <c r="A112" s="437" t="s">
        <v>685</v>
      </c>
      <c r="B112" s="438" t="s">
        <v>237</v>
      </c>
      <c r="C112" s="573" t="s">
        <v>31</v>
      </c>
      <c r="D112" s="598">
        <v>4</v>
      </c>
      <c r="E112" s="467">
        <v>4192</v>
      </c>
      <c r="F112" s="467">
        <f t="shared" si="31"/>
        <v>16768</v>
      </c>
      <c r="G112" s="467">
        <v>15047.760000000002</v>
      </c>
      <c r="H112" s="467">
        <f t="shared" si="43"/>
        <v>60191.040000000008</v>
      </c>
      <c r="I112" s="589">
        <f t="shared" si="32"/>
        <v>76959.040000000008</v>
      </c>
      <c r="J112" s="836"/>
      <c r="K112" s="807">
        <v>4192</v>
      </c>
      <c r="L112" s="808">
        <f t="shared" si="33"/>
        <v>0</v>
      </c>
      <c r="M112" s="807">
        <v>15047.760000000002</v>
      </c>
      <c r="N112" s="808">
        <f t="shared" si="44"/>
        <v>0</v>
      </c>
      <c r="O112" s="812">
        <f t="shared" si="34"/>
        <v>0</v>
      </c>
      <c r="P112" s="641">
        <f t="shared" si="35"/>
        <v>0</v>
      </c>
      <c r="Q112" s="514">
        <f t="shared" si="36"/>
        <v>0</v>
      </c>
      <c r="R112" s="640">
        <f t="shared" si="29"/>
        <v>0</v>
      </c>
      <c r="S112" s="652"/>
      <c r="T112" s="521">
        <v>4192</v>
      </c>
      <c r="U112" s="521">
        <f t="shared" si="37"/>
        <v>0</v>
      </c>
      <c r="V112" s="521">
        <v>15047.760000000002</v>
      </c>
      <c r="W112" s="521">
        <f t="shared" si="45"/>
        <v>0</v>
      </c>
      <c r="X112" s="673">
        <f t="shared" si="38"/>
        <v>0</v>
      </c>
      <c r="Y112" s="652"/>
      <c r="Z112" s="521">
        <v>4192</v>
      </c>
      <c r="AA112" s="521">
        <f t="shared" si="39"/>
        <v>0</v>
      </c>
      <c r="AB112" s="521">
        <v>15047.760000000002</v>
      </c>
      <c r="AC112" s="521">
        <f t="shared" si="46"/>
        <v>0</v>
      </c>
      <c r="AD112" s="673">
        <f t="shared" si="40"/>
        <v>0</v>
      </c>
      <c r="AE112" s="744">
        <f t="shared" si="30"/>
        <v>4</v>
      </c>
      <c r="AF112" s="751">
        <v>4192</v>
      </c>
      <c r="AG112" s="751">
        <f t="shared" si="41"/>
        <v>16768</v>
      </c>
      <c r="AH112" s="751">
        <v>15047.760000000002</v>
      </c>
      <c r="AI112" s="751">
        <f t="shared" si="47"/>
        <v>60191.040000000008</v>
      </c>
      <c r="AJ112" s="752">
        <f t="shared" si="42"/>
        <v>76959.040000000008</v>
      </c>
    </row>
    <row r="113" spans="1:36" s="403" customFormat="1" ht="17.45" hidden="1" customHeight="1" x14ac:dyDescent="0.25">
      <c r="A113" s="437" t="s">
        <v>686</v>
      </c>
      <c r="B113" s="438" t="s">
        <v>238</v>
      </c>
      <c r="C113" s="573" t="s">
        <v>31</v>
      </c>
      <c r="D113" s="598">
        <v>4</v>
      </c>
      <c r="E113" s="467">
        <v>393</v>
      </c>
      <c r="F113" s="467">
        <f t="shared" si="31"/>
        <v>1572</v>
      </c>
      <c r="G113" s="467">
        <v>3135.9119999999998</v>
      </c>
      <c r="H113" s="467">
        <f t="shared" si="43"/>
        <v>12543.647999999999</v>
      </c>
      <c r="I113" s="589">
        <f t="shared" si="32"/>
        <v>14115.647999999999</v>
      </c>
      <c r="J113" s="836"/>
      <c r="K113" s="807">
        <v>393</v>
      </c>
      <c r="L113" s="808">
        <f t="shared" si="33"/>
        <v>0</v>
      </c>
      <c r="M113" s="807">
        <v>3135.9119999999998</v>
      </c>
      <c r="N113" s="808">
        <f t="shared" si="44"/>
        <v>0</v>
      </c>
      <c r="O113" s="812">
        <f t="shared" si="34"/>
        <v>0</v>
      </c>
      <c r="P113" s="641">
        <f t="shared" si="35"/>
        <v>0</v>
      </c>
      <c r="Q113" s="514">
        <f t="shared" si="36"/>
        <v>0</v>
      </c>
      <c r="R113" s="640">
        <f t="shared" si="29"/>
        <v>0</v>
      </c>
      <c r="S113" s="652"/>
      <c r="T113" s="521">
        <v>393</v>
      </c>
      <c r="U113" s="521">
        <f t="shared" si="37"/>
        <v>0</v>
      </c>
      <c r="V113" s="521">
        <v>3135.9119999999998</v>
      </c>
      <c r="W113" s="521">
        <f t="shared" si="45"/>
        <v>0</v>
      </c>
      <c r="X113" s="673">
        <f t="shared" si="38"/>
        <v>0</v>
      </c>
      <c r="Y113" s="652"/>
      <c r="Z113" s="521">
        <v>393</v>
      </c>
      <c r="AA113" s="521">
        <f t="shared" si="39"/>
        <v>0</v>
      </c>
      <c r="AB113" s="521">
        <v>3135.9119999999998</v>
      </c>
      <c r="AC113" s="521">
        <f t="shared" si="46"/>
        <v>0</v>
      </c>
      <c r="AD113" s="673">
        <f t="shared" si="40"/>
        <v>0</v>
      </c>
      <c r="AE113" s="744">
        <f t="shared" si="30"/>
        <v>4</v>
      </c>
      <c r="AF113" s="751">
        <v>393</v>
      </c>
      <c r="AG113" s="751">
        <f t="shared" si="41"/>
        <v>1572</v>
      </c>
      <c r="AH113" s="751">
        <v>3135.9119999999998</v>
      </c>
      <c r="AI113" s="751">
        <f t="shared" si="47"/>
        <v>12543.647999999999</v>
      </c>
      <c r="AJ113" s="752">
        <f t="shared" si="42"/>
        <v>14115.647999999999</v>
      </c>
    </row>
    <row r="114" spans="1:36" s="403" customFormat="1" ht="17.45" hidden="1" customHeight="1" x14ac:dyDescent="0.25">
      <c r="A114" s="437" t="s">
        <v>687</v>
      </c>
      <c r="B114" s="438" t="s">
        <v>239</v>
      </c>
      <c r="C114" s="573" t="s">
        <v>31</v>
      </c>
      <c r="D114" s="598">
        <v>4</v>
      </c>
      <c r="E114" s="467">
        <v>393</v>
      </c>
      <c r="F114" s="467">
        <f t="shared" si="31"/>
        <v>1572</v>
      </c>
      <c r="G114" s="467">
        <v>1027</v>
      </c>
      <c r="H114" s="467">
        <f t="shared" si="43"/>
        <v>4108</v>
      </c>
      <c r="I114" s="589">
        <f t="shared" si="32"/>
        <v>5680</v>
      </c>
      <c r="J114" s="836"/>
      <c r="K114" s="807">
        <v>393</v>
      </c>
      <c r="L114" s="808">
        <f t="shared" si="33"/>
        <v>0</v>
      </c>
      <c r="M114" s="807">
        <v>1027</v>
      </c>
      <c r="N114" s="808">
        <f t="shared" si="44"/>
        <v>0</v>
      </c>
      <c r="O114" s="812">
        <f t="shared" si="34"/>
        <v>0</v>
      </c>
      <c r="P114" s="641">
        <f t="shared" si="35"/>
        <v>0</v>
      </c>
      <c r="Q114" s="514">
        <f t="shared" si="36"/>
        <v>0</v>
      </c>
      <c r="R114" s="640">
        <f t="shared" si="29"/>
        <v>0</v>
      </c>
      <c r="S114" s="652"/>
      <c r="T114" s="521">
        <v>393</v>
      </c>
      <c r="U114" s="521">
        <f t="shared" si="37"/>
        <v>0</v>
      </c>
      <c r="V114" s="521">
        <v>1027</v>
      </c>
      <c r="W114" s="521">
        <f t="shared" si="45"/>
        <v>0</v>
      </c>
      <c r="X114" s="673">
        <f t="shared" si="38"/>
        <v>0</v>
      </c>
      <c r="Y114" s="652"/>
      <c r="Z114" s="521">
        <v>393</v>
      </c>
      <c r="AA114" s="521">
        <f t="shared" si="39"/>
        <v>0</v>
      </c>
      <c r="AB114" s="521">
        <v>1027</v>
      </c>
      <c r="AC114" s="521">
        <f t="shared" si="46"/>
        <v>0</v>
      </c>
      <c r="AD114" s="673">
        <f t="shared" si="40"/>
        <v>0</v>
      </c>
      <c r="AE114" s="744">
        <f t="shared" si="30"/>
        <v>4</v>
      </c>
      <c r="AF114" s="751">
        <v>393</v>
      </c>
      <c r="AG114" s="751">
        <f t="shared" si="41"/>
        <v>1572</v>
      </c>
      <c r="AH114" s="751">
        <v>1027</v>
      </c>
      <c r="AI114" s="751">
        <f t="shared" si="47"/>
        <v>4108</v>
      </c>
      <c r="AJ114" s="752">
        <f t="shared" si="42"/>
        <v>5680</v>
      </c>
    </row>
    <row r="115" spans="1:36" s="403" customFormat="1" ht="17.45" hidden="1" customHeight="1" x14ac:dyDescent="0.25">
      <c r="A115" s="437" t="s">
        <v>688</v>
      </c>
      <c r="B115" s="438" t="s">
        <v>240</v>
      </c>
      <c r="C115" s="573" t="s">
        <v>31</v>
      </c>
      <c r="D115" s="598">
        <v>20</v>
      </c>
      <c r="E115" s="467">
        <v>3406</v>
      </c>
      <c r="F115" s="467">
        <f t="shared" si="31"/>
        <v>68120</v>
      </c>
      <c r="G115" s="467">
        <v>1774.5</v>
      </c>
      <c r="H115" s="467">
        <f t="shared" si="43"/>
        <v>35490</v>
      </c>
      <c r="I115" s="589">
        <f t="shared" si="32"/>
        <v>103610</v>
      </c>
      <c r="J115" s="836"/>
      <c r="K115" s="807">
        <v>3406</v>
      </c>
      <c r="L115" s="808">
        <f t="shared" si="33"/>
        <v>0</v>
      </c>
      <c r="M115" s="807">
        <v>1774.5</v>
      </c>
      <c r="N115" s="808">
        <f t="shared" si="44"/>
        <v>0</v>
      </c>
      <c r="O115" s="812">
        <f t="shared" si="34"/>
        <v>0</v>
      </c>
      <c r="P115" s="641">
        <f t="shared" si="35"/>
        <v>0</v>
      </c>
      <c r="Q115" s="514">
        <f t="shared" si="36"/>
        <v>0</v>
      </c>
      <c r="R115" s="640">
        <f t="shared" si="29"/>
        <v>0</v>
      </c>
      <c r="S115" s="652"/>
      <c r="T115" s="521">
        <v>3406</v>
      </c>
      <c r="U115" s="521">
        <f t="shared" si="37"/>
        <v>0</v>
      </c>
      <c r="V115" s="521">
        <v>1774.5</v>
      </c>
      <c r="W115" s="521">
        <f t="shared" si="45"/>
        <v>0</v>
      </c>
      <c r="X115" s="673">
        <f t="shared" si="38"/>
        <v>0</v>
      </c>
      <c r="Y115" s="652"/>
      <c r="Z115" s="521">
        <v>3406</v>
      </c>
      <c r="AA115" s="521">
        <f t="shared" si="39"/>
        <v>0</v>
      </c>
      <c r="AB115" s="521">
        <v>1774.5</v>
      </c>
      <c r="AC115" s="521">
        <f t="shared" si="46"/>
        <v>0</v>
      </c>
      <c r="AD115" s="673">
        <f t="shared" si="40"/>
        <v>0</v>
      </c>
      <c r="AE115" s="744">
        <f t="shared" si="30"/>
        <v>20</v>
      </c>
      <c r="AF115" s="751">
        <v>3406</v>
      </c>
      <c r="AG115" s="751">
        <f t="shared" si="41"/>
        <v>68120</v>
      </c>
      <c r="AH115" s="751">
        <v>1774.5</v>
      </c>
      <c r="AI115" s="751">
        <f t="shared" si="47"/>
        <v>35490</v>
      </c>
      <c r="AJ115" s="752">
        <f t="shared" si="42"/>
        <v>103610</v>
      </c>
    </row>
    <row r="116" spans="1:36" s="403" customFormat="1" ht="17.45" hidden="1" customHeight="1" x14ac:dyDescent="0.25">
      <c r="A116" s="437" t="s">
        <v>689</v>
      </c>
      <c r="B116" s="438" t="s">
        <v>241</v>
      </c>
      <c r="C116" s="573" t="s">
        <v>31</v>
      </c>
      <c r="D116" s="598">
        <v>5</v>
      </c>
      <c r="E116" s="467">
        <v>1572</v>
      </c>
      <c r="F116" s="467">
        <f t="shared" si="31"/>
        <v>7860</v>
      </c>
      <c r="G116" s="467">
        <v>478.40000000000003</v>
      </c>
      <c r="H116" s="467">
        <f t="shared" si="43"/>
        <v>2392</v>
      </c>
      <c r="I116" s="589">
        <f t="shared" si="32"/>
        <v>10252</v>
      </c>
      <c r="J116" s="836"/>
      <c r="K116" s="807">
        <v>1572</v>
      </c>
      <c r="L116" s="808">
        <f t="shared" si="33"/>
        <v>0</v>
      </c>
      <c r="M116" s="807">
        <v>478.40000000000003</v>
      </c>
      <c r="N116" s="808">
        <f t="shared" si="44"/>
        <v>0</v>
      </c>
      <c r="O116" s="812">
        <f t="shared" si="34"/>
        <v>0</v>
      </c>
      <c r="P116" s="641">
        <f t="shared" si="35"/>
        <v>0</v>
      </c>
      <c r="Q116" s="514">
        <f t="shared" si="36"/>
        <v>0</v>
      </c>
      <c r="R116" s="640">
        <f t="shared" si="29"/>
        <v>0</v>
      </c>
      <c r="S116" s="652"/>
      <c r="T116" s="521">
        <v>1572</v>
      </c>
      <c r="U116" s="521">
        <f t="shared" si="37"/>
        <v>0</v>
      </c>
      <c r="V116" s="521">
        <v>478.40000000000003</v>
      </c>
      <c r="W116" s="521">
        <f t="shared" si="45"/>
        <v>0</v>
      </c>
      <c r="X116" s="673">
        <f t="shared" si="38"/>
        <v>0</v>
      </c>
      <c r="Y116" s="652"/>
      <c r="Z116" s="521">
        <v>1572</v>
      </c>
      <c r="AA116" s="521">
        <f t="shared" si="39"/>
        <v>0</v>
      </c>
      <c r="AB116" s="521">
        <v>478.40000000000003</v>
      </c>
      <c r="AC116" s="521">
        <f t="shared" si="46"/>
        <v>0</v>
      </c>
      <c r="AD116" s="673">
        <f t="shared" si="40"/>
        <v>0</v>
      </c>
      <c r="AE116" s="744">
        <f t="shared" si="30"/>
        <v>5</v>
      </c>
      <c r="AF116" s="751">
        <v>1572</v>
      </c>
      <c r="AG116" s="751">
        <f t="shared" si="41"/>
        <v>7860</v>
      </c>
      <c r="AH116" s="751">
        <v>478.40000000000003</v>
      </c>
      <c r="AI116" s="751">
        <f t="shared" si="47"/>
        <v>2392</v>
      </c>
      <c r="AJ116" s="752">
        <f t="shared" si="42"/>
        <v>10252</v>
      </c>
    </row>
    <row r="117" spans="1:36" s="403" customFormat="1" ht="17.45" hidden="1" customHeight="1" x14ac:dyDescent="0.25">
      <c r="A117" s="437" t="s">
        <v>690</v>
      </c>
      <c r="B117" s="438" t="s">
        <v>241</v>
      </c>
      <c r="C117" s="573" t="s">
        <v>31</v>
      </c>
      <c r="D117" s="598">
        <v>8</v>
      </c>
      <c r="E117" s="467">
        <v>1572</v>
      </c>
      <c r="F117" s="467">
        <f t="shared" si="31"/>
        <v>12576</v>
      </c>
      <c r="G117" s="467">
        <v>478.40000000000003</v>
      </c>
      <c r="H117" s="467">
        <f t="shared" si="43"/>
        <v>3827.2000000000003</v>
      </c>
      <c r="I117" s="589">
        <f t="shared" si="32"/>
        <v>16403.2</v>
      </c>
      <c r="J117" s="836"/>
      <c r="K117" s="807">
        <v>1572</v>
      </c>
      <c r="L117" s="808">
        <f t="shared" si="33"/>
        <v>0</v>
      </c>
      <c r="M117" s="807">
        <v>478.40000000000003</v>
      </c>
      <c r="N117" s="808">
        <f t="shared" si="44"/>
        <v>0</v>
      </c>
      <c r="O117" s="812">
        <f t="shared" si="34"/>
        <v>0</v>
      </c>
      <c r="P117" s="641">
        <f t="shared" si="35"/>
        <v>0</v>
      </c>
      <c r="Q117" s="514">
        <f t="shared" si="36"/>
        <v>0</v>
      </c>
      <c r="R117" s="640">
        <f t="shared" si="29"/>
        <v>0</v>
      </c>
      <c r="S117" s="652"/>
      <c r="T117" s="521">
        <v>1572</v>
      </c>
      <c r="U117" s="521">
        <f t="shared" si="37"/>
        <v>0</v>
      </c>
      <c r="V117" s="521">
        <v>478.40000000000003</v>
      </c>
      <c r="W117" s="521">
        <f t="shared" si="45"/>
        <v>0</v>
      </c>
      <c r="X117" s="673">
        <f t="shared" si="38"/>
        <v>0</v>
      </c>
      <c r="Y117" s="652"/>
      <c r="Z117" s="521">
        <v>1572</v>
      </c>
      <c r="AA117" s="521">
        <f t="shared" si="39"/>
        <v>0</v>
      </c>
      <c r="AB117" s="521">
        <v>478.40000000000003</v>
      </c>
      <c r="AC117" s="521">
        <f t="shared" si="46"/>
        <v>0</v>
      </c>
      <c r="AD117" s="673">
        <f t="shared" si="40"/>
        <v>0</v>
      </c>
      <c r="AE117" s="744">
        <f t="shared" si="30"/>
        <v>8</v>
      </c>
      <c r="AF117" s="751">
        <v>1572</v>
      </c>
      <c r="AG117" s="751">
        <f t="shared" si="41"/>
        <v>12576</v>
      </c>
      <c r="AH117" s="751">
        <v>478.40000000000003</v>
      </c>
      <c r="AI117" s="751">
        <f t="shared" si="47"/>
        <v>3827.2000000000003</v>
      </c>
      <c r="AJ117" s="752">
        <f t="shared" si="42"/>
        <v>16403.2</v>
      </c>
    </row>
    <row r="118" spans="1:36" s="403" customFormat="1" ht="17.45" hidden="1" customHeight="1" x14ac:dyDescent="0.25">
      <c r="A118" s="437" t="s">
        <v>691</v>
      </c>
      <c r="B118" s="438" t="s">
        <v>241</v>
      </c>
      <c r="C118" s="573" t="s">
        <v>31</v>
      </c>
      <c r="D118" s="598">
        <v>6</v>
      </c>
      <c r="E118" s="467">
        <v>1572</v>
      </c>
      <c r="F118" s="467">
        <f t="shared" si="31"/>
        <v>9432</v>
      </c>
      <c r="G118" s="467">
        <v>478.40000000000003</v>
      </c>
      <c r="H118" s="467">
        <f t="shared" si="43"/>
        <v>2870.4</v>
      </c>
      <c r="I118" s="589">
        <f t="shared" si="32"/>
        <v>12302.4</v>
      </c>
      <c r="J118" s="836"/>
      <c r="K118" s="807">
        <v>1572</v>
      </c>
      <c r="L118" s="808">
        <f t="shared" si="33"/>
        <v>0</v>
      </c>
      <c r="M118" s="807">
        <v>478.40000000000003</v>
      </c>
      <c r="N118" s="808">
        <f t="shared" si="44"/>
        <v>0</v>
      </c>
      <c r="O118" s="812">
        <f t="shared" si="34"/>
        <v>0</v>
      </c>
      <c r="P118" s="641">
        <f t="shared" si="35"/>
        <v>0</v>
      </c>
      <c r="Q118" s="514">
        <f t="shared" si="36"/>
        <v>0</v>
      </c>
      <c r="R118" s="640">
        <f t="shared" si="29"/>
        <v>0</v>
      </c>
      <c r="S118" s="652"/>
      <c r="T118" s="521">
        <v>1572</v>
      </c>
      <c r="U118" s="521">
        <f t="shared" si="37"/>
        <v>0</v>
      </c>
      <c r="V118" s="521">
        <v>478.40000000000003</v>
      </c>
      <c r="W118" s="521">
        <f t="shared" si="45"/>
        <v>0</v>
      </c>
      <c r="X118" s="673">
        <f t="shared" si="38"/>
        <v>0</v>
      </c>
      <c r="Y118" s="652"/>
      <c r="Z118" s="521">
        <v>1572</v>
      </c>
      <c r="AA118" s="521">
        <f t="shared" si="39"/>
        <v>0</v>
      </c>
      <c r="AB118" s="521">
        <v>478.40000000000003</v>
      </c>
      <c r="AC118" s="521">
        <f t="shared" si="46"/>
        <v>0</v>
      </c>
      <c r="AD118" s="673">
        <f t="shared" si="40"/>
        <v>0</v>
      </c>
      <c r="AE118" s="744">
        <f t="shared" si="30"/>
        <v>6</v>
      </c>
      <c r="AF118" s="751">
        <v>1572</v>
      </c>
      <c r="AG118" s="751">
        <f t="shared" si="41"/>
        <v>9432</v>
      </c>
      <c r="AH118" s="751">
        <v>478.40000000000003</v>
      </c>
      <c r="AI118" s="751">
        <f t="shared" si="47"/>
        <v>2870.4</v>
      </c>
      <c r="AJ118" s="752">
        <f t="shared" si="42"/>
        <v>12302.4</v>
      </c>
    </row>
    <row r="119" spans="1:36" s="403" customFormat="1" ht="17.45" hidden="1" customHeight="1" x14ac:dyDescent="0.25">
      <c r="A119" s="437" t="s">
        <v>692</v>
      </c>
      <c r="B119" s="438" t="s">
        <v>242</v>
      </c>
      <c r="C119" s="573" t="s">
        <v>31</v>
      </c>
      <c r="D119" s="598">
        <v>13</v>
      </c>
      <c r="E119" s="467">
        <v>1572</v>
      </c>
      <c r="F119" s="467">
        <f t="shared" si="31"/>
        <v>20436</v>
      </c>
      <c r="G119" s="467">
        <v>522.6</v>
      </c>
      <c r="H119" s="467">
        <f t="shared" si="43"/>
        <v>6793.8</v>
      </c>
      <c r="I119" s="589">
        <f t="shared" si="32"/>
        <v>27229.8</v>
      </c>
      <c r="J119" s="836"/>
      <c r="K119" s="807">
        <v>1572</v>
      </c>
      <c r="L119" s="808">
        <f t="shared" si="33"/>
        <v>0</v>
      </c>
      <c r="M119" s="807">
        <v>522.6</v>
      </c>
      <c r="N119" s="808">
        <f t="shared" si="44"/>
        <v>0</v>
      </c>
      <c r="O119" s="812">
        <f t="shared" si="34"/>
        <v>0</v>
      </c>
      <c r="P119" s="641">
        <f t="shared" si="35"/>
        <v>0</v>
      </c>
      <c r="Q119" s="514">
        <f t="shared" si="36"/>
        <v>0</v>
      </c>
      <c r="R119" s="640">
        <f t="shared" si="29"/>
        <v>0</v>
      </c>
      <c r="S119" s="652"/>
      <c r="T119" s="521">
        <v>1572</v>
      </c>
      <c r="U119" s="521">
        <f t="shared" si="37"/>
        <v>0</v>
      </c>
      <c r="V119" s="521">
        <v>522.6</v>
      </c>
      <c r="W119" s="521">
        <f t="shared" si="45"/>
        <v>0</v>
      </c>
      <c r="X119" s="673">
        <f t="shared" si="38"/>
        <v>0</v>
      </c>
      <c r="Y119" s="652"/>
      <c r="Z119" s="521">
        <v>1572</v>
      </c>
      <c r="AA119" s="521">
        <f t="shared" si="39"/>
        <v>0</v>
      </c>
      <c r="AB119" s="521">
        <v>522.6</v>
      </c>
      <c r="AC119" s="521">
        <f t="shared" si="46"/>
        <v>0</v>
      </c>
      <c r="AD119" s="673">
        <f t="shared" si="40"/>
        <v>0</v>
      </c>
      <c r="AE119" s="744">
        <f t="shared" si="30"/>
        <v>13</v>
      </c>
      <c r="AF119" s="751">
        <v>1572</v>
      </c>
      <c r="AG119" s="751">
        <f t="shared" si="41"/>
        <v>20436</v>
      </c>
      <c r="AH119" s="751">
        <v>522.6</v>
      </c>
      <c r="AI119" s="751">
        <f t="shared" si="47"/>
        <v>6793.8</v>
      </c>
      <c r="AJ119" s="752">
        <f t="shared" si="42"/>
        <v>27229.8</v>
      </c>
    </row>
    <row r="120" spans="1:36" s="403" customFormat="1" ht="17.45" hidden="1" customHeight="1" x14ac:dyDescent="0.25">
      <c r="A120" s="437" t="s">
        <v>693</v>
      </c>
      <c r="B120" s="438" t="s">
        <v>243</v>
      </c>
      <c r="C120" s="573" t="s">
        <v>31</v>
      </c>
      <c r="D120" s="598">
        <v>1</v>
      </c>
      <c r="E120" s="467">
        <v>2620</v>
      </c>
      <c r="F120" s="467">
        <f t="shared" si="31"/>
        <v>2620</v>
      </c>
      <c r="G120" s="467">
        <v>1900.6000000000001</v>
      </c>
      <c r="H120" s="467">
        <f t="shared" si="43"/>
        <v>1900.6000000000001</v>
      </c>
      <c r="I120" s="589">
        <f t="shared" si="32"/>
        <v>4520.6000000000004</v>
      </c>
      <c r="J120" s="836"/>
      <c r="K120" s="807">
        <v>2620</v>
      </c>
      <c r="L120" s="808">
        <f t="shared" si="33"/>
        <v>0</v>
      </c>
      <c r="M120" s="807">
        <v>1900.6000000000001</v>
      </c>
      <c r="N120" s="808">
        <f t="shared" si="44"/>
        <v>0</v>
      </c>
      <c r="O120" s="812">
        <f t="shared" si="34"/>
        <v>0</v>
      </c>
      <c r="P120" s="641">
        <f t="shared" si="35"/>
        <v>0</v>
      </c>
      <c r="Q120" s="514">
        <f t="shared" si="36"/>
        <v>0</v>
      </c>
      <c r="R120" s="640">
        <f t="shared" si="29"/>
        <v>0</v>
      </c>
      <c r="S120" s="652"/>
      <c r="T120" s="521">
        <v>2620</v>
      </c>
      <c r="U120" s="521">
        <f t="shared" si="37"/>
        <v>0</v>
      </c>
      <c r="V120" s="521">
        <v>1900.6000000000001</v>
      </c>
      <c r="W120" s="521">
        <f t="shared" si="45"/>
        <v>0</v>
      </c>
      <c r="X120" s="673">
        <f t="shared" si="38"/>
        <v>0</v>
      </c>
      <c r="Y120" s="652"/>
      <c r="Z120" s="521">
        <v>2620</v>
      </c>
      <c r="AA120" s="521">
        <f t="shared" si="39"/>
        <v>0</v>
      </c>
      <c r="AB120" s="521">
        <v>1900.6000000000001</v>
      </c>
      <c r="AC120" s="521">
        <f t="shared" si="46"/>
        <v>0</v>
      </c>
      <c r="AD120" s="673">
        <f t="shared" si="40"/>
        <v>0</v>
      </c>
      <c r="AE120" s="744">
        <f t="shared" si="30"/>
        <v>1</v>
      </c>
      <c r="AF120" s="751">
        <v>2620</v>
      </c>
      <c r="AG120" s="751">
        <f t="shared" si="41"/>
        <v>2620</v>
      </c>
      <c r="AH120" s="751">
        <v>1900.6000000000001</v>
      </c>
      <c r="AI120" s="751">
        <f t="shared" si="47"/>
        <v>1900.6000000000001</v>
      </c>
      <c r="AJ120" s="752">
        <f t="shared" si="42"/>
        <v>4520.6000000000004</v>
      </c>
    </row>
    <row r="121" spans="1:36" s="403" customFormat="1" ht="17.45" hidden="1" customHeight="1" x14ac:dyDescent="0.25">
      <c r="A121" s="437" t="s">
        <v>694</v>
      </c>
      <c r="B121" s="438" t="s">
        <v>244</v>
      </c>
      <c r="C121" s="573" t="s">
        <v>31</v>
      </c>
      <c r="D121" s="598">
        <v>24</v>
      </c>
      <c r="E121" s="467">
        <v>131</v>
      </c>
      <c r="F121" s="467">
        <f t="shared" si="31"/>
        <v>3144</v>
      </c>
      <c r="G121" s="467">
        <v>93.288000000000011</v>
      </c>
      <c r="H121" s="467">
        <f t="shared" si="43"/>
        <v>2238.9120000000003</v>
      </c>
      <c r="I121" s="589">
        <f t="shared" si="32"/>
        <v>5382.9120000000003</v>
      </c>
      <c r="J121" s="836"/>
      <c r="K121" s="807">
        <v>131</v>
      </c>
      <c r="L121" s="808">
        <f t="shared" si="33"/>
        <v>0</v>
      </c>
      <c r="M121" s="807">
        <v>93.288000000000011</v>
      </c>
      <c r="N121" s="808">
        <f t="shared" si="44"/>
        <v>0</v>
      </c>
      <c r="O121" s="812">
        <f t="shared" si="34"/>
        <v>0</v>
      </c>
      <c r="P121" s="641">
        <f t="shared" si="35"/>
        <v>0</v>
      </c>
      <c r="Q121" s="514">
        <f t="shared" si="36"/>
        <v>0</v>
      </c>
      <c r="R121" s="640">
        <f t="shared" si="29"/>
        <v>0</v>
      </c>
      <c r="S121" s="652"/>
      <c r="T121" s="521">
        <v>131</v>
      </c>
      <c r="U121" s="521">
        <f t="shared" si="37"/>
        <v>0</v>
      </c>
      <c r="V121" s="521">
        <v>93.288000000000011</v>
      </c>
      <c r="W121" s="521">
        <f t="shared" si="45"/>
        <v>0</v>
      </c>
      <c r="X121" s="673">
        <f t="shared" si="38"/>
        <v>0</v>
      </c>
      <c r="Y121" s="652"/>
      <c r="Z121" s="521">
        <v>131</v>
      </c>
      <c r="AA121" s="521">
        <f t="shared" si="39"/>
        <v>0</v>
      </c>
      <c r="AB121" s="521">
        <v>93.288000000000011</v>
      </c>
      <c r="AC121" s="521">
        <f t="shared" si="46"/>
        <v>0</v>
      </c>
      <c r="AD121" s="673">
        <f t="shared" si="40"/>
        <v>0</v>
      </c>
      <c r="AE121" s="744">
        <f t="shared" si="30"/>
        <v>24</v>
      </c>
      <c r="AF121" s="751">
        <v>131</v>
      </c>
      <c r="AG121" s="751">
        <f t="shared" si="41"/>
        <v>3144</v>
      </c>
      <c r="AH121" s="751">
        <v>93.288000000000011</v>
      </c>
      <c r="AI121" s="751">
        <f t="shared" si="47"/>
        <v>2238.9120000000003</v>
      </c>
      <c r="AJ121" s="752">
        <f t="shared" si="42"/>
        <v>5382.9120000000003</v>
      </c>
    </row>
    <row r="122" spans="1:36" s="403" customFormat="1" ht="17.45" hidden="1" customHeight="1" x14ac:dyDescent="0.25">
      <c r="A122" s="437" t="s">
        <v>695</v>
      </c>
      <c r="B122" s="438" t="s">
        <v>245</v>
      </c>
      <c r="C122" s="573" t="s">
        <v>31</v>
      </c>
      <c r="D122" s="598">
        <v>40</v>
      </c>
      <c r="E122" s="467">
        <v>1965</v>
      </c>
      <c r="F122" s="467">
        <f t="shared" si="31"/>
        <v>78600</v>
      </c>
      <c r="G122" s="467">
        <v>1093.0920000000001</v>
      </c>
      <c r="H122" s="467">
        <f t="shared" si="43"/>
        <v>43723.680000000008</v>
      </c>
      <c r="I122" s="589">
        <f t="shared" si="32"/>
        <v>122323.68000000001</v>
      </c>
      <c r="J122" s="836"/>
      <c r="K122" s="807">
        <v>1965</v>
      </c>
      <c r="L122" s="808">
        <f t="shared" si="33"/>
        <v>0</v>
      </c>
      <c r="M122" s="807">
        <v>1093.0920000000001</v>
      </c>
      <c r="N122" s="808">
        <f t="shared" si="44"/>
        <v>0</v>
      </c>
      <c r="O122" s="812">
        <f t="shared" si="34"/>
        <v>0</v>
      </c>
      <c r="P122" s="641">
        <f t="shared" si="35"/>
        <v>0</v>
      </c>
      <c r="Q122" s="514">
        <f t="shared" si="36"/>
        <v>0</v>
      </c>
      <c r="R122" s="640">
        <f t="shared" si="29"/>
        <v>0</v>
      </c>
      <c r="S122" s="652"/>
      <c r="T122" s="521">
        <v>1965</v>
      </c>
      <c r="U122" s="521">
        <f t="shared" si="37"/>
        <v>0</v>
      </c>
      <c r="V122" s="521">
        <v>1093.0920000000001</v>
      </c>
      <c r="W122" s="521">
        <f t="shared" si="45"/>
        <v>0</v>
      </c>
      <c r="X122" s="673">
        <f t="shared" si="38"/>
        <v>0</v>
      </c>
      <c r="Y122" s="652"/>
      <c r="Z122" s="521">
        <v>1965</v>
      </c>
      <c r="AA122" s="521">
        <f t="shared" si="39"/>
        <v>0</v>
      </c>
      <c r="AB122" s="521">
        <v>1093.0920000000001</v>
      </c>
      <c r="AC122" s="521">
        <f t="shared" si="46"/>
        <v>0</v>
      </c>
      <c r="AD122" s="673">
        <f t="shared" si="40"/>
        <v>0</v>
      </c>
      <c r="AE122" s="744">
        <f t="shared" si="30"/>
        <v>40</v>
      </c>
      <c r="AF122" s="751">
        <v>1965</v>
      </c>
      <c r="AG122" s="751">
        <f t="shared" si="41"/>
        <v>78600</v>
      </c>
      <c r="AH122" s="751">
        <v>1093.0920000000001</v>
      </c>
      <c r="AI122" s="751">
        <f t="shared" si="47"/>
        <v>43723.680000000008</v>
      </c>
      <c r="AJ122" s="752">
        <f t="shared" si="42"/>
        <v>122323.68000000001</v>
      </c>
    </row>
    <row r="123" spans="1:36" s="403" customFormat="1" ht="17.45" hidden="1" customHeight="1" x14ac:dyDescent="0.25">
      <c r="A123" s="437" t="s">
        <v>696</v>
      </c>
      <c r="B123" s="438" t="s">
        <v>246</v>
      </c>
      <c r="C123" s="573" t="s">
        <v>31</v>
      </c>
      <c r="D123" s="598">
        <v>1</v>
      </c>
      <c r="E123" s="467">
        <v>3406</v>
      </c>
      <c r="F123" s="467">
        <f t="shared" si="31"/>
        <v>3406</v>
      </c>
      <c r="G123" s="467">
        <v>4581.2520000000004</v>
      </c>
      <c r="H123" s="467">
        <f t="shared" si="43"/>
        <v>4581.2520000000004</v>
      </c>
      <c r="I123" s="589">
        <f t="shared" si="32"/>
        <v>7987.2520000000004</v>
      </c>
      <c r="J123" s="836"/>
      <c r="K123" s="807">
        <v>3406</v>
      </c>
      <c r="L123" s="808">
        <f t="shared" si="33"/>
        <v>0</v>
      </c>
      <c r="M123" s="807">
        <v>4581.2520000000004</v>
      </c>
      <c r="N123" s="808">
        <f t="shared" si="44"/>
        <v>0</v>
      </c>
      <c r="O123" s="812">
        <f t="shared" si="34"/>
        <v>0</v>
      </c>
      <c r="P123" s="641">
        <f t="shared" si="35"/>
        <v>0</v>
      </c>
      <c r="Q123" s="514">
        <f t="shared" si="36"/>
        <v>0</v>
      </c>
      <c r="R123" s="640">
        <f t="shared" si="29"/>
        <v>0</v>
      </c>
      <c r="S123" s="652"/>
      <c r="T123" s="521">
        <v>3406</v>
      </c>
      <c r="U123" s="521">
        <f t="shared" si="37"/>
        <v>0</v>
      </c>
      <c r="V123" s="521">
        <v>4581.2520000000004</v>
      </c>
      <c r="W123" s="521">
        <f t="shared" si="45"/>
        <v>0</v>
      </c>
      <c r="X123" s="673">
        <f t="shared" si="38"/>
        <v>0</v>
      </c>
      <c r="Y123" s="652"/>
      <c r="Z123" s="521">
        <v>3406</v>
      </c>
      <c r="AA123" s="521">
        <f t="shared" si="39"/>
        <v>0</v>
      </c>
      <c r="AB123" s="521">
        <v>4581.2520000000004</v>
      </c>
      <c r="AC123" s="521">
        <f t="shared" si="46"/>
        <v>0</v>
      </c>
      <c r="AD123" s="673">
        <f t="shared" si="40"/>
        <v>0</v>
      </c>
      <c r="AE123" s="744">
        <f t="shared" si="30"/>
        <v>1</v>
      </c>
      <c r="AF123" s="751">
        <v>3406</v>
      </c>
      <c r="AG123" s="751">
        <f t="shared" si="41"/>
        <v>3406</v>
      </c>
      <c r="AH123" s="751">
        <v>4581.2520000000004</v>
      </c>
      <c r="AI123" s="751">
        <f t="shared" si="47"/>
        <v>4581.2520000000004</v>
      </c>
      <c r="AJ123" s="752">
        <f t="shared" si="42"/>
        <v>7987.2520000000004</v>
      </c>
    </row>
    <row r="124" spans="1:36" s="403" customFormat="1" ht="17.45" hidden="1" customHeight="1" x14ac:dyDescent="0.25">
      <c r="A124" s="437" t="s">
        <v>697</v>
      </c>
      <c r="B124" s="438" t="s">
        <v>247</v>
      </c>
      <c r="C124" s="573" t="s">
        <v>31</v>
      </c>
      <c r="D124" s="598">
        <v>1</v>
      </c>
      <c r="E124" s="467">
        <v>3406</v>
      </c>
      <c r="F124" s="467">
        <f t="shared" si="31"/>
        <v>3406</v>
      </c>
      <c r="G124" s="467">
        <v>11700</v>
      </c>
      <c r="H124" s="467">
        <f t="shared" si="43"/>
        <v>11700</v>
      </c>
      <c r="I124" s="589">
        <f t="shared" si="32"/>
        <v>15106</v>
      </c>
      <c r="J124" s="836"/>
      <c r="K124" s="807">
        <v>3406</v>
      </c>
      <c r="L124" s="808">
        <f t="shared" si="33"/>
        <v>0</v>
      </c>
      <c r="M124" s="807">
        <v>11700</v>
      </c>
      <c r="N124" s="808">
        <f t="shared" si="44"/>
        <v>0</v>
      </c>
      <c r="O124" s="812">
        <f t="shared" si="34"/>
        <v>0</v>
      </c>
      <c r="P124" s="641">
        <f t="shared" si="35"/>
        <v>0</v>
      </c>
      <c r="Q124" s="514">
        <f t="shared" si="36"/>
        <v>0</v>
      </c>
      <c r="R124" s="640">
        <f t="shared" si="29"/>
        <v>0</v>
      </c>
      <c r="S124" s="652"/>
      <c r="T124" s="521">
        <v>3406</v>
      </c>
      <c r="U124" s="521">
        <f t="shared" si="37"/>
        <v>0</v>
      </c>
      <c r="V124" s="521">
        <v>11700</v>
      </c>
      <c r="W124" s="521">
        <f t="shared" si="45"/>
        <v>0</v>
      </c>
      <c r="X124" s="673">
        <f t="shared" si="38"/>
        <v>0</v>
      </c>
      <c r="Y124" s="652"/>
      <c r="Z124" s="521">
        <v>3406</v>
      </c>
      <c r="AA124" s="521">
        <f t="shared" si="39"/>
        <v>0</v>
      </c>
      <c r="AB124" s="521">
        <v>11700</v>
      </c>
      <c r="AC124" s="521">
        <f t="shared" si="46"/>
        <v>0</v>
      </c>
      <c r="AD124" s="673">
        <f t="shared" si="40"/>
        <v>0</v>
      </c>
      <c r="AE124" s="744">
        <f t="shared" si="30"/>
        <v>1</v>
      </c>
      <c r="AF124" s="751">
        <v>3406</v>
      </c>
      <c r="AG124" s="751">
        <f t="shared" si="41"/>
        <v>3406</v>
      </c>
      <c r="AH124" s="751">
        <v>11700</v>
      </c>
      <c r="AI124" s="751">
        <f t="shared" si="47"/>
        <v>11700</v>
      </c>
      <c r="AJ124" s="752">
        <f t="shared" si="42"/>
        <v>15106</v>
      </c>
    </row>
    <row r="125" spans="1:36" s="403" customFormat="1" ht="17.45" hidden="1" customHeight="1" x14ac:dyDescent="0.25">
      <c r="A125" s="437" t="s">
        <v>698</v>
      </c>
      <c r="B125" s="438" t="s">
        <v>248</v>
      </c>
      <c r="C125" s="573" t="s">
        <v>31</v>
      </c>
      <c r="D125" s="598">
        <v>1</v>
      </c>
      <c r="E125" s="467">
        <v>3930</v>
      </c>
      <c r="F125" s="467">
        <f t="shared" si="31"/>
        <v>3930</v>
      </c>
      <c r="G125" s="467">
        <v>3325.4</v>
      </c>
      <c r="H125" s="467">
        <f t="shared" si="43"/>
        <v>3325.4</v>
      </c>
      <c r="I125" s="589">
        <f t="shared" si="32"/>
        <v>7255.4</v>
      </c>
      <c r="J125" s="836"/>
      <c r="K125" s="807">
        <v>3930</v>
      </c>
      <c r="L125" s="808">
        <f t="shared" si="33"/>
        <v>0</v>
      </c>
      <c r="M125" s="807">
        <v>3325.4</v>
      </c>
      <c r="N125" s="808">
        <f t="shared" si="44"/>
        <v>0</v>
      </c>
      <c r="O125" s="812">
        <f t="shared" si="34"/>
        <v>0</v>
      </c>
      <c r="P125" s="641">
        <f t="shared" si="35"/>
        <v>0</v>
      </c>
      <c r="Q125" s="514">
        <f t="shared" si="36"/>
        <v>0</v>
      </c>
      <c r="R125" s="640">
        <f t="shared" si="29"/>
        <v>0</v>
      </c>
      <c r="S125" s="652"/>
      <c r="T125" s="521">
        <v>3930</v>
      </c>
      <c r="U125" s="521">
        <f t="shared" si="37"/>
        <v>0</v>
      </c>
      <c r="V125" s="521">
        <v>3325.4</v>
      </c>
      <c r="W125" s="521">
        <f t="shared" si="45"/>
        <v>0</v>
      </c>
      <c r="X125" s="673">
        <f t="shared" si="38"/>
        <v>0</v>
      </c>
      <c r="Y125" s="652"/>
      <c r="Z125" s="521">
        <v>3930</v>
      </c>
      <c r="AA125" s="521">
        <f t="shared" si="39"/>
        <v>0</v>
      </c>
      <c r="AB125" s="521">
        <v>3325.4</v>
      </c>
      <c r="AC125" s="521">
        <f t="shared" si="46"/>
        <v>0</v>
      </c>
      <c r="AD125" s="673">
        <f t="shared" si="40"/>
        <v>0</v>
      </c>
      <c r="AE125" s="744">
        <f t="shared" si="30"/>
        <v>1</v>
      </c>
      <c r="AF125" s="751">
        <v>3930</v>
      </c>
      <c r="AG125" s="751">
        <f t="shared" si="41"/>
        <v>3930</v>
      </c>
      <c r="AH125" s="751">
        <v>3325.4</v>
      </c>
      <c r="AI125" s="751">
        <f t="shared" si="47"/>
        <v>3325.4</v>
      </c>
      <c r="AJ125" s="752">
        <f t="shared" si="42"/>
        <v>7255.4</v>
      </c>
    </row>
    <row r="126" spans="1:36" s="403" customFormat="1" ht="17.45" hidden="1" customHeight="1" x14ac:dyDescent="0.25">
      <c r="A126" s="437" t="s">
        <v>699</v>
      </c>
      <c r="B126" s="438" t="s">
        <v>249</v>
      </c>
      <c r="C126" s="573" t="s">
        <v>32</v>
      </c>
      <c r="D126" s="598">
        <v>890</v>
      </c>
      <c r="E126" s="467">
        <v>497.8</v>
      </c>
      <c r="F126" s="467">
        <f t="shared" si="31"/>
        <v>443042</v>
      </c>
      <c r="G126" s="467">
        <v>587.75599999999997</v>
      </c>
      <c r="H126" s="467">
        <f t="shared" si="43"/>
        <v>523102.83999999997</v>
      </c>
      <c r="I126" s="589">
        <f t="shared" si="32"/>
        <v>966144.84</v>
      </c>
      <c r="J126" s="836"/>
      <c r="K126" s="807">
        <v>497.8</v>
      </c>
      <c r="L126" s="808">
        <f t="shared" si="33"/>
        <v>0</v>
      </c>
      <c r="M126" s="807">
        <v>587.75599999999997</v>
      </c>
      <c r="N126" s="808">
        <f t="shared" si="44"/>
        <v>0</v>
      </c>
      <c r="O126" s="812">
        <f t="shared" si="34"/>
        <v>0</v>
      </c>
      <c r="P126" s="641">
        <f t="shared" si="35"/>
        <v>0</v>
      </c>
      <c r="Q126" s="514">
        <f t="shared" si="36"/>
        <v>0</v>
      </c>
      <c r="R126" s="640">
        <f t="shared" si="29"/>
        <v>0</v>
      </c>
      <c r="S126" s="652"/>
      <c r="T126" s="521">
        <v>497.8</v>
      </c>
      <c r="U126" s="521">
        <f t="shared" si="37"/>
        <v>0</v>
      </c>
      <c r="V126" s="521">
        <v>587.75599999999997</v>
      </c>
      <c r="W126" s="521">
        <f t="shared" si="45"/>
        <v>0</v>
      </c>
      <c r="X126" s="673">
        <f t="shared" si="38"/>
        <v>0</v>
      </c>
      <c r="Y126" s="652"/>
      <c r="Z126" s="521">
        <v>497.8</v>
      </c>
      <c r="AA126" s="521">
        <f t="shared" si="39"/>
        <v>0</v>
      </c>
      <c r="AB126" s="521">
        <v>587.75599999999997</v>
      </c>
      <c r="AC126" s="521">
        <f t="shared" si="46"/>
        <v>0</v>
      </c>
      <c r="AD126" s="673">
        <f t="shared" si="40"/>
        <v>0</v>
      </c>
      <c r="AE126" s="744">
        <f t="shared" si="30"/>
        <v>890</v>
      </c>
      <c r="AF126" s="751">
        <v>497.8</v>
      </c>
      <c r="AG126" s="751">
        <f t="shared" si="41"/>
        <v>443042</v>
      </c>
      <c r="AH126" s="751">
        <v>587.75599999999997</v>
      </c>
      <c r="AI126" s="751">
        <f t="shared" si="47"/>
        <v>523102.83999999997</v>
      </c>
      <c r="AJ126" s="752">
        <f t="shared" si="42"/>
        <v>966144.84</v>
      </c>
    </row>
    <row r="127" spans="1:36" s="403" customFormat="1" ht="17.45" hidden="1" customHeight="1" x14ac:dyDescent="0.25">
      <c r="A127" s="437" t="s">
        <v>700</v>
      </c>
      <c r="B127" s="438" t="s">
        <v>250</v>
      </c>
      <c r="C127" s="573" t="s">
        <v>32</v>
      </c>
      <c r="D127" s="598">
        <v>890</v>
      </c>
      <c r="E127" s="467">
        <v>131</v>
      </c>
      <c r="F127" s="467">
        <f t="shared" si="31"/>
        <v>116590</v>
      </c>
      <c r="G127" s="467">
        <v>380.64000000000004</v>
      </c>
      <c r="H127" s="467">
        <f t="shared" si="43"/>
        <v>338769.60000000003</v>
      </c>
      <c r="I127" s="589">
        <f t="shared" si="32"/>
        <v>455359.60000000003</v>
      </c>
      <c r="J127" s="836"/>
      <c r="K127" s="807">
        <v>131</v>
      </c>
      <c r="L127" s="808">
        <f t="shared" si="33"/>
        <v>0</v>
      </c>
      <c r="M127" s="807">
        <v>380.64000000000004</v>
      </c>
      <c r="N127" s="808">
        <f t="shared" si="44"/>
        <v>0</v>
      </c>
      <c r="O127" s="812">
        <f t="shared" si="34"/>
        <v>0</v>
      </c>
      <c r="P127" s="641">
        <f t="shared" si="35"/>
        <v>0</v>
      </c>
      <c r="Q127" s="514">
        <f t="shared" si="36"/>
        <v>0</v>
      </c>
      <c r="R127" s="640">
        <f t="shared" si="29"/>
        <v>0</v>
      </c>
      <c r="S127" s="652"/>
      <c r="T127" s="521">
        <v>131</v>
      </c>
      <c r="U127" s="521">
        <f t="shared" si="37"/>
        <v>0</v>
      </c>
      <c r="V127" s="521">
        <v>380.64000000000004</v>
      </c>
      <c r="W127" s="521">
        <f t="shared" si="45"/>
        <v>0</v>
      </c>
      <c r="X127" s="673">
        <f t="shared" si="38"/>
        <v>0</v>
      </c>
      <c r="Y127" s="652"/>
      <c r="Z127" s="521">
        <v>131</v>
      </c>
      <c r="AA127" s="521">
        <f t="shared" si="39"/>
        <v>0</v>
      </c>
      <c r="AB127" s="521">
        <v>380.64000000000004</v>
      </c>
      <c r="AC127" s="521">
        <f t="shared" si="46"/>
        <v>0</v>
      </c>
      <c r="AD127" s="673">
        <f t="shared" si="40"/>
        <v>0</v>
      </c>
      <c r="AE127" s="744">
        <f t="shared" si="30"/>
        <v>890</v>
      </c>
      <c r="AF127" s="751">
        <v>131</v>
      </c>
      <c r="AG127" s="751">
        <f t="shared" si="41"/>
        <v>116590</v>
      </c>
      <c r="AH127" s="751">
        <v>380.64000000000004</v>
      </c>
      <c r="AI127" s="751">
        <f t="shared" si="47"/>
        <v>338769.60000000003</v>
      </c>
      <c r="AJ127" s="752">
        <f t="shared" si="42"/>
        <v>455359.60000000003</v>
      </c>
    </row>
    <row r="128" spans="1:36" s="403" customFormat="1" ht="17.45" hidden="1" customHeight="1" x14ac:dyDescent="0.25">
      <c r="A128" s="437" t="s">
        <v>701</v>
      </c>
      <c r="B128" s="438" t="s">
        <v>251</v>
      </c>
      <c r="C128" s="573" t="s">
        <v>32</v>
      </c>
      <c r="D128" s="598">
        <v>890</v>
      </c>
      <c r="E128" s="467">
        <v>157.20000000000002</v>
      </c>
      <c r="F128" s="467">
        <f t="shared" si="31"/>
        <v>139908.00000000003</v>
      </c>
      <c r="G128" s="467">
        <v>278.72000000000003</v>
      </c>
      <c r="H128" s="467">
        <f t="shared" si="43"/>
        <v>248060.80000000002</v>
      </c>
      <c r="I128" s="589">
        <f t="shared" si="32"/>
        <v>387968.80000000005</v>
      </c>
      <c r="J128" s="836"/>
      <c r="K128" s="807">
        <v>157.20000000000002</v>
      </c>
      <c r="L128" s="808">
        <f t="shared" si="33"/>
        <v>0</v>
      </c>
      <c r="M128" s="807">
        <v>278.72000000000003</v>
      </c>
      <c r="N128" s="808">
        <f t="shared" si="44"/>
        <v>0</v>
      </c>
      <c r="O128" s="812">
        <f t="shared" si="34"/>
        <v>0</v>
      </c>
      <c r="P128" s="641">
        <f t="shared" si="35"/>
        <v>0</v>
      </c>
      <c r="Q128" s="514">
        <f t="shared" si="36"/>
        <v>0</v>
      </c>
      <c r="R128" s="640">
        <f t="shared" si="29"/>
        <v>0</v>
      </c>
      <c r="S128" s="652"/>
      <c r="T128" s="521">
        <v>157.20000000000002</v>
      </c>
      <c r="U128" s="521">
        <f t="shared" si="37"/>
        <v>0</v>
      </c>
      <c r="V128" s="521">
        <v>278.72000000000003</v>
      </c>
      <c r="W128" s="521">
        <f t="shared" si="45"/>
        <v>0</v>
      </c>
      <c r="X128" s="673">
        <f t="shared" si="38"/>
        <v>0</v>
      </c>
      <c r="Y128" s="652"/>
      <c r="Z128" s="521">
        <v>157.20000000000002</v>
      </c>
      <c r="AA128" s="521">
        <f t="shared" si="39"/>
        <v>0</v>
      </c>
      <c r="AB128" s="521">
        <v>278.72000000000003</v>
      </c>
      <c r="AC128" s="521">
        <f t="shared" si="46"/>
        <v>0</v>
      </c>
      <c r="AD128" s="673">
        <f t="shared" si="40"/>
        <v>0</v>
      </c>
      <c r="AE128" s="744">
        <f t="shared" si="30"/>
        <v>890</v>
      </c>
      <c r="AF128" s="751">
        <v>157.20000000000002</v>
      </c>
      <c r="AG128" s="751">
        <f t="shared" si="41"/>
        <v>139908.00000000003</v>
      </c>
      <c r="AH128" s="751">
        <v>278.72000000000003</v>
      </c>
      <c r="AI128" s="751">
        <f t="shared" si="47"/>
        <v>248060.80000000002</v>
      </c>
      <c r="AJ128" s="752">
        <f t="shared" si="42"/>
        <v>387968.80000000005</v>
      </c>
    </row>
    <row r="129" spans="1:36" s="403" customFormat="1" ht="17.45" hidden="1" customHeight="1" x14ac:dyDescent="0.25">
      <c r="A129" s="437" t="s">
        <v>702</v>
      </c>
      <c r="B129" s="438" t="s">
        <v>252</v>
      </c>
      <c r="C129" s="573" t="s">
        <v>31</v>
      </c>
      <c r="D129" s="598">
        <v>16</v>
      </c>
      <c r="E129" s="467">
        <v>1572</v>
      </c>
      <c r="F129" s="467">
        <f t="shared" si="31"/>
        <v>25152</v>
      </c>
      <c r="G129" s="467">
        <v>2107.04</v>
      </c>
      <c r="H129" s="467">
        <f t="shared" si="43"/>
        <v>33712.639999999999</v>
      </c>
      <c r="I129" s="589">
        <f t="shared" si="32"/>
        <v>58864.639999999999</v>
      </c>
      <c r="J129" s="836"/>
      <c r="K129" s="807">
        <v>1572</v>
      </c>
      <c r="L129" s="808">
        <f t="shared" si="33"/>
        <v>0</v>
      </c>
      <c r="M129" s="807">
        <v>2107.04</v>
      </c>
      <c r="N129" s="808">
        <f t="shared" si="44"/>
        <v>0</v>
      </c>
      <c r="O129" s="812">
        <f t="shared" si="34"/>
        <v>0</v>
      </c>
      <c r="P129" s="641">
        <f t="shared" si="35"/>
        <v>0</v>
      </c>
      <c r="Q129" s="514">
        <f t="shared" si="36"/>
        <v>0</v>
      </c>
      <c r="R129" s="640">
        <f t="shared" si="29"/>
        <v>0</v>
      </c>
      <c r="S129" s="652"/>
      <c r="T129" s="521">
        <v>1572</v>
      </c>
      <c r="U129" s="521">
        <f t="shared" si="37"/>
        <v>0</v>
      </c>
      <c r="V129" s="521">
        <v>2107.04</v>
      </c>
      <c r="W129" s="521">
        <f t="shared" si="45"/>
        <v>0</v>
      </c>
      <c r="X129" s="673">
        <f t="shared" si="38"/>
        <v>0</v>
      </c>
      <c r="Y129" s="652"/>
      <c r="Z129" s="521">
        <v>1572</v>
      </c>
      <c r="AA129" s="521">
        <f t="shared" si="39"/>
        <v>0</v>
      </c>
      <c r="AB129" s="521">
        <v>2107.04</v>
      </c>
      <c r="AC129" s="521">
        <f t="shared" si="46"/>
        <v>0</v>
      </c>
      <c r="AD129" s="673">
        <f t="shared" si="40"/>
        <v>0</v>
      </c>
      <c r="AE129" s="744">
        <f t="shared" si="30"/>
        <v>16</v>
      </c>
      <c r="AF129" s="751">
        <v>1572</v>
      </c>
      <c r="AG129" s="751">
        <f t="shared" si="41"/>
        <v>25152</v>
      </c>
      <c r="AH129" s="751">
        <v>2107.04</v>
      </c>
      <c r="AI129" s="751">
        <f t="shared" si="47"/>
        <v>33712.639999999999</v>
      </c>
      <c r="AJ129" s="752">
        <f t="shared" si="42"/>
        <v>58864.639999999999</v>
      </c>
    </row>
    <row r="130" spans="1:36" s="403" customFormat="1" ht="17.45" hidden="1" customHeight="1" x14ac:dyDescent="0.25">
      <c r="A130" s="437" t="s">
        <v>703</v>
      </c>
      <c r="B130" s="438" t="s">
        <v>253</v>
      </c>
      <c r="C130" s="573" t="s">
        <v>31</v>
      </c>
      <c r="D130" s="598">
        <v>10</v>
      </c>
      <c r="E130" s="467">
        <v>1572</v>
      </c>
      <c r="F130" s="467">
        <f t="shared" si="31"/>
        <v>15720</v>
      </c>
      <c r="G130" s="467">
        <v>2459.6</v>
      </c>
      <c r="H130" s="467">
        <f t="shared" si="43"/>
        <v>24596</v>
      </c>
      <c r="I130" s="589">
        <f t="shared" si="32"/>
        <v>40316</v>
      </c>
      <c r="J130" s="836"/>
      <c r="K130" s="807">
        <v>1572</v>
      </c>
      <c r="L130" s="808">
        <f t="shared" si="33"/>
        <v>0</v>
      </c>
      <c r="M130" s="807">
        <v>2459.6</v>
      </c>
      <c r="N130" s="808">
        <f t="shared" si="44"/>
        <v>0</v>
      </c>
      <c r="O130" s="812">
        <f t="shared" si="34"/>
        <v>0</v>
      </c>
      <c r="P130" s="641">
        <f t="shared" si="35"/>
        <v>0</v>
      </c>
      <c r="Q130" s="514">
        <f t="shared" si="36"/>
        <v>0</v>
      </c>
      <c r="R130" s="640">
        <f t="shared" si="29"/>
        <v>0</v>
      </c>
      <c r="S130" s="652"/>
      <c r="T130" s="521">
        <v>1572</v>
      </c>
      <c r="U130" s="521">
        <f t="shared" si="37"/>
        <v>0</v>
      </c>
      <c r="V130" s="521">
        <v>2459.6</v>
      </c>
      <c r="W130" s="521">
        <f t="shared" si="45"/>
        <v>0</v>
      </c>
      <c r="X130" s="673">
        <f t="shared" si="38"/>
        <v>0</v>
      </c>
      <c r="Y130" s="652"/>
      <c r="Z130" s="521">
        <v>1572</v>
      </c>
      <c r="AA130" s="521">
        <f t="shared" si="39"/>
        <v>0</v>
      </c>
      <c r="AB130" s="521">
        <v>2459.6</v>
      </c>
      <c r="AC130" s="521">
        <f t="shared" si="46"/>
        <v>0</v>
      </c>
      <c r="AD130" s="673">
        <f t="shared" si="40"/>
        <v>0</v>
      </c>
      <c r="AE130" s="744">
        <f t="shared" si="30"/>
        <v>10</v>
      </c>
      <c r="AF130" s="751">
        <v>1572</v>
      </c>
      <c r="AG130" s="751">
        <f t="shared" si="41"/>
        <v>15720</v>
      </c>
      <c r="AH130" s="751">
        <v>2459.6</v>
      </c>
      <c r="AI130" s="751">
        <f t="shared" si="47"/>
        <v>24596</v>
      </c>
      <c r="AJ130" s="752">
        <f t="shared" si="42"/>
        <v>40316</v>
      </c>
    </row>
    <row r="131" spans="1:36" s="403" customFormat="1" ht="17.45" hidden="1" customHeight="1" x14ac:dyDescent="0.25">
      <c r="A131" s="437" t="s">
        <v>704</v>
      </c>
      <c r="B131" s="438" t="s">
        <v>254</v>
      </c>
      <c r="C131" s="573" t="s">
        <v>31</v>
      </c>
      <c r="D131" s="598">
        <v>100</v>
      </c>
      <c r="E131" s="467">
        <v>353.7</v>
      </c>
      <c r="F131" s="467">
        <f t="shared" si="31"/>
        <v>35370</v>
      </c>
      <c r="G131" s="467">
        <v>456.27400000000006</v>
      </c>
      <c r="H131" s="467">
        <f t="shared" si="43"/>
        <v>45627.400000000009</v>
      </c>
      <c r="I131" s="589">
        <f t="shared" si="32"/>
        <v>80997.400000000009</v>
      </c>
      <c r="J131" s="836"/>
      <c r="K131" s="807">
        <v>353.7</v>
      </c>
      <c r="L131" s="808">
        <f t="shared" si="33"/>
        <v>0</v>
      </c>
      <c r="M131" s="807">
        <v>456.27400000000006</v>
      </c>
      <c r="N131" s="808">
        <f t="shared" si="44"/>
        <v>0</v>
      </c>
      <c r="O131" s="812">
        <f t="shared" si="34"/>
        <v>0</v>
      </c>
      <c r="P131" s="641">
        <f t="shared" si="35"/>
        <v>0</v>
      </c>
      <c r="Q131" s="514">
        <f t="shared" si="36"/>
        <v>0</v>
      </c>
      <c r="R131" s="640">
        <f t="shared" si="29"/>
        <v>0</v>
      </c>
      <c r="S131" s="652"/>
      <c r="T131" s="521">
        <v>353.7</v>
      </c>
      <c r="U131" s="521">
        <f t="shared" si="37"/>
        <v>0</v>
      </c>
      <c r="V131" s="521">
        <v>456.27400000000006</v>
      </c>
      <c r="W131" s="521">
        <f t="shared" si="45"/>
        <v>0</v>
      </c>
      <c r="X131" s="673">
        <f t="shared" si="38"/>
        <v>0</v>
      </c>
      <c r="Y131" s="652"/>
      <c r="Z131" s="521">
        <v>353.7</v>
      </c>
      <c r="AA131" s="521">
        <f t="shared" si="39"/>
        <v>0</v>
      </c>
      <c r="AB131" s="521">
        <v>456.27400000000006</v>
      </c>
      <c r="AC131" s="521">
        <f t="shared" si="46"/>
        <v>0</v>
      </c>
      <c r="AD131" s="673">
        <f t="shared" si="40"/>
        <v>0</v>
      </c>
      <c r="AE131" s="744">
        <f t="shared" si="30"/>
        <v>100</v>
      </c>
      <c r="AF131" s="751">
        <v>353.7</v>
      </c>
      <c r="AG131" s="751">
        <f t="shared" si="41"/>
        <v>35370</v>
      </c>
      <c r="AH131" s="751">
        <v>456.27400000000006</v>
      </c>
      <c r="AI131" s="751">
        <f t="shared" si="47"/>
        <v>45627.400000000009</v>
      </c>
      <c r="AJ131" s="752">
        <f t="shared" si="42"/>
        <v>80997.400000000009</v>
      </c>
    </row>
    <row r="132" spans="1:36" s="403" customFormat="1" ht="17.45" hidden="1" customHeight="1" x14ac:dyDescent="0.25">
      <c r="A132" s="437" t="s">
        <v>705</v>
      </c>
      <c r="B132" s="438" t="s">
        <v>255</v>
      </c>
      <c r="C132" s="573" t="s">
        <v>31</v>
      </c>
      <c r="D132" s="598">
        <v>300</v>
      </c>
      <c r="E132" s="467">
        <v>183.4</v>
      </c>
      <c r="F132" s="467">
        <f t="shared" si="31"/>
        <v>55020</v>
      </c>
      <c r="G132" s="467">
        <v>291.33</v>
      </c>
      <c r="H132" s="467">
        <f t="shared" si="43"/>
        <v>87399</v>
      </c>
      <c r="I132" s="589">
        <f t="shared" si="32"/>
        <v>142419</v>
      </c>
      <c r="J132" s="836"/>
      <c r="K132" s="807">
        <v>183.4</v>
      </c>
      <c r="L132" s="808">
        <f t="shared" si="33"/>
        <v>0</v>
      </c>
      <c r="M132" s="807">
        <v>291.33</v>
      </c>
      <c r="N132" s="808">
        <f t="shared" si="44"/>
        <v>0</v>
      </c>
      <c r="O132" s="812">
        <f t="shared" si="34"/>
        <v>0</v>
      </c>
      <c r="P132" s="641">
        <f t="shared" si="35"/>
        <v>0</v>
      </c>
      <c r="Q132" s="514">
        <f t="shared" si="36"/>
        <v>0</v>
      </c>
      <c r="R132" s="640">
        <f t="shared" si="29"/>
        <v>0</v>
      </c>
      <c r="S132" s="652"/>
      <c r="T132" s="521">
        <v>183.4</v>
      </c>
      <c r="U132" s="521">
        <f t="shared" si="37"/>
        <v>0</v>
      </c>
      <c r="V132" s="521">
        <v>291.33</v>
      </c>
      <c r="W132" s="521">
        <f t="shared" si="45"/>
        <v>0</v>
      </c>
      <c r="X132" s="673">
        <f t="shared" si="38"/>
        <v>0</v>
      </c>
      <c r="Y132" s="652"/>
      <c r="Z132" s="521">
        <v>183.4</v>
      </c>
      <c r="AA132" s="521">
        <f t="shared" si="39"/>
        <v>0</v>
      </c>
      <c r="AB132" s="521">
        <v>291.33</v>
      </c>
      <c r="AC132" s="521">
        <f t="shared" si="46"/>
        <v>0</v>
      </c>
      <c r="AD132" s="673">
        <f t="shared" si="40"/>
        <v>0</v>
      </c>
      <c r="AE132" s="744">
        <f t="shared" si="30"/>
        <v>300</v>
      </c>
      <c r="AF132" s="751">
        <v>183.4</v>
      </c>
      <c r="AG132" s="751">
        <f t="shared" si="41"/>
        <v>55020</v>
      </c>
      <c r="AH132" s="751">
        <v>291.33</v>
      </c>
      <c r="AI132" s="751">
        <f t="shared" si="47"/>
        <v>87399</v>
      </c>
      <c r="AJ132" s="752">
        <f t="shared" si="42"/>
        <v>142419</v>
      </c>
    </row>
    <row r="133" spans="1:36" s="403" customFormat="1" ht="17.45" hidden="1" customHeight="1" x14ac:dyDescent="0.25">
      <c r="A133" s="437" t="s">
        <v>706</v>
      </c>
      <c r="B133" s="438" t="s">
        <v>256</v>
      </c>
      <c r="C133" s="573" t="s">
        <v>31</v>
      </c>
      <c r="D133" s="598">
        <v>60</v>
      </c>
      <c r="E133" s="467">
        <v>117.9</v>
      </c>
      <c r="F133" s="467">
        <f t="shared" si="31"/>
        <v>7074</v>
      </c>
      <c r="G133" s="467">
        <v>98.8</v>
      </c>
      <c r="H133" s="467">
        <f t="shared" si="43"/>
        <v>5928</v>
      </c>
      <c r="I133" s="589">
        <f t="shared" si="32"/>
        <v>13002</v>
      </c>
      <c r="J133" s="836"/>
      <c r="K133" s="807">
        <v>117.9</v>
      </c>
      <c r="L133" s="808">
        <f t="shared" si="33"/>
        <v>0</v>
      </c>
      <c r="M133" s="807">
        <v>98.8</v>
      </c>
      <c r="N133" s="808">
        <f t="shared" si="44"/>
        <v>0</v>
      </c>
      <c r="O133" s="812">
        <f t="shared" si="34"/>
        <v>0</v>
      </c>
      <c r="P133" s="641">
        <f t="shared" si="35"/>
        <v>0</v>
      </c>
      <c r="Q133" s="514">
        <f t="shared" si="36"/>
        <v>0</v>
      </c>
      <c r="R133" s="640">
        <f t="shared" si="29"/>
        <v>0</v>
      </c>
      <c r="S133" s="652"/>
      <c r="T133" s="521">
        <v>117.9</v>
      </c>
      <c r="U133" s="521">
        <f t="shared" si="37"/>
        <v>0</v>
      </c>
      <c r="V133" s="521">
        <v>98.8</v>
      </c>
      <c r="W133" s="521">
        <f t="shared" si="45"/>
        <v>0</v>
      </c>
      <c r="X133" s="673">
        <f t="shared" si="38"/>
        <v>0</v>
      </c>
      <c r="Y133" s="652"/>
      <c r="Z133" s="521">
        <v>117.9</v>
      </c>
      <c r="AA133" s="521">
        <f t="shared" si="39"/>
        <v>0</v>
      </c>
      <c r="AB133" s="521">
        <v>98.8</v>
      </c>
      <c r="AC133" s="521">
        <f t="shared" si="46"/>
        <v>0</v>
      </c>
      <c r="AD133" s="673">
        <f t="shared" si="40"/>
        <v>0</v>
      </c>
      <c r="AE133" s="744">
        <f t="shared" si="30"/>
        <v>60</v>
      </c>
      <c r="AF133" s="751">
        <v>117.9</v>
      </c>
      <c r="AG133" s="751">
        <f t="shared" si="41"/>
        <v>7074</v>
      </c>
      <c r="AH133" s="751">
        <v>98.8</v>
      </c>
      <c r="AI133" s="751">
        <f t="shared" si="47"/>
        <v>5928</v>
      </c>
      <c r="AJ133" s="752">
        <f t="shared" si="42"/>
        <v>13002</v>
      </c>
    </row>
    <row r="134" spans="1:36" s="403" customFormat="1" ht="17.45" hidden="1" customHeight="1" x14ac:dyDescent="0.25">
      <c r="A134" s="437" t="s">
        <v>707</v>
      </c>
      <c r="B134" s="438" t="s">
        <v>257</v>
      </c>
      <c r="C134" s="573" t="s">
        <v>31</v>
      </c>
      <c r="D134" s="598">
        <v>60</v>
      </c>
      <c r="E134" s="467">
        <v>117.9</v>
      </c>
      <c r="F134" s="467">
        <f t="shared" si="31"/>
        <v>7074</v>
      </c>
      <c r="G134" s="467">
        <v>120.9</v>
      </c>
      <c r="H134" s="467">
        <f t="shared" si="43"/>
        <v>7254</v>
      </c>
      <c r="I134" s="589">
        <f t="shared" si="32"/>
        <v>14328</v>
      </c>
      <c r="J134" s="836"/>
      <c r="K134" s="807">
        <v>117.9</v>
      </c>
      <c r="L134" s="808">
        <f t="shared" si="33"/>
        <v>0</v>
      </c>
      <c r="M134" s="807">
        <v>120.9</v>
      </c>
      <c r="N134" s="808">
        <f t="shared" si="44"/>
        <v>0</v>
      </c>
      <c r="O134" s="812">
        <f t="shared" si="34"/>
        <v>0</v>
      </c>
      <c r="P134" s="641">
        <f t="shared" si="35"/>
        <v>0</v>
      </c>
      <c r="Q134" s="514">
        <f t="shared" si="36"/>
        <v>0</v>
      </c>
      <c r="R134" s="640">
        <f t="shared" si="29"/>
        <v>0</v>
      </c>
      <c r="S134" s="652"/>
      <c r="T134" s="521">
        <v>117.9</v>
      </c>
      <c r="U134" s="521">
        <f t="shared" si="37"/>
        <v>0</v>
      </c>
      <c r="V134" s="521">
        <v>120.9</v>
      </c>
      <c r="W134" s="521">
        <f t="shared" si="45"/>
        <v>0</v>
      </c>
      <c r="X134" s="673">
        <f t="shared" si="38"/>
        <v>0</v>
      </c>
      <c r="Y134" s="652"/>
      <c r="Z134" s="521">
        <v>117.9</v>
      </c>
      <c r="AA134" s="521">
        <f t="shared" si="39"/>
        <v>0</v>
      </c>
      <c r="AB134" s="521">
        <v>120.9</v>
      </c>
      <c r="AC134" s="521">
        <f t="shared" si="46"/>
        <v>0</v>
      </c>
      <c r="AD134" s="673">
        <f t="shared" si="40"/>
        <v>0</v>
      </c>
      <c r="AE134" s="744">
        <f t="shared" si="30"/>
        <v>60</v>
      </c>
      <c r="AF134" s="751">
        <v>117.9</v>
      </c>
      <c r="AG134" s="751">
        <f t="shared" si="41"/>
        <v>7074</v>
      </c>
      <c r="AH134" s="751">
        <v>120.9</v>
      </c>
      <c r="AI134" s="751">
        <f t="shared" si="47"/>
        <v>7254</v>
      </c>
      <c r="AJ134" s="752">
        <f t="shared" si="42"/>
        <v>14328</v>
      </c>
    </row>
    <row r="135" spans="1:36" s="403" customFormat="1" ht="17.45" hidden="1" customHeight="1" x14ac:dyDescent="0.25">
      <c r="A135" s="437" t="s">
        <v>708</v>
      </c>
      <c r="B135" s="438" t="s">
        <v>258</v>
      </c>
      <c r="C135" s="573" t="s">
        <v>31</v>
      </c>
      <c r="D135" s="598">
        <v>400</v>
      </c>
      <c r="E135" s="467">
        <v>32.75</v>
      </c>
      <c r="F135" s="467">
        <f t="shared" si="31"/>
        <v>13100</v>
      </c>
      <c r="G135" s="467">
        <v>107.926</v>
      </c>
      <c r="H135" s="467">
        <f t="shared" si="43"/>
        <v>43170.400000000001</v>
      </c>
      <c r="I135" s="589">
        <f t="shared" si="32"/>
        <v>56270.400000000001</v>
      </c>
      <c r="J135" s="836"/>
      <c r="K135" s="807">
        <v>32.75</v>
      </c>
      <c r="L135" s="808">
        <f t="shared" si="33"/>
        <v>0</v>
      </c>
      <c r="M135" s="807">
        <v>107.926</v>
      </c>
      <c r="N135" s="808">
        <f t="shared" si="44"/>
        <v>0</v>
      </c>
      <c r="O135" s="812">
        <f t="shared" si="34"/>
        <v>0</v>
      </c>
      <c r="P135" s="641">
        <f t="shared" si="35"/>
        <v>0</v>
      </c>
      <c r="Q135" s="514">
        <f t="shared" si="36"/>
        <v>0</v>
      </c>
      <c r="R135" s="640">
        <f t="shared" si="29"/>
        <v>0</v>
      </c>
      <c r="S135" s="652"/>
      <c r="T135" s="521">
        <v>32.75</v>
      </c>
      <c r="U135" s="521">
        <f t="shared" si="37"/>
        <v>0</v>
      </c>
      <c r="V135" s="521">
        <v>107.926</v>
      </c>
      <c r="W135" s="521">
        <f t="shared" si="45"/>
        <v>0</v>
      </c>
      <c r="X135" s="673">
        <f t="shared" si="38"/>
        <v>0</v>
      </c>
      <c r="Y135" s="652"/>
      <c r="Z135" s="521">
        <v>32.75</v>
      </c>
      <c r="AA135" s="521">
        <f t="shared" si="39"/>
        <v>0</v>
      </c>
      <c r="AB135" s="521">
        <v>107.926</v>
      </c>
      <c r="AC135" s="521">
        <f t="shared" si="46"/>
        <v>0</v>
      </c>
      <c r="AD135" s="673">
        <f t="shared" si="40"/>
        <v>0</v>
      </c>
      <c r="AE135" s="744">
        <f t="shared" si="30"/>
        <v>400</v>
      </c>
      <c r="AF135" s="751">
        <v>32.75</v>
      </c>
      <c r="AG135" s="751">
        <f t="shared" si="41"/>
        <v>13100</v>
      </c>
      <c r="AH135" s="751">
        <v>107.926</v>
      </c>
      <c r="AI135" s="751">
        <f t="shared" si="47"/>
        <v>43170.400000000001</v>
      </c>
      <c r="AJ135" s="752">
        <f t="shared" si="42"/>
        <v>56270.400000000001</v>
      </c>
    </row>
    <row r="136" spans="1:36" s="403" customFormat="1" ht="17.45" hidden="1" customHeight="1" x14ac:dyDescent="0.25">
      <c r="A136" s="437" t="s">
        <v>709</v>
      </c>
      <c r="B136" s="438" t="s">
        <v>259</v>
      </c>
      <c r="C136" s="573" t="s">
        <v>31</v>
      </c>
      <c r="D136" s="598">
        <v>100</v>
      </c>
      <c r="E136" s="467">
        <v>19.650000000000002</v>
      </c>
      <c r="F136" s="467">
        <f t="shared" si="31"/>
        <v>1965.0000000000002</v>
      </c>
      <c r="G136" s="467">
        <v>8.84</v>
      </c>
      <c r="H136" s="467">
        <f t="shared" si="43"/>
        <v>884</v>
      </c>
      <c r="I136" s="589">
        <f t="shared" si="32"/>
        <v>2849</v>
      </c>
      <c r="J136" s="836"/>
      <c r="K136" s="807">
        <v>19.650000000000002</v>
      </c>
      <c r="L136" s="808">
        <f t="shared" si="33"/>
        <v>0</v>
      </c>
      <c r="M136" s="807">
        <v>8.84</v>
      </c>
      <c r="N136" s="808">
        <f t="shared" si="44"/>
        <v>0</v>
      </c>
      <c r="O136" s="812">
        <f t="shared" si="34"/>
        <v>0</v>
      </c>
      <c r="P136" s="641">
        <f t="shared" si="35"/>
        <v>0</v>
      </c>
      <c r="Q136" s="514">
        <f t="shared" si="36"/>
        <v>0</v>
      </c>
      <c r="R136" s="640">
        <f t="shared" si="29"/>
        <v>0</v>
      </c>
      <c r="S136" s="652"/>
      <c r="T136" s="521">
        <v>19.650000000000002</v>
      </c>
      <c r="U136" s="521">
        <f t="shared" si="37"/>
        <v>0</v>
      </c>
      <c r="V136" s="521">
        <v>8.84</v>
      </c>
      <c r="W136" s="521">
        <f t="shared" si="45"/>
        <v>0</v>
      </c>
      <c r="X136" s="673">
        <f t="shared" si="38"/>
        <v>0</v>
      </c>
      <c r="Y136" s="652"/>
      <c r="Z136" s="521">
        <v>19.650000000000002</v>
      </c>
      <c r="AA136" s="521">
        <f t="shared" si="39"/>
        <v>0</v>
      </c>
      <c r="AB136" s="521">
        <v>8.84</v>
      </c>
      <c r="AC136" s="521">
        <f t="shared" si="46"/>
        <v>0</v>
      </c>
      <c r="AD136" s="673">
        <f t="shared" si="40"/>
        <v>0</v>
      </c>
      <c r="AE136" s="744">
        <f t="shared" si="30"/>
        <v>100</v>
      </c>
      <c r="AF136" s="751">
        <v>19.650000000000002</v>
      </c>
      <c r="AG136" s="751">
        <f t="shared" si="41"/>
        <v>1965.0000000000002</v>
      </c>
      <c r="AH136" s="751">
        <v>8.84</v>
      </c>
      <c r="AI136" s="751">
        <f t="shared" si="47"/>
        <v>884</v>
      </c>
      <c r="AJ136" s="752">
        <f t="shared" si="42"/>
        <v>2849</v>
      </c>
    </row>
    <row r="137" spans="1:36" s="403" customFormat="1" ht="17.45" hidden="1" customHeight="1" x14ac:dyDescent="0.25">
      <c r="A137" s="437" t="s">
        <v>710</v>
      </c>
      <c r="B137" s="438" t="s">
        <v>260</v>
      </c>
      <c r="C137" s="573" t="s">
        <v>32</v>
      </c>
      <c r="D137" s="598">
        <v>200</v>
      </c>
      <c r="E137" s="467">
        <v>393</v>
      </c>
      <c r="F137" s="467">
        <f t="shared" si="31"/>
        <v>78600</v>
      </c>
      <c r="G137" s="467">
        <v>127.4</v>
      </c>
      <c r="H137" s="467">
        <f t="shared" si="43"/>
        <v>25480</v>
      </c>
      <c r="I137" s="589">
        <f t="shared" si="32"/>
        <v>104080</v>
      </c>
      <c r="J137" s="836"/>
      <c r="K137" s="807">
        <v>393</v>
      </c>
      <c r="L137" s="808">
        <f t="shared" si="33"/>
        <v>0</v>
      </c>
      <c r="M137" s="807">
        <v>127.4</v>
      </c>
      <c r="N137" s="808">
        <f t="shared" si="44"/>
        <v>0</v>
      </c>
      <c r="O137" s="812">
        <f t="shared" si="34"/>
        <v>0</v>
      </c>
      <c r="P137" s="641">
        <f t="shared" si="35"/>
        <v>0</v>
      </c>
      <c r="Q137" s="514">
        <f t="shared" si="36"/>
        <v>0</v>
      </c>
      <c r="R137" s="640">
        <f t="shared" si="29"/>
        <v>0</v>
      </c>
      <c r="S137" s="652"/>
      <c r="T137" s="521">
        <v>393</v>
      </c>
      <c r="U137" s="521">
        <f t="shared" si="37"/>
        <v>0</v>
      </c>
      <c r="V137" s="521">
        <v>127.4</v>
      </c>
      <c r="W137" s="521">
        <f t="shared" si="45"/>
        <v>0</v>
      </c>
      <c r="X137" s="673">
        <f t="shared" si="38"/>
        <v>0</v>
      </c>
      <c r="Y137" s="652"/>
      <c r="Z137" s="521">
        <v>393</v>
      </c>
      <c r="AA137" s="521">
        <f t="shared" si="39"/>
        <v>0</v>
      </c>
      <c r="AB137" s="521">
        <v>127.4</v>
      </c>
      <c r="AC137" s="521">
        <f t="shared" si="46"/>
        <v>0</v>
      </c>
      <c r="AD137" s="673">
        <f t="shared" si="40"/>
        <v>0</v>
      </c>
      <c r="AE137" s="744">
        <f t="shared" si="30"/>
        <v>200</v>
      </c>
      <c r="AF137" s="751">
        <v>393</v>
      </c>
      <c r="AG137" s="751">
        <f t="shared" si="41"/>
        <v>78600</v>
      </c>
      <c r="AH137" s="751">
        <v>127.4</v>
      </c>
      <c r="AI137" s="751">
        <f t="shared" si="47"/>
        <v>25480</v>
      </c>
      <c r="AJ137" s="752">
        <f t="shared" si="42"/>
        <v>104080</v>
      </c>
    </row>
    <row r="138" spans="1:36" s="403" customFormat="1" ht="17.45" hidden="1" customHeight="1" x14ac:dyDescent="0.25">
      <c r="A138" s="437" t="s">
        <v>711</v>
      </c>
      <c r="B138" s="438" t="s">
        <v>261</v>
      </c>
      <c r="C138" s="573" t="s">
        <v>32</v>
      </c>
      <c r="D138" s="598">
        <v>2960</v>
      </c>
      <c r="E138" s="467">
        <v>162.44</v>
      </c>
      <c r="F138" s="467">
        <f t="shared" si="31"/>
        <v>480822.39999999997</v>
      </c>
      <c r="G138" s="467">
        <v>188.31800000000001</v>
      </c>
      <c r="H138" s="467">
        <f t="shared" si="43"/>
        <v>557421.28</v>
      </c>
      <c r="I138" s="589">
        <f t="shared" si="32"/>
        <v>1038243.6799999999</v>
      </c>
      <c r="J138" s="836"/>
      <c r="K138" s="807">
        <v>162.44</v>
      </c>
      <c r="L138" s="808">
        <f t="shared" si="33"/>
        <v>0</v>
      </c>
      <c r="M138" s="807">
        <v>188.31800000000001</v>
      </c>
      <c r="N138" s="808">
        <f t="shared" si="44"/>
        <v>0</v>
      </c>
      <c r="O138" s="812">
        <f t="shared" si="34"/>
        <v>0</v>
      </c>
      <c r="P138" s="641">
        <f t="shared" si="35"/>
        <v>0</v>
      </c>
      <c r="Q138" s="514">
        <f t="shared" si="36"/>
        <v>0</v>
      </c>
      <c r="R138" s="640">
        <f t="shared" ref="R138:R149" si="48">(D138*K138)-(D138*T138)</f>
        <v>0</v>
      </c>
      <c r="S138" s="652"/>
      <c r="T138" s="521">
        <v>162.44</v>
      </c>
      <c r="U138" s="521">
        <f t="shared" si="37"/>
        <v>0</v>
      </c>
      <c r="V138" s="521">
        <v>188.31800000000001</v>
      </c>
      <c r="W138" s="521">
        <f t="shared" si="45"/>
        <v>0</v>
      </c>
      <c r="X138" s="673">
        <f t="shared" si="38"/>
        <v>0</v>
      </c>
      <c r="Y138" s="652"/>
      <c r="Z138" s="521">
        <v>162.44</v>
      </c>
      <c r="AA138" s="521">
        <f t="shared" si="39"/>
        <v>0</v>
      </c>
      <c r="AB138" s="521">
        <v>188.31800000000001</v>
      </c>
      <c r="AC138" s="521">
        <f t="shared" si="46"/>
        <v>0</v>
      </c>
      <c r="AD138" s="673">
        <f t="shared" si="40"/>
        <v>0</v>
      </c>
      <c r="AE138" s="744">
        <f t="shared" si="30"/>
        <v>2960</v>
      </c>
      <c r="AF138" s="751">
        <v>162.44</v>
      </c>
      <c r="AG138" s="751">
        <f t="shared" si="41"/>
        <v>480822.39999999997</v>
      </c>
      <c r="AH138" s="751">
        <v>188.31800000000001</v>
      </c>
      <c r="AI138" s="751">
        <f t="shared" si="47"/>
        <v>557421.28</v>
      </c>
      <c r="AJ138" s="752">
        <f t="shared" si="42"/>
        <v>1038243.6799999999</v>
      </c>
    </row>
    <row r="139" spans="1:36" s="403" customFormat="1" ht="17.45" hidden="1" customHeight="1" x14ac:dyDescent="0.25">
      <c r="A139" s="437" t="s">
        <v>712</v>
      </c>
      <c r="B139" s="438" t="s">
        <v>261</v>
      </c>
      <c r="C139" s="573" t="s">
        <v>32</v>
      </c>
      <c r="D139" s="598">
        <v>930</v>
      </c>
      <c r="E139" s="467">
        <v>162.44</v>
      </c>
      <c r="F139" s="467">
        <f t="shared" si="31"/>
        <v>151069.20000000001</v>
      </c>
      <c r="G139" s="467">
        <v>107.822</v>
      </c>
      <c r="H139" s="467">
        <f t="shared" si="43"/>
        <v>100274.46</v>
      </c>
      <c r="I139" s="589">
        <f t="shared" si="32"/>
        <v>251343.66000000003</v>
      </c>
      <c r="J139" s="836"/>
      <c r="K139" s="807">
        <v>162.44</v>
      </c>
      <c r="L139" s="808">
        <f t="shared" si="33"/>
        <v>0</v>
      </c>
      <c r="M139" s="807">
        <v>107.822</v>
      </c>
      <c r="N139" s="808">
        <f t="shared" si="44"/>
        <v>0</v>
      </c>
      <c r="O139" s="812">
        <f t="shared" si="34"/>
        <v>0</v>
      </c>
      <c r="P139" s="641">
        <f t="shared" si="35"/>
        <v>0</v>
      </c>
      <c r="Q139" s="514">
        <f t="shared" si="36"/>
        <v>0</v>
      </c>
      <c r="R139" s="640">
        <f t="shared" si="48"/>
        <v>0</v>
      </c>
      <c r="S139" s="652"/>
      <c r="T139" s="521">
        <v>162.44</v>
      </c>
      <c r="U139" s="521">
        <f t="shared" si="37"/>
        <v>0</v>
      </c>
      <c r="V139" s="521">
        <v>107.822</v>
      </c>
      <c r="W139" s="521">
        <f t="shared" si="45"/>
        <v>0</v>
      </c>
      <c r="X139" s="673">
        <f t="shared" si="38"/>
        <v>0</v>
      </c>
      <c r="Y139" s="652"/>
      <c r="Z139" s="521">
        <v>162.44</v>
      </c>
      <c r="AA139" s="521">
        <f t="shared" si="39"/>
        <v>0</v>
      </c>
      <c r="AB139" s="521">
        <v>107.822</v>
      </c>
      <c r="AC139" s="521">
        <f t="shared" si="46"/>
        <v>0</v>
      </c>
      <c r="AD139" s="673">
        <f t="shared" si="40"/>
        <v>0</v>
      </c>
      <c r="AE139" s="744">
        <f t="shared" si="30"/>
        <v>930</v>
      </c>
      <c r="AF139" s="751">
        <v>162.44</v>
      </c>
      <c r="AG139" s="751">
        <f t="shared" si="41"/>
        <v>151069.20000000001</v>
      </c>
      <c r="AH139" s="751">
        <v>107.822</v>
      </c>
      <c r="AI139" s="751">
        <f t="shared" si="47"/>
        <v>100274.46</v>
      </c>
      <c r="AJ139" s="752">
        <f t="shared" si="42"/>
        <v>251343.66000000003</v>
      </c>
    </row>
    <row r="140" spans="1:36" s="403" customFormat="1" ht="17.45" hidden="1" customHeight="1" x14ac:dyDescent="0.25">
      <c r="A140" s="437" t="s">
        <v>713</v>
      </c>
      <c r="B140" s="438" t="s">
        <v>261</v>
      </c>
      <c r="C140" s="573" t="s">
        <v>32</v>
      </c>
      <c r="D140" s="598">
        <v>510</v>
      </c>
      <c r="E140" s="467">
        <v>162.44</v>
      </c>
      <c r="F140" s="467">
        <f t="shared" si="31"/>
        <v>82844.399999999994</v>
      </c>
      <c r="G140" s="467">
        <v>182.80600000000001</v>
      </c>
      <c r="H140" s="467">
        <f t="shared" si="43"/>
        <v>93231.060000000012</v>
      </c>
      <c r="I140" s="589">
        <f t="shared" si="32"/>
        <v>176075.46000000002</v>
      </c>
      <c r="J140" s="836"/>
      <c r="K140" s="807">
        <v>162.44</v>
      </c>
      <c r="L140" s="808">
        <f t="shared" si="33"/>
        <v>0</v>
      </c>
      <c r="M140" s="807">
        <v>182.80600000000001</v>
      </c>
      <c r="N140" s="808">
        <f t="shared" si="44"/>
        <v>0</v>
      </c>
      <c r="O140" s="812">
        <f t="shared" si="34"/>
        <v>0</v>
      </c>
      <c r="P140" s="641">
        <f t="shared" si="35"/>
        <v>0</v>
      </c>
      <c r="Q140" s="514">
        <f t="shared" si="36"/>
        <v>0</v>
      </c>
      <c r="R140" s="640">
        <f t="shared" si="48"/>
        <v>0</v>
      </c>
      <c r="S140" s="652"/>
      <c r="T140" s="521">
        <v>162.44</v>
      </c>
      <c r="U140" s="521">
        <f t="shared" si="37"/>
        <v>0</v>
      </c>
      <c r="V140" s="521">
        <v>182.80600000000001</v>
      </c>
      <c r="W140" s="521">
        <f t="shared" si="45"/>
        <v>0</v>
      </c>
      <c r="X140" s="673">
        <f t="shared" si="38"/>
        <v>0</v>
      </c>
      <c r="Y140" s="652"/>
      <c r="Z140" s="521">
        <v>162.44</v>
      </c>
      <c r="AA140" s="521">
        <f t="shared" si="39"/>
        <v>0</v>
      </c>
      <c r="AB140" s="521">
        <v>182.80600000000001</v>
      </c>
      <c r="AC140" s="521">
        <f t="shared" si="46"/>
        <v>0</v>
      </c>
      <c r="AD140" s="673">
        <f t="shared" si="40"/>
        <v>0</v>
      </c>
      <c r="AE140" s="744">
        <f t="shared" si="30"/>
        <v>510</v>
      </c>
      <c r="AF140" s="751">
        <v>162.44</v>
      </c>
      <c r="AG140" s="751">
        <f t="shared" si="41"/>
        <v>82844.399999999994</v>
      </c>
      <c r="AH140" s="751">
        <v>182.80600000000001</v>
      </c>
      <c r="AI140" s="751">
        <f t="shared" si="47"/>
        <v>93231.060000000012</v>
      </c>
      <c r="AJ140" s="752">
        <f t="shared" si="42"/>
        <v>176075.46000000002</v>
      </c>
    </row>
    <row r="141" spans="1:36" s="403" customFormat="1" ht="17.45" hidden="1" customHeight="1" x14ac:dyDescent="0.25">
      <c r="A141" s="437" t="s">
        <v>714</v>
      </c>
      <c r="B141" s="438" t="s">
        <v>261</v>
      </c>
      <c r="C141" s="573" t="s">
        <v>32</v>
      </c>
      <c r="D141" s="598">
        <v>600</v>
      </c>
      <c r="E141" s="467">
        <v>162.44</v>
      </c>
      <c r="F141" s="467">
        <f t="shared" si="31"/>
        <v>97464</v>
      </c>
      <c r="G141" s="467">
        <v>111.72199999999999</v>
      </c>
      <c r="H141" s="467">
        <f t="shared" si="43"/>
        <v>67033.2</v>
      </c>
      <c r="I141" s="589">
        <f t="shared" si="32"/>
        <v>164497.20000000001</v>
      </c>
      <c r="J141" s="836"/>
      <c r="K141" s="807">
        <v>162.44</v>
      </c>
      <c r="L141" s="808">
        <f t="shared" si="33"/>
        <v>0</v>
      </c>
      <c r="M141" s="807">
        <v>111.72199999999999</v>
      </c>
      <c r="N141" s="808">
        <f t="shared" si="44"/>
        <v>0</v>
      </c>
      <c r="O141" s="812">
        <f t="shared" si="34"/>
        <v>0</v>
      </c>
      <c r="P141" s="641">
        <f t="shared" si="35"/>
        <v>0</v>
      </c>
      <c r="Q141" s="514">
        <f t="shared" si="36"/>
        <v>0</v>
      </c>
      <c r="R141" s="640">
        <f t="shared" si="48"/>
        <v>0</v>
      </c>
      <c r="S141" s="652"/>
      <c r="T141" s="521">
        <v>162.44</v>
      </c>
      <c r="U141" s="521">
        <f t="shared" si="37"/>
        <v>0</v>
      </c>
      <c r="V141" s="521">
        <v>111.72199999999999</v>
      </c>
      <c r="W141" s="521">
        <f t="shared" si="45"/>
        <v>0</v>
      </c>
      <c r="X141" s="673">
        <f t="shared" si="38"/>
        <v>0</v>
      </c>
      <c r="Y141" s="652"/>
      <c r="Z141" s="521">
        <v>162.44</v>
      </c>
      <c r="AA141" s="521">
        <f t="shared" si="39"/>
        <v>0</v>
      </c>
      <c r="AB141" s="521">
        <v>111.72199999999999</v>
      </c>
      <c r="AC141" s="521">
        <f t="shared" si="46"/>
        <v>0</v>
      </c>
      <c r="AD141" s="673">
        <f t="shared" si="40"/>
        <v>0</v>
      </c>
      <c r="AE141" s="744">
        <f t="shared" si="30"/>
        <v>600</v>
      </c>
      <c r="AF141" s="751">
        <v>162.44</v>
      </c>
      <c r="AG141" s="751">
        <f t="shared" si="41"/>
        <v>97464</v>
      </c>
      <c r="AH141" s="751">
        <v>111.72199999999999</v>
      </c>
      <c r="AI141" s="751">
        <f t="shared" si="47"/>
        <v>67033.2</v>
      </c>
      <c r="AJ141" s="752">
        <f t="shared" si="42"/>
        <v>164497.20000000001</v>
      </c>
    </row>
    <row r="142" spans="1:36" s="403" customFormat="1" ht="17.45" hidden="1" customHeight="1" x14ac:dyDescent="0.25">
      <c r="A142" s="437" t="s">
        <v>715</v>
      </c>
      <c r="B142" s="438" t="s">
        <v>262</v>
      </c>
      <c r="C142" s="573" t="s">
        <v>32</v>
      </c>
      <c r="D142" s="598">
        <v>1410</v>
      </c>
      <c r="E142" s="467">
        <v>78.600000000000009</v>
      </c>
      <c r="F142" s="467">
        <f t="shared" si="31"/>
        <v>110826.00000000001</v>
      </c>
      <c r="G142" s="467">
        <v>116.012</v>
      </c>
      <c r="H142" s="467">
        <f t="shared" si="43"/>
        <v>163576.92000000001</v>
      </c>
      <c r="I142" s="589">
        <f t="shared" si="32"/>
        <v>274402.92000000004</v>
      </c>
      <c r="J142" s="836"/>
      <c r="K142" s="807">
        <v>78.600000000000009</v>
      </c>
      <c r="L142" s="808">
        <f t="shared" si="33"/>
        <v>0</v>
      </c>
      <c r="M142" s="807">
        <v>116.012</v>
      </c>
      <c r="N142" s="808">
        <f t="shared" si="44"/>
        <v>0</v>
      </c>
      <c r="O142" s="812">
        <f t="shared" si="34"/>
        <v>0</v>
      </c>
      <c r="P142" s="641">
        <f t="shared" si="35"/>
        <v>0</v>
      </c>
      <c r="Q142" s="514">
        <f t="shared" si="36"/>
        <v>0</v>
      </c>
      <c r="R142" s="640">
        <f t="shared" si="48"/>
        <v>0</v>
      </c>
      <c r="S142" s="652"/>
      <c r="T142" s="521">
        <v>78.600000000000009</v>
      </c>
      <c r="U142" s="521">
        <f t="shared" si="37"/>
        <v>0</v>
      </c>
      <c r="V142" s="521">
        <v>116.012</v>
      </c>
      <c r="W142" s="521">
        <f t="shared" si="45"/>
        <v>0</v>
      </c>
      <c r="X142" s="673">
        <f t="shared" si="38"/>
        <v>0</v>
      </c>
      <c r="Y142" s="652"/>
      <c r="Z142" s="521">
        <v>78.600000000000009</v>
      </c>
      <c r="AA142" s="521">
        <f t="shared" si="39"/>
        <v>0</v>
      </c>
      <c r="AB142" s="521">
        <v>116.012</v>
      </c>
      <c r="AC142" s="521">
        <f t="shared" si="46"/>
        <v>0</v>
      </c>
      <c r="AD142" s="673">
        <f t="shared" si="40"/>
        <v>0</v>
      </c>
      <c r="AE142" s="744">
        <f t="shared" si="30"/>
        <v>1410</v>
      </c>
      <c r="AF142" s="751">
        <v>78.600000000000009</v>
      </c>
      <c r="AG142" s="751">
        <f t="shared" si="41"/>
        <v>110826.00000000001</v>
      </c>
      <c r="AH142" s="751">
        <v>116.012</v>
      </c>
      <c r="AI142" s="751">
        <f t="shared" si="47"/>
        <v>163576.92000000001</v>
      </c>
      <c r="AJ142" s="752">
        <f t="shared" si="42"/>
        <v>274402.92000000004</v>
      </c>
    </row>
    <row r="143" spans="1:36" s="403" customFormat="1" ht="17.45" hidden="1" customHeight="1" x14ac:dyDescent="0.25">
      <c r="A143" s="437" t="s">
        <v>716</v>
      </c>
      <c r="B143" s="438" t="s">
        <v>263</v>
      </c>
      <c r="C143" s="573" t="s">
        <v>32</v>
      </c>
      <c r="D143" s="598">
        <v>600</v>
      </c>
      <c r="E143" s="467">
        <v>45.85</v>
      </c>
      <c r="F143" s="467">
        <f t="shared" si="31"/>
        <v>27510</v>
      </c>
      <c r="G143" s="467">
        <v>28.080000000000002</v>
      </c>
      <c r="H143" s="467">
        <f t="shared" si="43"/>
        <v>16848</v>
      </c>
      <c r="I143" s="589">
        <f t="shared" si="32"/>
        <v>44358</v>
      </c>
      <c r="J143" s="836"/>
      <c r="K143" s="807">
        <v>45.85</v>
      </c>
      <c r="L143" s="808">
        <f t="shared" si="33"/>
        <v>0</v>
      </c>
      <c r="M143" s="807">
        <v>28.080000000000002</v>
      </c>
      <c r="N143" s="808">
        <f t="shared" si="44"/>
        <v>0</v>
      </c>
      <c r="O143" s="812">
        <f t="shared" si="34"/>
        <v>0</v>
      </c>
      <c r="P143" s="641">
        <f t="shared" si="35"/>
        <v>0</v>
      </c>
      <c r="Q143" s="514">
        <f t="shared" si="36"/>
        <v>0</v>
      </c>
      <c r="R143" s="640">
        <f t="shared" si="48"/>
        <v>0</v>
      </c>
      <c r="S143" s="652"/>
      <c r="T143" s="521">
        <v>45.85</v>
      </c>
      <c r="U143" s="521">
        <f t="shared" si="37"/>
        <v>0</v>
      </c>
      <c r="V143" s="521">
        <v>28.080000000000002</v>
      </c>
      <c r="W143" s="521">
        <f t="shared" si="45"/>
        <v>0</v>
      </c>
      <c r="X143" s="673">
        <f t="shared" si="38"/>
        <v>0</v>
      </c>
      <c r="Y143" s="652"/>
      <c r="Z143" s="521">
        <v>45.85</v>
      </c>
      <c r="AA143" s="521">
        <f t="shared" si="39"/>
        <v>0</v>
      </c>
      <c r="AB143" s="521">
        <v>28.080000000000002</v>
      </c>
      <c r="AC143" s="521">
        <f t="shared" si="46"/>
        <v>0</v>
      </c>
      <c r="AD143" s="673">
        <f t="shared" si="40"/>
        <v>0</v>
      </c>
      <c r="AE143" s="744">
        <f t="shared" si="30"/>
        <v>600</v>
      </c>
      <c r="AF143" s="751">
        <v>45.85</v>
      </c>
      <c r="AG143" s="751">
        <f t="shared" si="41"/>
        <v>27510</v>
      </c>
      <c r="AH143" s="751">
        <v>28.080000000000002</v>
      </c>
      <c r="AI143" s="751">
        <f t="shared" si="47"/>
        <v>16848</v>
      </c>
      <c r="AJ143" s="752">
        <f t="shared" si="42"/>
        <v>44358</v>
      </c>
    </row>
    <row r="144" spans="1:36" s="403" customFormat="1" ht="17.45" hidden="1" customHeight="1" x14ac:dyDescent="0.25">
      <c r="A144" s="437" t="s">
        <v>717</v>
      </c>
      <c r="B144" s="438" t="s">
        <v>264</v>
      </c>
      <c r="C144" s="573" t="s">
        <v>31</v>
      </c>
      <c r="D144" s="598">
        <v>1200</v>
      </c>
      <c r="E144" s="467">
        <v>6.5500000000000007</v>
      </c>
      <c r="F144" s="467">
        <f t="shared" si="31"/>
        <v>7860.0000000000009</v>
      </c>
      <c r="G144" s="467">
        <v>3.3800000000000003</v>
      </c>
      <c r="H144" s="467">
        <f t="shared" si="43"/>
        <v>4056.0000000000005</v>
      </c>
      <c r="I144" s="589">
        <f t="shared" si="32"/>
        <v>11916.000000000002</v>
      </c>
      <c r="J144" s="836"/>
      <c r="K144" s="807">
        <v>6.5500000000000007</v>
      </c>
      <c r="L144" s="808">
        <f t="shared" si="33"/>
        <v>0</v>
      </c>
      <c r="M144" s="807">
        <v>3.3800000000000003</v>
      </c>
      <c r="N144" s="808">
        <f t="shared" si="44"/>
        <v>0</v>
      </c>
      <c r="O144" s="812">
        <f t="shared" si="34"/>
        <v>0</v>
      </c>
      <c r="P144" s="641">
        <f t="shared" si="35"/>
        <v>0</v>
      </c>
      <c r="Q144" s="514">
        <f t="shared" si="36"/>
        <v>0</v>
      </c>
      <c r="R144" s="640">
        <f t="shared" si="48"/>
        <v>0</v>
      </c>
      <c r="S144" s="652"/>
      <c r="T144" s="521">
        <v>6.5500000000000007</v>
      </c>
      <c r="U144" s="521">
        <f t="shared" si="37"/>
        <v>0</v>
      </c>
      <c r="V144" s="521">
        <v>3.3800000000000003</v>
      </c>
      <c r="W144" s="521">
        <f t="shared" si="45"/>
        <v>0</v>
      </c>
      <c r="X144" s="673">
        <f t="shared" si="38"/>
        <v>0</v>
      </c>
      <c r="Y144" s="652"/>
      <c r="Z144" s="521">
        <v>6.5500000000000007</v>
      </c>
      <c r="AA144" s="521">
        <f t="shared" si="39"/>
        <v>0</v>
      </c>
      <c r="AB144" s="521">
        <v>3.3800000000000003</v>
      </c>
      <c r="AC144" s="521">
        <f t="shared" si="46"/>
        <v>0</v>
      </c>
      <c r="AD144" s="673">
        <f t="shared" si="40"/>
        <v>0</v>
      </c>
      <c r="AE144" s="744">
        <f t="shared" si="30"/>
        <v>1200</v>
      </c>
      <c r="AF144" s="751">
        <v>6.5500000000000007</v>
      </c>
      <c r="AG144" s="751">
        <f t="shared" si="41"/>
        <v>7860.0000000000009</v>
      </c>
      <c r="AH144" s="751">
        <v>3.3800000000000003</v>
      </c>
      <c r="AI144" s="751">
        <f t="shared" si="47"/>
        <v>4056.0000000000005</v>
      </c>
      <c r="AJ144" s="752">
        <f t="shared" si="42"/>
        <v>11916.000000000002</v>
      </c>
    </row>
    <row r="145" spans="1:36" s="403" customFormat="1" ht="17.45" hidden="1" customHeight="1" x14ac:dyDescent="0.25">
      <c r="A145" s="437" t="s">
        <v>718</v>
      </c>
      <c r="B145" s="438" t="s">
        <v>265</v>
      </c>
      <c r="C145" s="573" t="s">
        <v>31</v>
      </c>
      <c r="D145" s="598">
        <v>400</v>
      </c>
      <c r="E145" s="467">
        <v>6.5500000000000007</v>
      </c>
      <c r="F145" s="467">
        <f t="shared" si="31"/>
        <v>2620.0000000000005</v>
      </c>
      <c r="G145" s="467">
        <v>4.6800000000000006</v>
      </c>
      <c r="H145" s="467">
        <f t="shared" si="43"/>
        <v>1872.0000000000002</v>
      </c>
      <c r="I145" s="589">
        <f t="shared" si="32"/>
        <v>4492.0000000000009</v>
      </c>
      <c r="J145" s="836"/>
      <c r="K145" s="807">
        <v>6.5500000000000007</v>
      </c>
      <c r="L145" s="808">
        <f t="shared" si="33"/>
        <v>0</v>
      </c>
      <c r="M145" s="807">
        <v>4.6800000000000006</v>
      </c>
      <c r="N145" s="808">
        <f t="shared" si="44"/>
        <v>0</v>
      </c>
      <c r="O145" s="812">
        <f t="shared" si="34"/>
        <v>0</v>
      </c>
      <c r="P145" s="641">
        <f t="shared" si="35"/>
        <v>0</v>
      </c>
      <c r="Q145" s="514">
        <f t="shared" si="36"/>
        <v>0</v>
      </c>
      <c r="R145" s="640">
        <f t="shared" si="48"/>
        <v>0</v>
      </c>
      <c r="S145" s="652"/>
      <c r="T145" s="521">
        <v>6.5500000000000007</v>
      </c>
      <c r="U145" s="521">
        <f t="shared" si="37"/>
        <v>0</v>
      </c>
      <c r="V145" s="521">
        <v>4.6800000000000006</v>
      </c>
      <c r="W145" s="521">
        <f t="shared" si="45"/>
        <v>0</v>
      </c>
      <c r="X145" s="673">
        <f t="shared" si="38"/>
        <v>0</v>
      </c>
      <c r="Y145" s="652"/>
      <c r="Z145" s="521">
        <v>6.5500000000000007</v>
      </c>
      <c r="AA145" s="521">
        <f t="shared" si="39"/>
        <v>0</v>
      </c>
      <c r="AB145" s="521">
        <v>4.6800000000000006</v>
      </c>
      <c r="AC145" s="521">
        <f t="shared" si="46"/>
        <v>0</v>
      </c>
      <c r="AD145" s="673">
        <f t="shared" si="40"/>
        <v>0</v>
      </c>
      <c r="AE145" s="744">
        <f t="shared" si="30"/>
        <v>400</v>
      </c>
      <c r="AF145" s="751">
        <v>6.5500000000000007</v>
      </c>
      <c r="AG145" s="751">
        <f t="shared" si="41"/>
        <v>2620.0000000000005</v>
      </c>
      <c r="AH145" s="751">
        <v>4.6800000000000006</v>
      </c>
      <c r="AI145" s="751">
        <f t="shared" si="47"/>
        <v>1872.0000000000002</v>
      </c>
      <c r="AJ145" s="752">
        <f t="shared" si="42"/>
        <v>4492.0000000000009</v>
      </c>
    </row>
    <row r="146" spans="1:36" s="403" customFormat="1" ht="17.45" hidden="1" customHeight="1" x14ac:dyDescent="0.25">
      <c r="A146" s="437" t="s">
        <v>719</v>
      </c>
      <c r="B146" s="438" t="s">
        <v>266</v>
      </c>
      <c r="C146" s="573" t="s">
        <v>31</v>
      </c>
      <c r="D146" s="598">
        <v>1600</v>
      </c>
      <c r="E146" s="467">
        <v>6.5500000000000007</v>
      </c>
      <c r="F146" s="467">
        <f t="shared" si="31"/>
        <v>10480.000000000002</v>
      </c>
      <c r="G146" s="467">
        <v>18.46</v>
      </c>
      <c r="H146" s="467">
        <f t="shared" si="43"/>
        <v>29536</v>
      </c>
      <c r="I146" s="589">
        <f t="shared" si="32"/>
        <v>40016</v>
      </c>
      <c r="J146" s="836"/>
      <c r="K146" s="807">
        <v>6.5500000000000007</v>
      </c>
      <c r="L146" s="808">
        <f t="shared" si="33"/>
        <v>0</v>
      </c>
      <c r="M146" s="807">
        <v>18.46</v>
      </c>
      <c r="N146" s="808">
        <f t="shared" si="44"/>
        <v>0</v>
      </c>
      <c r="O146" s="812">
        <f t="shared" si="34"/>
        <v>0</v>
      </c>
      <c r="P146" s="641">
        <f t="shared" si="35"/>
        <v>0</v>
      </c>
      <c r="Q146" s="514">
        <f t="shared" si="36"/>
        <v>0</v>
      </c>
      <c r="R146" s="640">
        <f t="shared" si="48"/>
        <v>0</v>
      </c>
      <c r="S146" s="652"/>
      <c r="T146" s="521">
        <v>6.5500000000000007</v>
      </c>
      <c r="U146" s="521">
        <f t="shared" si="37"/>
        <v>0</v>
      </c>
      <c r="V146" s="521">
        <v>18.46</v>
      </c>
      <c r="W146" s="521">
        <f t="shared" si="45"/>
        <v>0</v>
      </c>
      <c r="X146" s="673">
        <f t="shared" si="38"/>
        <v>0</v>
      </c>
      <c r="Y146" s="652"/>
      <c r="Z146" s="521">
        <v>6.5500000000000007</v>
      </c>
      <c r="AA146" s="521">
        <f t="shared" si="39"/>
        <v>0</v>
      </c>
      <c r="AB146" s="521">
        <v>18.46</v>
      </c>
      <c r="AC146" s="521">
        <f t="shared" si="46"/>
        <v>0</v>
      </c>
      <c r="AD146" s="673">
        <f t="shared" si="40"/>
        <v>0</v>
      </c>
      <c r="AE146" s="744">
        <f t="shared" si="30"/>
        <v>1600</v>
      </c>
      <c r="AF146" s="751">
        <v>6.5500000000000007</v>
      </c>
      <c r="AG146" s="751">
        <f t="shared" si="41"/>
        <v>10480.000000000002</v>
      </c>
      <c r="AH146" s="751">
        <v>18.46</v>
      </c>
      <c r="AI146" s="751">
        <f t="shared" si="47"/>
        <v>29536</v>
      </c>
      <c r="AJ146" s="752">
        <f t="shared" si="42"/>
        <v>40016</v>
      </c>
    </row>
    <row r="147" spans="1:36" s="403" customFormat="1" ht="17.45" hidden="1" customHeight="1" x14ac:dyDescent="0.25">
      <c r="A147" s="437" t="s">
        <v>720</v>
      </c>
      <c r="B147" s="438" t="s">
        <v>267</v>
      </c>
      <c r="C147" s="573" t="s">
        <v>31</v>
      </c>
      <c r="D147" s="598">
        <v>1600</v>
      </c>
      <c r="E147" s="467">
        <v>6.5500000000000007</v>
      </c>
      <c r="F147" s="467">
        <f t="shared" si="31"/>
        <v>10480.000000000002</v>
      </c>
      <c r="G147" s="467">
        <v>2.3660000000000001</v>
      </c>
      <c r="H147" s="467">
        <f t="shared" si="43"/>
        <v>3785.6000000000004</v>
      </c>
      <c r="I147" s="589">
        <f t="shared" si="32"/>
        <v>14265.600000000002</v>
      </c>
      <c r="J147" s="836"/>
      <c r="K147" s="807">
        <v>6.5500000000000007</v>
      </c>
      <c r="L147" s="808">
        <f t="shared" si="33"/>
        <v>0</v>
      </c>
      <c r="M147" s="807">
        <v>2.3660000000000001</v>
      </c>
      <c r="N147" s="808">
        <f t="shared" si="44"/>
        <v>0</v>
      </c>
      <c r="O147" s="812">
        <f t="shared" si="34"/>
        <v>0</v>
      </c>
      <c r="P147" s="641">
        <f t="shared" si="35"/>
        <v>0</v>
      </c>
      <c r="Q147" s="514">
        <f t="shared" si="36"/>
        <v>0</v>
      </c>
      <c r="R147" s="640">
        <f t="shared" si="48"/>
        <v>0</v>
      </c>
      <c r="S147" s="652"/>
      <c r="T147" s="521">
        <v>6.5500000000000007</v>
      </c>
      <c r="U147" s="521">
        <f t="shared" si="37"/>
        <v>0</v>
      </c>
      <c r="V147" s="521">
        <v>2.3660000000000001</v>
      </c>
      <c r="W147" s="521">
        <f t="shared" si="45"/>
        <v>0</v>
      </c>
      <c r="X147" s="673">
        <f t="shared" si="38"/>
        <v>0</v>
      </c>
      <c r="Y147" s="652"/>
      <c r="Z147" s="521">
        <v>6.5500000000000007</v>
      </c>
      <c r="AA147" s="521">
        <f t="shared" si="39"/>
        <v>0</v>
      </c>
      <c r="AB147" s="521">
        <v>2.3660000000000001</v>
      </c>
      <c r="AC147" s="521">
        <f t="shared" si="46"/>
        <v>0</v>
      </c>
      <c r="AD147" s="673">
        <f t="shared" si="40"/>
        <v>0</v>
      </c>
      <c r="AE147" s="744">
        <f t="shared" si="30"/>
        <v>1600</v>
      </c>
      <c r="AF147" s="751">
        <v>6.5500000000000007</v>
      </c>
      <c r="AG147" s="751">
        <f t="shared" si="41"/>
        <v>10480.000000000002</v>
      </c>
      <c r="AH147" s="751">
        <v>2.3660000000000001</v>
      </c>
      <c r="AI147" s="751">
        <f t="shared" si="47"/>
        <v>3785.6000000000004</v>
      </c>
      <c r="AJ147" s="752">
        <f t="shared" si="42"/>
        <v>14265.600000000002</v>
      </c>
    </row>
    <row r="148" spans="1:36" s="403" customFormat="1" ht="17.45" hidden="1" customHeight="1" x14ac:dyDescent="0.25">
      <c r="A148" s="437" t="s">
        <v>721</v>
      </c>
      <c r="B148" s="438" t="s">
        <v>268</v>
      </c>
      <c r="C148" s="573" t="s">
        <v>224</v>
      </c>
      <c r="D148" s="598">
        <v>1</v>
      </c>
      <c r="E148" s="467"/>
      <c r="F148" s="467"/>
      <c r="G148" s="467">
        <v>28080</v>
      </c>
      <c r="H148" s="467">
        <f t="shared" si="43"/>
        <v>28080</v>
      </c>
      <c r="I148" s="589">
        <f t="shared" si="32"/>
        <v>28080</v>
      </c>
      <c r="J148" s="836"/>
      <c r="K148" s="807"/>
      <c r="L148" s="808"/>
      <c r="M148" s="807">
        <v>28080</v>
      </c>
      <c r="N148" s="808">
        <f t="shared" si="44"/>
        <v>0</v>
      </c>
      <c r="O148" s="812">
        <f t="shared" si="34"/>
        <v>0</v>
      </c>
      <c r="P148" s="641">
        <f t="shared" si="35"/>
        <v>0</v>
      </c>
      <c r="Q148" s="514">
        <f t="shared" si="36"/>
        <v>0</v>
      </c>
      <c r="R148" s="640">
        <f t="shared" si="48"/>
        <v>0</v>
      </c>
      <c r="S148" s="652"/>
      <c r="T148" s="521"/>
      <c r="U148" s="521"/>
      <c r="V148" s="521">
        <v>28080</v>
      </c>
      <c r="W148" s="521">
        <f t="shared" si="45"/>
        <v>0</v>
      </c>
      <c r="X148" s="673">
        <f t="shared" si="38"/>
        <v>0</v>
      </c>
      <c r="Y148" s="652"/>
      <c r="Z148" s="521"/>
      <c r="AA148" s="521"/>
      <c r="AB148" s="521">
        <v>28080</v>
      </c>
      <c r="AC148" s="521">
        <f t="shared" si="46"/>
        <v>0</v>
      </c>
      <c r="AD148" s="673">
        <f t="shared" si="40"/>
        <v>0</v>
      </c>
      <c r="AE148" s="744">
        <f t="shared" si="30"/>
        <v>1</v>
      </c>
      <c r="AF148" s="751"/>
      <c r="AG148" s="751"/>
      <c r="AH148" s="751">
        <v>28080</v>
      </c>
      <c r="AI148" s="751">
        <f t="shared" si="47"/>
        <v>28080</v>
      </c>
      <c r="AJ148" s="752">
        <f t="shared" si="42"/>
        <v>28080</v>
      </c>
    </row>
    <row r="149" spans="1:36" s="403" customFormat="1" ht="17.45" hidden="1" customHeight="1" x14ac:dyDescent="0.25">
      <c r="A149" s="437" t="s">
        <v>722</v>
      </c>
      <c r="B149" s="438" t="s">
        <v>269</v>
      </c>
      <c r="C149" s="573" t="s">
        <v>224</v>
      </c>
      <c r="D149" s="598">
        <v>1</v>
      </c>
      <c r="E149" s="467">
        <v>166632</v>
      </c>
      <c r="F149" s="467">
        <f>E149*D149</f>
        <v>166632</v>
      </c>
      <c r="G149" s="467"/>
      <c r="H149" s="467"/>
      <c r="I149" s="589">
        <f t="shared" si="32"/>
        <v>166632</v>
      </c>
      <c r="J149" s="836"/>
      <c r="K149" s="807">
        <v>166632</v>
      </c>
      <c r="L149" s="808">
        <f>K149*J149</f>
        <v>0</v>
      </c>
      <c r="M149" s="807"/>
      <c r="N149" s="808"/>
      <c r="O149" s="812">
        <f t="shared" si="34"/>
        <v>0</v>
      </c>
      <c r="P149" s="641">
        <f t="shared" si="35"/>
        <v>0</v>
      </c>
      <c r="Q149" s="514">
        <f t="shared" si="36"/>
        <v>0</v>
      </c>
      <c r="R149" s="640">
        <f t="shared" si="48"/>
        <v>0</v>
      </c>
      <c r="S149" s="652"/>
      <c r="T149" s="521">
        <v>166632</v>
      </c>
      <c r="U149" s="521">
        <f>T149*S149</f>
        <v>0</v>
      </c>
      <c r="V149" s="521"/>
      <c r="W149" s="521"/>
      <c r="X149" s="673">
        <f t="shared" si="38"/>
        <v>0</v>
      </c>
      <c r="Y149" s="652"/>
      <c r="Z149" s="521">
        <v>166632</v>
      </c>
      <c r="AA149" s="521">
        <f>Z149*Y149</f>
        <v>0</v>
      </c>
      <c r="AB149" s="521"/>
      <c r="AC149" s="521"/>
      <c r="AD149" s="673">
        <f t="shared" si="40"/>
        <v>0</v>
      </c>
      <c r="AE149" s="744">
        <f t="shared" si="30"/>
        <v>1</v>
      </c>
      <c r="AF149" s="751">
        <v>166632</v>
      </c>
      <c r="AG149" s="751">
        <f>AF149*AE149</f>
        <v>166632</v>
      </c>
      <c r="AH149" s="751"/>
      <c r="AI149" s="751"/>
      <c r="AJ149" s="752">
        <f t="shared" si="42"/>
        <v>166632</v>
      </c>
    </row>
    <row r="150" spans="1:36" ht="17.45" hidden="1" customHeight="1" x14ac:dyDescent="0.25">
      <c r="A150" s="697" t="s">
        <v>270</v>
      </c>
      <c r="B150" s="698" t="s">
        <v>271</v>
      </c>
      <c r="C150" s="699"/>
      <c r="D150" s="637"/>
      <c r="E150" s="555"/>
      <c r="F150" s="555">
        <f>F151+F152+F153+F154+F155+F156+F157+F158+F159+F160+F163+F164+F165</f>
        <v>24068943.394999996</v>
      </c>
      <c r="G150" s="555"/>
      <c r="H150" s="555">
        <f>SUM(H151:H165)</f>
        <v>62756587.3596</v>
      </c>
      <c r="I150" s="638">
        <f>SUM(I151:I165)</f>
        <v>87564706.114600003</v>
      </c>
      <c r="J150" s="833"/>
      <c r="K150" s="802"/>
      <c r="L150" s="811">
        <f>L151+L152+L153+L154+L155+L156+L157+L158+L159+L160+L163+L164+L165</f>
        <v>11110198.632095326</v>
      </c>
      <c r="M150" s="802"/>
      <c r="N150" s="811">
        <f>SUM(N151:N165)</f>
        <v>35090649</v>
      </c>
      <c r="O150" s="804">
        <f>SUM(O151:O165)</f>
        <v>46200847.632095329</v>
      </c>
      <c r="P150" s="642"/>
      <c r="Q150" s="456"/>
      <c r="R150" s="609"/>
      <c r="S150" s="636"/>
      <c r="T150" s="515"/>
      <c r="U150" s="515">
        <f>U151+U152+U153+U154+U155+U156+U157+U158+U159+U160+U163+U164+U165</f>
        <v>11107535.710000001</v>
      </c>
      <c r="V150" s="515"/>
      <c r="W150" s="515">
        <f>SUM(W151:W165)</f>
        <v>35088691</v>
      </c>
      <c r="X150" s="670">
        <f>SUM(X151:X165)</f>
        <v>46196226.710000001</v>
      </c>
      <c r="Y150" s="636"/>
      <c r="Z150" s="515"/>
      <c r="AA150" s="515">
        <f>AA151+AA152+AA153+AA154+AA155+AA156+AA157+AA158+AA159+AA160+AA163+AA164+AA165</f>
        <v>0</v>
      </c>
      <c r="AB150" s="515"/>
      <c r="AC150" s="515">
        <f>SUM(AC151:AC165)</f>
        <v>0</v>
      </c>
      <c r="AD150" s="670">
        <f>SUM(AD151:AD165)</f>
        <v>0</v>
      </c>
      <c r="AE150" s="744">
        <f t="shared" si="30"/>
        <v>0</v>
      </c>
      <c r="AF150" s="745"/>
      <c r="AG150" s="745">
        <f>AG151+AG152+AG153+AG154+AG155+AG156+AG157+AG158+AG159+AG160+AG163+AG164+AG165</f>
        <v>12961393.470999999</v>
      </c>
      <c r="AH150" s="745"/>
      <c r="AI150" s="745">
        <f>SUM(AI151:AI165)</f>
        <v>27667896.3596</v>
      </c>
      <c r="AJ150" s="746">
        <f>SUM(AJ151:AJ165)</f>
        <v>41368465.1906</v>
      </c>
    </row>
    <row r="151" spans="1:36" s="498" customFormat="1" ht="17.45" customHeight="1" x14ac:dyDescent="0.25">
      <c r="A151" s="437" t="s">
        <v>723</v>
      </c>
      <c r="B151" s="510" t="s">
        <v>272</v>
      </c>
      <c r="C151" s="574" t="s">
        <v>224</v>
      </c>
      <c r="D151" s="599">
        <v>6</v>
      </c>
      <c r="E151" s="484">
        <v>125450</v>
      </c>
      <c r="F151" s="484">
        <f t="shared" ref="F151:F165" si="49">E151*D151</f>
        <v>752700</v>
      </c>
      <c r="G151" s="484">
        <v>982545</v>
      </c>
      <c r="H151" s="484">
        <f t="shared" ref="H151:H165" si="50">G151*D151</f>
        <v>5895270</v>
      </c>
      <c r="I151" s="589">
        <f t="shared" ref="I151:I165" si="51">H151+F151</f>
        <v>6647970</v>
      </c>
      <c r="J151" s="801">
        <v>6</v>
      </c>
      <c r="K151" s="837">
        <v>125450</v>
      </c>
      <c r="L151" s="838">
        <f t="shared" ref="L151:L165" si="52">K151*J151</f>
        <v>752700</v>
      </c>
      <c r="M151" s="837">
        <v>982545</v>
      </c>
      <c r="N151" s="838">
        <f t="shared" ref="N151:N165" si="53">M151*J151</f>
        <v>5895270</v>
      </c>
      <c r="O151" s="812">
        <f t="shared" ref="O151:O165" si="54">N151+L151</f>
        <v>6647970</v>
      </c>
      <c r="P151" s="641">
        <f t="shared" si="35"/>
        <v>0</v>
      </c>
      <c r="Q151" s="514">
        <f t="shared" si="36"/>
        <v>0</v>
      </c>
      <c r="R151" s="640">
        <f t="shared" ref="R151:R214" si="55">(D151*K151)-(D151*T151)</f>
        <v>0</v>
      </c>
      <c r="S151" s="855">
        <v>6</v>
      </c>
      <c r="T151" s="527">
        <v>125450</v>
      </c>
      <c r="U151" s="527">
        <f t="shared" ref="U151:U165" si="56">T151*S151</f>
        <v>752700</v>
      </c>
      <c r="V151" s="527">
        <v>982545</v>
      </c>
      <c r="W151" s="527">
        <f t="shared" ref="W151:W165" si="57">V151*S151</f>
        <v>5895270</v>
      </c>
      <c r="X151" s="671">
        <f t="shared" ref="X151:X165" si="58">W151+U151</f>
        <v>6647970</v>
      </c>
      <c r="Y151" s="641"/>
      <c r="Z151" s="527">
        <v>125450</v>
      </c>
      <c r="AA151" s="527">
        <f t="shared" ref="AA151:AA165" si="59">Z151*Y151</f>
        <v>0</v>
      </c>
      <c r="AB151" s="527">
        <v>982545</v>
      </c>
      <c r="AC151" s="527">
        <f t="shared" ref="AC151:AC165" si="60">AB151*Y151</f>
        <v>0</v>
      </c>
      <c r="AD151" s="671">
        <f t="shared" ref="AD151:AD165" si="61">AC151+AA151</f>
        <v>0</v>
      </c>
      <c r="AE151" s="744">
        <f t="shared" si="30"/>
        <v>0</v>
      </c>
      <c r="AF151" s="766">
        <v>125450</v>
      </c>
      <c r="AG151" s="766">
        <f t="shared" ref="AG151:AG165" si="62">AF151*AE151</f>
        <v>0</v>
      </c>
      <c r="AH151" s="766">
        <v>982545</v>
      </c>
      <c r="AI151" s="766">
        <f t="shared" ref="AI151:AI165" si="63">AH151*AE151</f>
        <v>0</v>
      </c>
      <c r="AJ151" s="748">
        <f t="shared" ref="AJ151:AJ165" si="64">AI151+AG151</f>
        <v>0</v>
      </c>
    </row>
    <row r="152" spans="1:36" s="496" customFormat="1" ht="17.45" hidden="1" customHeight="1" x14ac:dyDescent="0.25">
      <c r="A152" s="437" t="s">
        <v>725</v>
      </c>
      <c r="B152" s="510" t="s">
        <v>273</v>
      </c>
      <c r="C152" s="574" t="s">
        <v>224</v>
      </c>
      <c r="D152" s="599">
        <v>5</v>
      </c>
      <c r="E152" s="484">
        <v>29545</v>
      </c>
      <c r="F152" s="484">
        <f t="shared" si="49"/>
        <v>147725</v>
      </c>
      <c r="G152" s="484">
        <v>469586</v>
      </c>
      <c r="H152" s="484">
        <f t="shared" si="50"/>
        <v>2347930</v>
      </c>
      <c r="I152" s="589">
        <f t="shared" si="51"/>
        <v>2495655</v>
      </c>
      <c r="J152" s="801"/>
      <c r="K152" s="837">
        <v>29545</v>
      </c>
      <c r="L152" s="838">
        <f t="shared" si="52"/>
        <v>0</v>
      </c>
      <c r="M152" s="837">
        <v>469586</v>
      </c>
      <c r="N152" s="838">
        <f t="shared" si="53"/>
        <v>0</v>
      </c>
      <c r="O152" s="812">
        <f t="shared" si="54"/>
        <v>0</v>
      </c>
      <c r="P152" s="641">
        <f t="shared" si="35"/>
        <v>0</v>
      </c>
      <c r="Q152" s="514">
        <f t="shared" si="36"/>
        <v>0</v>
      </c>
      <c r="R152" s="640">
        <f t="shared" si="55"/>
        <v>0</v>
      </c>
      <c r="S152" s="641"/>
      <c r="T152" s="528">
        <v>29545</v>
      </c>
      <c r="U152" s="528">
        <f t="shared" si="56"/>
        <v>0</v>
      </c>
      <c r="V152" s="528">
        <v>469586</v>
      </c>
      <c r="W152" s="528">
        <f t="shared" si="57"/>
        <v>0</v>
      </c>
      <c r="X152" s="673">
        <f t="shared" si="58"/>
        <v>0</v>
      </c>
      <c r="Y152" s="641"/>
      <c r="Z152" s="528">
        <v>29545</v>
      </c>
      <c r="AA152" s="528">
        <f t="shared" si="59"/>
        <v>0</v>
      </c>
      <c r="AB152" s="528">
        <v>469586</v>
      </c>
      <c r="AC152" s="528">
        <f t="shared" si="60"/>
        <v>0</v>
      </c>
      <c r="AD152" s="673">
        <f t="shared" si="61"/>
        <v>0</v>
      </c>
      <c r="AE152" s="744">
        <f t="shared" si="30"/>
        <v>5</v>
      </c>
      <c r="AF152" s="767">
        <v>29545</v>
      </c>
      <c r="AG152" s="767">
        <f t="shared" si="62"/>
        <v>147725</v>
      </c>
      <c r="AH152" s="767">
        <v>469586</v>
      </c>
      <c r="AI152" s="767">
        <f t="shared" si="63"/>
        <v>2347930</v>
      </c>
      <c r="AJ152" s="752">
        <f t="shared" si="64"/>
        <v>2495655</v>
      </c>
    </row>
    <row r="153" spans="1:36" s="496" customFormat="1" ht="17.45" hidden="1" customHeight="1" x14ac:dyDescent="0.25">
      <c r="A153" s="437" t="s">
        <v>726</v>
      </c>
      <c r="B153" s="510" t="s">
        <v>274</v>
      </c>
      <c r="C153" s="574" t="s">
        <v>224</v>
      </c>
      <c r="D153" s="599">
        <v>11</v>
      </c>
      <c r="E153" s="484">
        <v>102635.07494545454</v>
      </c>
      <c r="F153" s="484">
        <f t="shared" si="49"/>
        <v>1128985.8244</v>
      </c>
      <c r="G153" s="484">
        <v>309219.33883636363</v>
      </c>
      <c r="H153" s="484">
        <f t="shared" si="50"/>
        <v>3401412.7272000001</v>
      </c>
      <c r="I153" s="589">
        <f t="shared" si="51"/>
        <v>4530398.5515999999</v>
      </c>
      <c r="J153" s="801"/>
      <c r="K153" s="837">
        <v>102635.07494545454</v>
      </c>
      <c r="L153" s="838">
        <f t="shared" si="52"/>
        <v>0</v>
      </c>
      <c r="M153" s="837">
        <v>309219.33883636363</v>
      </c>
      <c r="N153" s="838">
        <f t="shared" si="53"/>
        <v>0</v>
      </c>
      <c r="O153" s="812">
        <f t="shared" si="54"/>
        <v>0</v>
      </c>
      <c r="P153" s="641">
        <f t="shared" si="35"/>
        <v>0</v>
      </c>
      <c r="Q153" s="514">
        <f t="shared" si="36"/>
        <v>0</v>
      </c>
      <c r="R153" s="640">
        <f t="shared" si="55"/>
        <v>0</v>
      </c>
      <c r="S153" s="641"/>
      <c r="T153" s="528">
        <v>102635.07494545454</v>
      </c>
      <c r="U153" s="528">
        <f t="shared" si="56"/>
        <v>0</v>
      </c>
      <c r="V153" s="528">
        <v>309219.33883636363</v>
      </c>
      <c r="W153" s="528">
        <f t="shared" si="57"/>
        <v>0</v>
      </c>
      <c r="X153" s="673">
        <f t="shared" si="58"/>
        <v>0</v>
      </c>
      <c r="Y153" s="641"/>
      <c r="Z153" s="528">
        <v>102635.07494545454</v>
      </c>
      <c r="AA153" s="528">
        <f t="shared" si="59"/>
        <v>0</v>
      </c>
      <c r="AB153" s="528">
        <v>309219.33883636363</v>
      </c>
      <c r="AC153" s="528">
        <f t="shared" si="60"/>
        <v>0</v>
      </c>
      <c r="AD153" s="673">
        <f t="shared" si="61"/>
        <v>0</v>
      </c>
      <c r="AE153" s="744">
        <f t="shared" si="30"/>
        <v>11</v>
      </c>
      <c r="AF153" s="767">
        <v>102635.07494545454</v>
      </c>
      <c r="AG153" s="767">
        <f t="shared" si="62"/>
        <v>1128985.8244</v>
      </c>
      <c r="AH153" s="767">
        <v>309219.33883636363</v>
      </c>
      <c r="AI153" s="767">
        <f t="shared" si="63"/>
        <v>3401412.7272000001</v>
      </c>
      <c r="AJ153" s="752">
        <f t="shared" si="64"/>
        <v>4530398.5515999999</v>
      </c>
    </row>
    <row r="154" spans="1:36" s="496" customFormat="1" ht="17.45" hidden="1" customHeight="1" x14ac:dyDescent="0.25">
      <c r="A154" s="437" t="s">
        <v>727</v>
      </c>
      <c r="B154" s="510" t="s">
        <v>275</v>
      </c>
      <c r="C154" s="574" t="s">
        <v>31</v>
      </c>
      <c r="D154" s="599">
        <v>86</v>
      </c>
      <c r="E154" s="484">
        <v>4332.5980348837211</v>
      </c>
      <c r="F154" s="484">
        <f t="shared" si="49"/>
        <v>372603.43100000004</v>
      </c>
      <c r="G154" s="484">
        <v>10463.972093023256</v>
      </c>
      <c r="H154" s="484">
        <f t="shared" si="50"/>
        <v>899901.6</v>
      </c>
      <c r="I154" s="589">
        <f t="shared" si="51"/>
        <v>1272505.031</v>
      </c>
      <c r="J154" s="801"/>
      <c r="K154" s="837">
        <v>4332.5980348837211</v>
      </c>
      <c r="L154" s="838">
        <f t="shared" si="52"/>
        <v>0</v>
      </c>
      <c r="M154" s="837">
        <v>10463.972093023256</v>
      </c>
      <c r="N154" s="838">
        <f t="shared" si="53"/>
        <v>0</v>
      </c>
      <c r="O154" s="812">
        <f t="shared" si="54"/>
        <v>0</v>
      </c>
      <c r="P154" s="641">
        <f t="shared" si="35"/>
        <v>0</v>
      </c>
      <c r="Q154" s="514">
        <f t="shared" si="36"/>
        <v>0</v>
      </c>
      <c r="R154" s="640">
        <f t="shared" si="55"/>
        <v>0</v>
      </c>
      <c r="S154" s="641"/>
      <c r="T154" s="528">
        <v>4332.5980348837211</v>
      </c>
      <c r="U154" s="528">
        <f t="shared" si="56"/>
        <v>0</v>
      </c>
      <c r="V154" s="528">
        <v>10463.972093023256</v>
      </c>
      <c r="W154" s="528">
        <f t="shared" si="57"/>
        <v>0</v>
      </c>
      <c r="X154" s="673">
        <f t="shared" si="58"/>
        <v>0</v>
      </c>
      <c r="Y154" s="641"/>
      <c r="Z154" s="528">
        <v>4332.5980348837211</v>
      </c>
      <c r="AA154" s="528">
        <f t="shared" si="59"/>
        <v>0</v>
      </c>
      <c r="AB154" s="528">
        <v>10463.972093023256</v>
      </c>
      <c r="AC154" s="528">
        <f t="shared" si="60"/>
        <v>0</v>
      </c>
      <c r="AD154" s="673">
        <f t="shared" si="61"/>
        <v>0</v>
      </c>
      <c r="AE154" s="744">
        <f t="shared" si="30"/>
        <v>86</v>
      </c>
      <c r="AF154" s="767">
        <v>4332.5980348837211</v>
      </c>
      <c r="AG154" s="767">
        <f t="shared" si="62"/>
        <v>372603.43100000004</v>
      </c>
      <c r="AH154" s="767">
        <v>10463.972093023256</v>
      </c>
      <c r="AI154" s="767">
        <f t="shared" si="63"/>
        <v>899901.6</v>
      </c>
      <c r="AJ154" s="752">
        <f t="shared" si="64"/>
        <v>1272505.031</v>
      </c>
    </row>
    <row r="155" spans="1:36" s="498" customFormat="1" ht="17.45" customHeight="1" x14ac:dyDescent="0.25">
      <c r="A155" s="437" t="s">
        <v>728</v>
      </c>
      <c r="B155" s="510" t="s">
        <v>276</v>
      </c>
      <c r="C155" s="574" t="s">
        <v>153</v>
      </c>
      <c r="D155" s="599">
        <v>2907.8999999999996</v>
      </c>
      <c r="E155" s="484">
        <v>2655.5948880635515</v>
      </c>
      <c r="F155" s="484">
        <f t="shared" si="49"/>
        <v>7722204.375</v>
      </c>
      <c r="G155" s="484">
        <v>1958</v>
      </c>
      <c r="H155" s="484">
        <f t="shared" si="50"/>
        <v>5693668.1999999993</v>
      </c>
      <c r="I155" s="589">
        <f t="shared" si="51"/>
        <v>13415872.574999999</v>
      </c>
      <c r="J155" s="801">
        <v>1500</v>
      </c>
      <c r="K155" s="837">
        <v>2655.5948880635515</v>
      </c>
      <c r="L155" s="838">
        <f t="shared" si="52"/>
        <v>3983392.3320953273</v>
      </c>
      <c r="M155" s="837">
        <v>1958</v>
      </c>
      <c r="N155" s="838">
        <f t="shared" si="53"/>
        <v>2937000</v>
      </c>
      <c r="O155" s="812">
        <f t="shared" si="54"/>
        <v>6920392.3320953269</v>
      </c>
      <c r="P155" s="641">
        <f t="shared" si="35"/>
        <v>4.8880635513341986E-3</v>
      </c>
      <c r="Q155" s="514">
        <f t="shared" si="36"/>
        <v>0</v>
      </c>
      <c r="R155" s="640">
        <f t="shared" si="55"/>
        <v>14.214000000618398</v>
      </c>
      <c r="S155" s="855">
        <v>1499</v>
      </c>
      <c r="T155" s="527">
        <v>2655.59</v>
      </c>
      <c r="U155" s="527">
        <f t="shared" si="56"/>
        <v>3980729.41</v>
      </c>
      <c r="V155" s="527">
        <v>1958</v>
      </c>
      <c r="W155" s="527">
        <f t="shared" si="57"/>
        <v>2935042</v>
      </c>
      <c r="X155" s="671">
        <f t="shared" si="58"/>
        <v>6915771.4100000001</v>
      </c>
      <c r="Y155" s="641"/>
      <c r="Z155" s="527">
        <v>2655.59</v>
      </c>
      <c r="AA155" s="527">
        <f t="shared" si="59"/>
        <v>0</v>
      </c>
      <c r="AB155" s="527">
        <v>1958</v>
      </c>
      <c r="AC155" s="527">
        <f t="shared" si="60"/>
        <v>0</v>
      </c>
      <c r="AD155" s="671">
        <f t="shared" si="61"/>
        <v>0</v>
      </c>
      <c r="AE155" s="744">
        <f t="shared" si="30"/>
        <v>1408.8999999999996</v>
      </c>
      <c r="AF155" s="766">
        <v>2655.59</v>
      </c>
      <c r="AG155" s="766">
        <f t="shared" si="62"/>
        <v>3741460.7509999992</v>
      </c>
      <c r="AH155" s="766">
        <v>1958</v>
      </c>
      <c r="AI155" s="766">
        <f t="shared" si="63"/>
        <v>2758626.1999999993</v>
      </c>
      <c r="AJ155" s="748">
        <f t="shared" si="64"/>
        <v>6500086.9509999985</v>
      </c>
    </row>
    <row r="156" spans="1:36" s="496" customFormat="1" ht="17.45" hidden="1" customHeight="1" x14ac:dyDescent="0.25">
      <c r="A156" s="437" t="s">
        <v>729</v>
      </c>
      <c r="B156" s="510" t="s">
        <v>277</v>
      </c>
      <c r="C156" s="574" t="s">
        <v>31</v>
      </c>
      <c r="D156" s="599">
        <v>8</v>
      </c>
      <c r="E156" s="484">
        <v>11973.056124999999</v>
      </c>
      <c r="F156" s="484">
        <f t="shared" si="49"/>
        <v>95784.448999999993</v>
      </c>
      <c r="G156" s="484">
        <v>32008.274999999998</v>
      </c>
      <c r="H156" s="484">
        <f t="shared" si="50"/>
        <v>256066.19999999998</v>
      </c>
      <c r="I156" s="589">
        <f t="shared" si="51"/>
        <v>351850.64899999998</v>
      </c>
      <c r="J156" s="801"/>
      <c r="K156" s="837">
        <v>11973.056124999999</v>
      </c>
      <c r="L156" s="838">
        <f t="shared" si="52"/>
        <v>0</v>
      </c>
      <c r="M156" s="837">
        <v>32008.274999999998</v>
      </c>
      <c r="N156" s="838">
        <f t="shared" si="53"/>
        <v>0</v>
      </c>
      <c r="O156" s="812">
        <f t="shared" si="54"/>
        <v>0</v>
      </c>
      <c r="P156" s="641">
        <f t="shared" si="35"/>
        <v>0</v>
      </c>
      <c r="Q156" s="514">
        <f t="shared" si="36"/>
        <v>0</v>
      </c>
      <c r="R156" s="640">
        <f t="shared" si="55"/>
        <v>0</v>
      </c>
      <c r="S156" s="641"/>
      <c r="T156" s="528">
        <v>11973.056124999999</v>
      </c>
      <c r="U156" s="528">
        <f t="shared" si="56"/>
        <v>0</v>
      </c>
      <c r="V156" s="528">
        <v>32008.274999999998</v>
      </c>
      <c r="W156" s="528">
        <f t="shared" si="57"/>
        <v>0</v>
      </c>
      <c r="X156" s="673">
        <f t="shared" si="58"/>
        <v>0</v>
      </c>
      <c r="Y156" s="641"/>
      <c r="Z156" s="528">
        <v>11973.056124999999</v>
      </c>
      <c r="AA156" s="528">
        <f t="shared" si="59"/>
        <v>0</v>
      </c>
      <c r="AB156" s="528">
        <v>32008.274999999998</v>
      </c>
      <c r="AC156" s="528">
        <f t="shared" si="60"/>
        <v>0</v>
      </c>
      <c r="AD156" s="673">
        <f t="shared" si="61"/>
        <v>0</v>
      </c>
      <c r="AE156" s="744">
        <f t="shared" si="30"/>
        <v>8</v>
      </c>
      <c r="AF156" s="767">
        <v>11973.056124999999</v>
      </c>
      <c r="AG156" s="767">
        <f t="shared" si="62"/>
        <v>95784.448999999993</v>
      </c>
      <c r="AH156" s="767">
        <v>32008.274999999998</v>
      </c>
      <c r="AI156" s="767">
        <f t="shared" si="63"/>
        <v>256066.19999999998</v>
      </c>
      <c r="AJ156" s="752">
        <f t="shared" si="64"/>
        <v>351850.64899999998</v>
      </c>
    </row>
    <row r="157" spans="1:36" s="498" customFormat="1" ht="17.45" customHeight="1" x14ac:dyDescent="0.25">
      <c r="A157" s="437" t="s">
        <v>730</v>
      </c>
      <c r="B157" s="510" t="s">
        <v>278</v>
      </c>
      <c r="C157" s="574" t="s">
        <v>224</v>
      </c>
      <c r="D157" s="599">
        <v>12</v>
      </c>
      <c r="E157" s="484">
        <v>637410.63</v>
      </c>
      <c r="F157" s="484">
        <f t="shared" si="49"/>
        <v>7648927.5600000005</v>
      </c>
      <c r="G157" s="484">
        <v>2625837.9000000004</v>
      </c>
      <c r="H157" s="484">
        <f t="shared" si="50"/>
        <v>31510054.800000004</v>
      </c>
      <c r="I157" s="589">
        <f t="shared" si="51"/>
        <v>39158982.360000007</v>
      </c>
      <c r="J157" s="801">
        <v>10</v>
      </c>
      <c r="K157" s="837">
        <v>637410.63</v>
      </c>
      <c r="L157" s="838">
        <f t="shared" si="52"/>
        <v>6374106.2999999998</v>
      </c>
      <c r="M157" s="837">
        <v>2625837.9000000004</v>
      </c>
      <c r="N157" s="838">
        <f t="shared" si="53"/>
        <v>26258379.000000004</v>
      </c>
      <c r="O157" s="812">
        <f t="shared" si="54"/>
        <v>32632485.300000004</v>
      </c>
      <c r="P157" s="641">
        <f t="shared" si="35"/>
        <v>0</v>
      </c>
      <c r="Q157" s="514">
        <f t="shared" si="36"/>
        <v>0</v>
      </c>
      <c r="R157" s="640">
        <f t="shared" si="55"/>
        <v>0</v>
      </c>
      <c r="S157" s="855">
        <v>10</v>
      </c>
      <c r="T157" s="527">
        <v>637410.63</v>
      </c>
      <c r="U157" s="527">
        <f t="shared" si="56"/>
        <v>6374106.2999999998</v>
      </c>
      <c r="V157" s="527">
        <v>2625837.9</v>
      </c>
      <c r="W157" s="527">
        <f t="shared" si="57"/>
        <v>26258379</v>
      </c>
      <c r="X157" s="671">
        <f t="shared" si="58"/>
        <v>32632485.300000001</v>
      </c>
      <c r="Y157" s="641"/>
      <c r="Z157" s="527">
        <v>637410.63</v>
      </c>
      <c r="AA157" s="527">
        <f t="shared" si="59"/>
        <v>0</v>
      </c>
      <c r="AB157" s="527">
        <v>2625837.9</v>
      </c>
      <c r="AC157" s="527">
        <f t="shared" si="60"/>
        <v>0</v>
      </c>
      <c r="AD157" s="671">
        <f t="shared" si="61"/>
        <v>0</v>
      </c>
      <c r="AE157" s="744">
        <f t="shared" si="30"/>
        <v>2</v>
      </c>
      <c r="AF157" s="766">
        <v>637410.63</v>
      </c>
      <c r="AG157" s="766">
        <f t="shared" si="62"/>
        <v>1274821.26</v>
      </c>
      <c r="AH157" s="766">
        <v>2625837.9</v>
      </c>
      <c r="AI157" s="766">
        <f t="shared" si="63"/>
        <v>5251675.8</v>
      </c>
      <c r="AJ157" s="748">
        <f t="shared" si="64"/>
        <v>6526497.0599999996</v>
      </c>
    </row>
    <row r="158" spans="1:36" s="496" customFormat="1" ht="17.45" hidden="1" customHeight="1" x14ac:dyDescent="0.25">
      <c r="A158" s="437" t="s">
        <v>731</v>
      </c>
      <c r="B158" s="510" t="s">
        <v>279</v>
      </c>
      <c r="C158" s="574" t="s">
        <v>31</v>
      </c>
      <c r="D158" s="599">
        <v>24</v>
      </c>
      <c r="E158" s="484">
        <v>8305.7144000000008</v>
      </c>
      <c r="F158" s="484">
        <f t="shared" si="49"/>
        <v>199337.14560000002</v>
      </c>
      <c r="G158" s="484">
        <v>20103.2</v>
      </c>
      <c r="H158" s="484">
        <f t="shared" si="50"/>
        <v>482476.80000000005</v>
      </c>
      <c r="I158" s="589">
        <f t="shared" si="51"/>
        <v>681813.94560000009</v>
      </c>
      <c r="J158" s="801"/>
      <c r="K158" s="837">
        <v>8305.7144000000008</v>
      </c>
      <c r="L158" s="838">
        <f t="shared" si="52"/>
        <v>0</v>
      </c>
      <c r="M158" s="837">
        <v>20103.2</v>
      </c>
      <c r="N158" s="838">
        <f t="shared" si="53"/>
        <v>0</v>
      </c>
      <c r="O158" s="812">
        <f t="shared" si="54"/>
        <v>0</v>
      </c>
      <c r="P158" s="641">
        <f t="shared" si="35"/>
        <v>0</v>
      </c>
      <c r="Q158" s="514">
        <f t="shared" si="36"/>
        <v>0</v>
      </c>
      <c r="R158" s="640">
        <f t="shared" si="55"/>
        <v>0</v>
      </c>
      <c r="S158" s="641"/>
      <c r="T158" s="528">
        <v>8305.7144000000008</v>
      </c>
      <c r="U158" s="528">
        <f t="shared" si="56"/>
        <v>0</v>
      </c>
      <c r="V158" s="528">
        <v>20103.2</v>
      </c>
      <c r="W158" s="528">
        <f t="shared" si="57"/>
        <v>0</v>
      </c>
      <c r="X158" s="673">
        <f t="shared" si="58"/>
        <v>0</v>
      </c>
      <c r="Y158" s="641"/>
      <c r="Z158" s="528">
        <v>8305.7144000000008</v>
      </c>
      <c r="AA158" s="528">
        <f t="shared" si="59"/>
        <v>0</v>
      </c>
      <c r="AB158" s="528">
        <v>20103.2</v>
      </c>
      <c r="AC158" s="528">
        <f t="shared" si="60"/>
        <v>0</v>
      </c>
      <c r="AD158" s="673">
        <f t="shared" si="61"/>
        <v>0</v>
      </c>
      <c r="AE158" s="744">
        <f t="shared" si="30"/>
        <v>24</v>
      </c>
      <c r="AF158" s="767">
        <v>8305.7144000000008</v>
      </c>
      <c r="AG158" s="767">
        <f t="shared" si="62"/>
        <v>199337.14560000002</v>
      </c>
      <c r="AH158" s="767">
        <v>20103.2</v>
      </c>
      <c r="AI158" s="767">
        <f t="shared" si="63"/>
        <v>482476.80000000005</v>
      </c>
      <c r="AJ158" s="752">
        <f t="shared" si="64"/>
        <v>681813.94560000009</v>
      </c>
    </row>
    <row r="159" spans="1:36" s="496" customFormat="1" ht="17.45" hidden="1" customHeight="1" x14ac:dyDescent="0.25">
      <c r="A159" s="437" t="s">
        <v>732</v>
      </c>
      <c r="B159" s="510" t="s">
        <v>276</v>
      </c>
      <c r="C159" s="574" t="s">
        <v>153</v>
      </c>
      <c r="D159" s="599">
        <v>564.5</v>
      </c>
      <c r="E159" s="484">
        <v>3758</v>
      </c>
      <c r="F159" s="484">
        <f t="shared" si="49"/>
        <v>2121391</v>
      </c>
      <c r="G159" s="484">
        <v>1100</v>
      </c>
      <c r="H159" s="484">
        <f t="shared" si="50"/>
        <v>620950</v>
      </c>
      <c r="I159" s="589">
        <f t="shared" si="51"/>
        <v>2742341</v>
      </c>
      <c r="J159" s="801"/>
      <c r="K159" s="837">
        <v>3758</v>
      </c>
      <c r="L159" s="838">
        <f t="shared" si="52"/>
        <v>0</v>
      </c>
      <c r="M159" s="837">
        <v>1100</v>
      </c>
      <c r="N159" s="838">
        <f t="shared" si="53"/>
        <v>0</v>
      </c>
      <c r="O159" s="812">
        <f t="shared" si="54"/>
        <v>0</v>
      </c>
      <c r="P159" s="641">
        <f t="shared" si="35"/>
        <v>0</v>
      </c>
      <c r="Q159" s="514">
        <f t="shared" si="36"/>
        <v>0</v>
      </c>
      <c r="R159" s="640">
        <f t="shared" si="55"/>
        <v>0</v>
      </c>
      <c r="S159" s="641"/>
      <c r="T159" s="528">
        <v>3758</v>
      </c>
      <c r="U159" s="528">
        <f t="shared" si="56"/>
        <v>0</v>
      </c>
      <c r="V159" s="528">
        <v>1100</v>
      </c>
      <c r="W159" s="528">
        <f t="shared" si="57"/>
        <v>0</v>
      </c>
      <c r="X159" s="673">
        <f t="shared" si="58"/>
        <v>0</v>
      </c>
      <c r="Y159" s="641"/>
      <c r="Z159" s="528">
        <v>3758</v>
      </c>
      <c r="AA159" s="528">
        <f t="shared" si="59"/>
        <v>0</v>
      </c>
      <c r="AB159" s="528">
        <v>1100</v>
      </c>
      <c r="AC159" s="528">
        <f t="shared" si="60"/>
        <v>0</v>
      </c>
      <c r="AD159" s="673">
        <f t="shared" si="61"/>
        <v>0</v>
      </c>
      <c r="AE159" s="744">
        <f t="shared" si="30"/>
        <v>564.5</v>
      </c>
      <c r="AF159" s="767">
        <v>3758</v>
      </c>
      <c r="AG159" s="767">
        <f t="shared" si="62"/>
        <v>2121391</v>
      </c>
      <c r="AH159" s="767">
        <v>1100</v>
      </c>
      <c r="AI159" s="767">
        <f t="shared" si="63"/>
        <v>620950</v>
      </c>
      <c r="AJ159" s="752">
        <f t="shared" si="64"/>
        <v>2742341</v>
      </c>
    </row>
    <row r="160" spans="1:36" s="496" customFormat="1" ht="17.45" hidden="1" customHeight="1" x14ac:dyDescent="0.25">
      <c r="A160" s="437" t="s">
        <v>733</v>
      </c>
      <c r="B160" s="510" t="s">
        <v>280</v>
      </c>
      <c r="C160" s="574" t="s">
        <v>224</v>
      </c>
      <c r="D160" s="599">
        <v>16</v>
      </c>
      <c r="E160" s="484">
        <v>46198.46</v>
      </c>
      <c r="F160" s="484">
        <f t="shared" si="49"/>
        <v>739175.36</v>
      </c>
      <c r="G160" s="484">
        <v>372209.49577500008</v>
      </c>
      <c r="H160" s="484">
        <f t="shared" si="50"/>
        <v>5955351.9324000012</v>
      </c>
      <c r="I160" s="589">
        <f t="shared" si="51"/>
        <v>6694527.2924000015</v>
      </c>
      <c r="J160" s="801"/>
      <c r="K160" s="837">
        <v>46198.46</v>
      </c>
      <c r="L160" s="838">
        <f t="shared" si="52"/>
        <v>0</v>
      </c>
      <c r="M160" s="837">
        <v>372209.49577500008</v>
      </c>
      <c r="N160" s="838">
        <f t="shared" si="53"/>
        <v>0</v>
      </c>
      <c r="O160" s="812">
        <f t="shared" si="54"/>
        <v>0</v>
      </c>
      <c r="P160" s="641">
        <f t="shared" si="35"/>
        <v>0</v>
      </c>
      <c r="Q160" s="514">
        <f t="shared" si="36"/>
        <v>0</v>
      </c>
      <c r="R160" s="640">
        <f t="shared" si="55"/>
        <v>0</v>
      </c>
      <c r="S160" s="641"/>
      <c r="T160" s="528">
        <v>46198.46</v>
      </c>
      <c r="U160" s="528">
        <f t="shared" si="56"/>
        <v>0</v>
      </c>
      <c r="V160" s="528">
        <v>372209.49577500008</v>
      </c>
      <c r="W160" s="528">
        <f t="shared" si="57"/>
        <v>0</v>
      </c>
      <c r="X160" s="673">
        <f t="shared" si="58"/>
        <v>0</v>
      </c>
      <c r="Y160" s="641"/>
      <c r="Z160" s="528">
        <v>46198.46</v>
      </c>
      <c r="AA160" s="528">
        <f t="shared" si="59"/>
        <v>0</v>
      </c>
      <c r="AB160" s="528">
        <v>372209.49577500008</v>
      </c>
      <c r="AC160" s="528">
        <f t="shared" si="60"/>
        <v>0</v>
      </c>
      <c r="AD160" s="673">
        <f t="shared" si="61"/>
        <v>0</v>
      </c>
      <c r="AE160" s="744">
        <f t="shared" si="30"/>
        <v>16</v>
      </c>
      <c r="AF160" s="767">
        <v>46198.46</v>
      </c>
      <c r="AG160" s="767">
        <f t="shared" si="62"/>
        <v>739175.36</v>
      </c>
      <c r="AH160" s="767">
        <v>372209.49577500008</v>
      </c>
      <c r="AI160" s="767">
        <f t="shared" si="63"/>
        <v>5955351.9324000012</v>
      </c>
      <c r="AJ160" s="752">
        <f t="shared" si="64"/>
        <v>6694527.2924000015</v>
      </c>
    </row>
    <row r="161" spans="1:36" s="496" customFormat="1" ht="17.45" hidden="1" customHeight="1" x14ac:dyDescent="0.25">
      <c r="A161" s="508"/>
      <c r="B161" s="509" t="s">
        <v>282</v>
      </c>
      <c r="C161" s="575" t="s">
        <v>31</v>
      </c>
      <c r="D161" s="705">
        <v>4</v>
      </c>
      <c r="E161" s="467">
        <v>46198.46</v>
      </c>
      <c r="F161" s="467">
        <f t="shared" si="49"/>
        <v>184793.84</v>
      </c>
      <c r="G161" s="467">
        <v>191555</v>
      </c>
      <c r="H161" s="467">
        <f t="shared" si="50"/>
        <v>766220</v>
      </c>
      <c r="I161" s="589">
        <f t="shared" si="51"/>
        <v>951013.84</v>
      </c>
      <c r="J161" s="801"/>
      <c r="K161" s="807">
        <v>46198.46</v>
      </c>
      <c r="L161" s="808">
        <f t="shared" si="52"/>
        <v>0</v>
      </c>
      <c r="M161" s="807">
        <v>191555</v>
      </c>
      <c r="N161" s="808">
        <f t="shared" si="53"/>
        <v>0</v>
      </c>
      <c r="O161" s="812">
        <f t="shared" si="54"/>
        <v>0</v>
      </c>
      <c r="P161" s="641">
        <f t="shared" si="35"/>
        <v>0</v>
      </c>
      <c r="Q161" s="514">
        <f t="shared" si="36"/>
        <v>0</v>
      </c>
      <c r="R161" s="640">
        <f t="shared" si="55"/>
        <v>0</v>
      </c>
      <c r="S161" s="641"/>
      <c r="T161" s="521">
        <v>46198.46</v>
      </c>
      <c r="U161" s="521">
        <f t="shared" si="56"/>
        <v>0</v>
      </c>
      <c r="V161" s="521">
        <v>191555</v>
      </c>
      <c r="W161" s="521">
        <f t="shared" si="57"/>
        <v>0</v>
      </c>
      <c r="X161" s="673">
        <f t="shared" si="58"/>
        <v>0</v>
      </c>
      <c r="Y161" s="641"/>
      <c r="Z161" s="521">
        <v>46198.46</v>
      </c>
      <c r="AA161" s="521">
        <f t="shared" si="59"/>
        <v>0</v>
      </c>
      <c r="AB161" s="521">
        <v>191555</v>
      </c>
      <c r="AC161" s="521">
        <f t="shared" si="60"/>
        <v>0</v>
      </c>
      <c r="AD161" s="673">
        <f t="shared" si="61"/>
        <v>0</v>
      </c>
      <c r="AE161" s="744">
        <f t="shared" ref="AE161:AE224" si="65">D161-S161-Y161</f>
        <v>4</v>
      </c>
      <c r="AF161" s="751">
        <v>46198.46</v>
      </c>
      <c r="AG161" s="751">
        <f t="shared" si="62"/>
        <v>184793.84</v>
      </c>
      <c r="AH161" s="751">
        <v>191555</v>
      </c>
      <c r="AI161" s="751">
        <f t="shared" si="63"/>
        <v>766220</v>
      </c>
      <c r="AJ161" s="752">
        <f t="shared" si="64"/>
        <v>951013.84</v>
      </c>
    </row>
    <row r="162" spans="1:36" s="496" customFormat="1" ht="17.45" hidden="1" customHeight="1" x14ac:dyDescent="0.25">
      <c r="A162" s="508"/>
      <c r="B162" s="509" t="s">
        <v>283</v>
      </c>
      <c r="C162" s="575" t="s">
        <v>31</v>
      </c>
      <c r="D162" s="705">
        <v>12</v>
      </c>
      <c r="E162" s="467">
        <v>46198.46</v>
      </c>
      <c r="F162" s="467">
        <f t="shared" si="49"/>
        <v>554381.52</v>
      </c>
      <c r="G162" s="467">
        <v>229879</v>
      </c>
      <c r="H162" s="467">
        <f t="shared" si="50"/>
        <v>2758548</v>
      </c>
      <c r="I162" s="589">
        <f t="shared" si="51"/>
        <v>3312929.52</v>
      </c>
      <c r="J162" s="801"/>
      <c r="K162" s="807">
        <v>46198.46</v>
      </c>
      <c r="L162" s="808">
        <f t="shared" si="52"/>
        <v>0</v>
      </c>
      <c r="M162" s="807">
        <v>229879</v>
      </c>
      <c r="N162" s="808">
        <f t="shared" si="53"/>
        <v>0</v>
      </c>
      <c r="O162" s="812">
        <f t="shared" si="54"/>
        <v>0</v>
      </c>
      <c r="P162" s="641">
        <f t="shared" si="35"/>
        <v>0</v>
      </c>
      <c r="Q162" s="514">
        <f t="shared" si="36"/>
        <v>0</v>
      </c>
      <c r="R162" s="640">
        <f t="shared" si="55"/>
        <v>0</v>
      </c>
      <c r="S162" s="641"/>
      <c r="T162" s="521">
        <v>46198.46</v>
      </c>
      <c r="U162" s="521">
        <f t="shared" si="56"/>
        <v>0</v>
      </c>
      <c r="V162" s="521">
        <v>229879</v>
      </c>
      <c r="W162" s="521">
        <f t="shared" si="57"/>
        <v>0</v>
      </c>
      <c r="X162" s="673">
        <f t="shared" si="58"/>
        <v>0</v>
      </c>
      <c r="Y162" s="641"/>
      <c r="Z162" s="521">
        <v>46198.46</v>
      </c>
      <c r="AA162" s="521">
        <f t="shared" si="59"/>
        <v>0</v>
      </c>
      <c r="AB162" s="521">
        <v>229879</v>
      </c>
      <c r="AC162" s="521">
        <f t="shared" si="60"/>
        <v>0</v>
      </c>
      <c r="AD162" s="673">
        <f t="shared" si="61"/>
        <v>0</v>
      </c>
      <c r="AE162" s="744">
        <f t="shared" si="65"/>
        <v>12</v>
      </c>
      <c r="AF162" s="751">
        <v>46198.46</v>
      </c>
      <c r="AG162" s="751">
        <f t="shared" si="62"/>
        <v>554381.52</v>
      </c>
      <c r="AH162" s="751">
        <v>229879</v>
      </c>
      <c r="AI162" s="751">
        <f t="shared" si="63"/>
        <v>2758548</v>
      </c>
      <c r="AJ162" s="752">
        <f t="shared" si="64"/>
        <v>3312929.52</v>
      </c>
    </row>
    <row r="163" spans="1:36" s="496" customFormat="1" ht="17.45" hidden="1" customHeight="1" x14ac:dyDescent="0.25">
      <c r="A163" s="437" t="s">
        <v>734</v>
      </c>
      <c r="B163" s="431" t="s">
        <v>284</v>
      </c>
      <c r="C163" s="576" t="s">
        <v>213</v>
      </c>
      <c r="D163" s="599">
        <v>166</v>
      </c>
      <c r="E163" s="484">
        <v>2887.5240963855426</v>
      </c>
      <c r="F163" s="484">
        <f t="shared" si="49"/>
        <v>479329.00000000006</v>
      </c>
      <c r="G163" s="484">
        <v>4676.726506024097</v>
      </c>
      <c r="H163" s="484">
        <f t="shared" si="50"/>
        <v>776336.60000000009</v>
      </c>
      <c r="I163" s="589">
        <f t="shared" si="51"/>
        <v>1255665.6000000001</v>
      </c>
      <c r="J163" s="801"/>
      <c r="K163" s="837">
        <v>2887.5240963855426</v>
      </c>
      <c r="L163" s="838">
        <f t="shared" si="52"/>
        <v>0</v>
      </c>
      <c r="M163" s="837">
        <v>4676.726506024097</v>
      </c>
      <c r="N163" s="838">
        <f t="shared" si="53"/>
        <v>0</v>
      </c>
      <c r="O163" s="812">
        <f t="shared" si="54"/>
        <v>0</v>
      </c>
      <c r="P163" s="641">
        <f t="shared" ref="P163:P226" si="66">K163-T163</f>
        <v>0</v>
      </c>
      <c r="Q163" s="514">
        <f t="shared" ref="Q163:Q226" si="67">M163-V163</f>
        <v>0</v>
      </c>
      <c r="R163" s="640">
        <f t="shared" si="55"/>
        <v>0</v>
      </c>
      <c r="S163" s="641"/>
      <c r="T163" s="528">
        <v>2887.5240963855426</v>
      </c>
      <c r="U163" s="528">
        <f t="shared" si="56"/>
        <v>0</v>
      </c>
      <c r="V163" s="528">
        <v>4676.726506024097</v>
      </c>
      <c r="W163" s="528">
        <f t="shared" si="57"/>
        <v>0</v>
      </c>
      <c r="X163" s="673">
        <f t="shared" si="58"/>
        <v>0</v>
      </c>
      <c r="Y163" s="641"/>
      <c r="Z163" s="528">
        <v>2887.5240963855426</v>
      </c>
      <c r="AA163" s="528">
        <f t="shared" si="59"/>
        <v>0</v>
      </c>
      <c r="AB163" s="528">
        <v>4676.726506024097</v>
      </c>
      <c r="AC163" s="528">
        <f t="shared" si="60"/>
        <v>0</v>
      </c>
      <c r="AD163" s="673">
        <f t="shared" si="61"/>
        <v>0</v>
      </c>
      <c r="AE163" s="744">
        <f t="shared" si="65"/>
        <v>166</v>
      </c>
      <c r="AF163" s="767">
        <v>2887.5240963855426</v>
      </c>
      <c r="AG163" s="767">
        <f t="shared" si="62"/>
        <v>479329.00000000006</v>
      </c>
      <c r="AH163" s="767">
        <v>4676.726506024097</v>
      </c>
      <c r="AI163" s="767">
        <f t="shared" si="63"/>
        <v>776336.60000000009</v>
      </c>
      <c r="AJ163" s="752">
        <f t="shared" si="64"/>
        <v>1255665.6000000001</v>
      </c>
    </row>
    <row r="164" spans="1:36" s="496" customFormat="1" ht="17.45" hidden="1" customHeight="1" x14ac:dyDescent="0.25">
      <c r="A164" s="437" t="s">
        <v>735</v>
      </c>
      <c r="B164" s="431" t="s">
        <v>285</v>
      </c>
      <c r="C164" s="576" t="s">
        <v>224</v>
      </c>
      <c r="D164" s="599">
        <v>1</v>
      </c>
      <c r="E164" s="484">
        <v>1432280.25</v>
      </c>
      <c r="F164" s="484">
        <f t="shared" si="49"/>
        <v>1432280.25</v>
      </c>
      <c r="G164" s="484">
        <v>1392400.5</v>
      </c>
      <c r="H164" s="484">
        <f t="shared" si="50"/>
        <v>1392400.5</v>
      </c>
      <c r="I164" s="589">
        <f t="shared" si="51"/>
        <v>2824680.75</v>
      </c>
      <c r="J164" s="801"/>
      <c r="K164" s="837">
        <v>1432280.25</v>
      </c>
      <c r="L164" s="838">
        <f t="shared" si="52"/>
        <v>0</v>
      </c>
      <c r="M164" s="837">
        <v>1392400.5</v>
      </c>
      <c r="N164" s="838">
        <f t="shared" si="53"/>
        <v>0</v>
      </c>
      <c r="O164" s="812">
        <f t="shared" si="54"/>
        <v>0</v>
      </c>
      <c r="P164" s="641">
        <f t="shared" si="66"/>
        <v>0</v>
      </c>
      <c r="Q164" s="514">
        <f t="shared" si="67"/>
        <v>0</v>
      </c>
      <c r="R164" s="640">
        <f t="shared" si="55"/>
        <v>0</v>
      </c>
      <c r="S164" s="641"/>
      <c r="T164" s="528">
        <v>1432280.25</v>
      </c>
      <c r="U164" s="528">
        <f t="shared" si="56"/>
        <v>0</v>
      </c>
      <c r="V164" s="528">
        <v>1392400.5</v>
      </c>
      <c r="W164" s="528">
        <f t="shared" si="57"/>
        <v>0</v>
      </c>
      <c r="X164" s="673">
        <f t="shared" si="58"/>
        <v>0</v>
      </c>
      <c r="Y164" s="641"/>
      <c r="Z164" s="528">
        <v>1432280.25</v>
      </c>
      <c r="AA164" s="528">
        <f t="shared" si="59"/>
        <v>0</v>
      </c>
      <c r="AB164" s="528">
        <v>1392400.5</v>
      </c>
      <c r="AC164" s="528">
        <f t="shared" si="60"/>
        <v>0</v>
      </c>
      <c r="AD164" s="673">
        <f t="shared" si="61"/>
        <v>0</v>
      </c>
      <c r="AE164" s="744">
        <f t="shared" si="65"/>
        <v>1</v>
      </c>
      <c r="AF164" s="767">
        <v>1432280.25</v>
      </c>
      <c r="AG164" s="767">
        <f t="shared" si="62"/>
        <v>1432280.25</v>
      </c>
      <c r="AH164" s="767">
        <v>1392400.5</v>
      </c>
      <c r="AI164" s="767">
        <f t="shared" si="63"/>
        <v>1392400.5</v>
      </c>
      <c r="AJ164" s="752">
        <f t="shared" si="64"/>
        <v>2824680.75</v>
      </c>
    </row>
    <row r="165" spans="1:36" s="496" customFormat="1" ht="17.45" hidden="1" customHeight="1" x14ac:dyDescent="0.25">
      <c r="A165" s="437" t="s">
        <v>736</v>
      </c>
      <c r="B165" s="431" t="s">
        <v>286</v>
      </c>
      <c r="C165" s="576" t="s">
        <v>224</v>
      </c>
      <c r="D165" s="599">
        <v>1</v>
      </c>
      <c r="E165" s="484">
        <v>1228500</v>
      </c>
      <c r="F165" s="484">
        <f t="shared" si="49"/>
        <v>1228500</v>
      </c>
      <c r="G165" s="484">
        <v>0</v>
      </c>
      <c r="H165" s="484">
        <f t="shared" si="50"/>
        <v>0</v>
      </c>
      <c r="I165" s="589">
        <f t="shared" si="51"/>
        <v>1228500</v>
      </c>
      <c r="J165" s="801"/>
      <c r="K165" s="837">
        <v>1228500</v>
      </c>
      <c r="L165" s="838">
        <f t="shared" si="52"/>
        <v>0</v>
      </c>
      <c r="M165" s="837">
        <v>0</v>
      </c>
      <c r="N165" s="838">
        <f t="shared" si="53"/>
        <v>0</v>
      </c>
      <c r="O165" s="812">
        <f t="shared" si="54"/>
        <v>0</v>
      </c>
      <c r="P165" s="641">
        <f t="shared" si="66"/>
        <v>0</v>
      </c>
      <c r="Q165" s="514">
        <f t="shared" si="67"/>
        <v>0</v>
      </c>
      <c r="R165" s="640">
        <f t="shared" si="55"/>
        <v>0</v>
      </c>
      <c r="S165" s="641"/>
      <c r="T165" s="528">
        <v>1228500</v>
      </c>
      <c r="U165" s="528">
        <f t="shared" si="56"/>
        <v>0</v>
      </c>
      <c r="V165" s="528">
        <v>0</v>
      </c>
      <c r="W165" s="528">
        <f t="shared" si="57"/>
        <v>0</v>
      </c>
      <c r="X165" s="673">
        <f t="shared" si="58"/>
        <v>0</v>
      </c>
      <c r="Y165" s="641"/>
      <c r="Z165" s="528">
        <v>1228500</v>
      </c>
      <c r="AA165" s="528">
        <f t="shared" si="59"/>
        <v>0</v>
      </c>
      <c r="AB165" s="528">
        <v>0</v>
      </c>
      <c r="AC165" s="528">
        <f t="shared" si="60"/>
        <v>0</v>
      </c>
      <c r="AD165" s="673">
        <f t="shared" si="61"/>
        <v>0</v>
      </c>
      <c r="AE165" s="744">
        <f t="shared" si="65"/>
        <v>1</v>
      </c>
      <c r="AF165" s="767">
        <v>1228500</v>
      </c>
      <c r="AG165" s="767">
        <f t="shared" si="62"/>
        <v>1228500</v>
      </c>
      <c r="AH165" s="767">
        <v>0</v>
      </c>
      <c r="AI165" s="767">
        <f t="shared" si="63"/>
        <v>0</v>
      </c>
      <c r="AJ165" s="752">
        <f t="shared" si="64"/>
        <v>1228500</v>
      </c>
    </row>
    <row r="166" spans="1:36" s="403" customFormat="1" ht="17.45" hidden="1" customHeight="1" x14ac:dyDescent="0.25">
      <c r="A166" s="706" t="s">
        <v>287</v>
      </c>
      <c r="B166" s="698" t="s">
        <v>288</v>
      </c>
      <c r="C166" s="699"/>
      <c r="D166" s="703"/>
      <c r="E166" s="421"/>
      <c r="F166" s="421">
        <f>SUM(F167:F187)</f>
        <v>4413698.76</v>
      </c>
      <c r="G166" s="421"/>
      <c r="H166" s="421">
        <f>SUM(H167:H187)</f>
        <v>5088361.2729999991</v>
      </c>
      <c r="I166" s="586">
        <f>SUM(I167:I187)</f>
        <v>9502060.0330000017</v>
      </c>
      <c r="J166" s="801"/>
      <c r="K166" s="802"/>
      <c r="L166" s="811">
        <f>SUM(L167:L187)</f>
        <v>0</v>
      </c>
      <c r="M166" s="802"/>
      <c r="N166" s="811">
        <f>SUM(N167:N187)</f>
        <v>0</v>
      </c>
      <c r="O166" s="804">
        <f>SUM(O167:O187)</f>
        <v>0</v>
      </c>
      <c r="P166" s="641">
        <f t="shared" si="66"/>
        <v>0</v>
      </c>
      <c r="Q166" s="514">
        <f t="shared" si="67"/>
        <v>0</v>
      </c>
      <c r="R166" s="640">
        <f t="shared" si="55"/>
        <v>0</v>
      </c>
      <c r="S166" s="641"/>
      <c r="T166" s="520"/>
      <c r="U166" s="520">
        <f>SUM(U167:U187)</f>
        <v>0</v>
      </c>
      <c r="V166" s="520"/>
      <c r="W166" s="520">
        <f>SUM(W167:W187)</f>
        <v>0</v>
      </c>
      <c r="X166" s="672">
        <f>SUM(X167:X187)</f>
        <v>0</v>
      </c>
      <c r="Y166" s="641"/>
      <c r="Z166" s="520"/>
      <c r="AA166" s="520">
        <f>SUM(AA167:AA187)</f>
        <v>0</v>
      </c>
      <c r="AB166" s="520"/>
      <c r="AC166" s="520">
        <f>SUM(AC167:AC187)</f>
        <v>0</v>
      </c>
      <c r="AD166" s="672">
        <f>SUM(AD167:AD187)</f>
        <v>0</v>
      </c>
      <c r="AE166" s="744">
        <f t="shared" si="65"/>
        <v>0</v>
      </c>
      <c r="AF166" s="749"/>
      <c r="AG166" s="749">
        <f>SUM(AG167:AG187)</f>
        <v>4413698.76</v>
      </c>
      <c r="AH166" s="749"/>
      <c r="AI166" s="749">
        <f>SUM(AI167:AI187)</f>
        <v>5088361.2729999991</v>
      </c>
      <c r="AJ166" s="750">
        <f>SUM(AJ167:AJ187)</f>
        <v>9502060.0330000017</v>
      </c>
    </row>
    <row r="167" spans="1:36" s="403" customFormat="1" ht="26.45" hidden="1" customHeight="1" x14ac:dyDescent="0.25">
      <c r="A167" s="439" t="s">
        <v>737</v>
      </c>
      <c r="B167" s="433" t="s">
        <v>289</v>
      </c>
      <c r="C167" s="569" t="s">
        <v>31</v>
      </c>
      <c r="D167" s="593">
        <v>58</v>
      </c>
      <c r="E167" s="470">
        <v>7205</v>
      </c>
      <c r="F167" s="470">
        <f>E167*D167</f>
        <v>417890</v>
      </c>
      <c r="G167" s="470">
        <v>17301.587931034483</v>
      </c>
      <c r="H167" s="470">
        <f>G167*D167</f>
        <v>1003492.1</v>
      </c>
      <c r="I167" s="592">
        <f>F167+H167</f>
        <v>1421382.1</v>
      </c>
      <c r="J167" s="823"/>
      <c r="K167" s="824">
        <v>7205</v>
      </c>
      <c r="L167" s="825">
        <f>K167*J167</f>
        <v>0</v>
      </c>
      <c r="M167" s="824">
        <v>17301.587931034483</v>
      </c>
      <c r="N167" s="825">
        <f>M167*J167</f>
        <v>0</v>
      </c>
      <c r="O167" s="818">
        <f>L167+N167</f>
        <v>0</v>
      </c>
      <c r="P167" s="641">
        <f t="shared" si="66"/>
        <v>0</v>
      </c>
      <c r="Q167" s="514">
        <f t="shared" si="67"/>
        <v>0</v>
      </c>
      <c r="R167" s="640">
        <f t="shared" si="55"/>
        <v>0</v>
      </c>
      <c r="S167" s="650"/>
      <c r="T167" s="524">
        <v>7205</v>
      </c>
      <c r="U167" s="524">
        <f>T167*S167</f>
        <v>0</v>
      </c>
      <c r="V167" s="524">
        <v>17301.587931034483</v>
      </c>
      <c r="W167" s="524">
        <f>V167*S167</f>
        <v>0</v>
      </c>
      <c r="X167" s="674">
        <f>U167+W167</f>
        <v>0</v>
      </c>
      <c r="Y167" s="650"/>
      <c r="Z167" s="524">
        <v>7205</v>
      </c>
      <c r="AA167" s="524">
        <f>Z167*Y167</f>
        <v>0</v>
      </c>
      <c r="AB167" s="524">
        <v>17301.587931034483</v>
      </c>
      <c r="AC167" s="524">
        <f>AB167*Y167</f>
        <v>0</v>
      </c>
      <c r="AD167" s="674">
        <f>AA167+AC167</f>
        <v>0</v>
      </c>
      <c r="AE167" s="744">
        <f t="shared" si="65"/>
        <v>58</v>
      </c>
      <c r="AF167" s="757">
        <v>7205</v>
      </c>
      <c r="AG167" s="757">
        <f>AF167*AE167</f>
        <v>417890</v>
      </c>
      <c r="AH167" s="757">
        <v>17301.587931034483</v>
      </c>
      <c r="AI167" s="757">
        <f>AH167*AE167</f>
        <v>1003492.1</v>
      </c>
      <c r="AJ167" s="754">
        <f>AG167+AI167</f>
        <v>1421382.1</v>
      </c>
    </row>
    <row r="168" spans="1:36" s="403" customFormat="1" ht="17.45" hidden="1" customHeight="1" x14ac:dyDescent="0.25">
      <c r="A168" s="439" t="s">
        <v>738</v>
      </c>
      <c r="B168" s="433" t="s">
        <v>290</v>
      </c>
      <c r="C168" s="569" t="s">
        <v>213</v>
      </c>
      <c r="D168" s="593">
        <v>933</v>
      </c>
      <c r="E168" s="470">
        <v>1451.6653376205788</v>
      </c>
      <c r="F168" s="470">
        <f>E168*D168</f>
        <v>1354403.76</v>
      </c>
      <c r="G168" s="470">
        <v>811.65284030010719</v>
      </c>
      <c r="H168" s="470">
        <f>G168*D168</f>
        <v>757272.1</v>
      </c>
      <c r="I168" s="592">
        <f>F168+H168</f>
        <v>2111675.86</v>
      </c>
      <c r="J168" s="823"/>
      <c r="K168" s="824">
        <v>1451.6653376205788</v>
      </c>
      <c r="L168" s="825">
        <f>K168*J168</f>
        <v>0</v>
      </c>
      <c r="M168" s="824">
        <v>811.65284030010719</v>
      </c>
      <c r="N168" s="825">
        <f>M168*J168</f>
        <v>0</v>
      </c>
      <c r="O168" s="818">
        <f>L168+N168</f>
        <v>0</v>
      </c>
      <c r="P168" s="641">
        <f t="shared" si="66"/>
        <v>0</v>
      </c>
      <c r="Q168" s="514">
        <f t="shared" si="67"/>
        <v>0</v>
      </c>
      <c r="R168" s="640">
        <f t="shared" si="55"/>
        <v>0</v>
      </c>
      <c r="S168" s="650"/>
      <c r="T168" s="524">
        <v>1451.6653376205788</v>
      </c>
      <c r="U168" s="524">
        <f>T168*S168</f>
        <v>0</v>
      </c>
      <c r="V168" s="524">
        <v>811.65284030010719</v>
      </c>
      <c r="W168" s="524">
        <f>V168*S168</f>
        <v>0</v>
      </c>
      <c r="X168" s="674">
        <f>U168+W168</f>
        <v>0</v>
      </c>
      <c r="Y168" s="650"/>
      <c r="Z168" s="524">
        <v>1451.6653376205788</v>
      </c>
      <c r="AA168" s="524">
        <f>Z168*Y168</f>
        <v>0</v>
      </c>
      <c r="AB168" s="524">
        <v>811.65284030010719</v>
      </c>
      <c r="AC168" s="524">
        <f>AB168*Y168</f>
        <v>0</v>
      </c>
      <c r="AD168" s="674">
        <f>AA168+AC168</f>
        <v>0</v>
      </c>
      <c r="AE168" s="744">
        <f t="shared" si="65"/>
        <v>933</v>
      </c>
      <c r="AF168" s="757">
        <v>1451.6653376205788</v>
      </c>
      <c r="AG168" s="757">
        <f>AF168*AE168</f>
        <v>1354403.76</v>
      </c>
      <c r="AH168" s="757">
        <v>811.65284030010719</v>
      </c>
      <c r="AI168" s="757">
        <f>AH168*AE168</f>
        <v>757272.1</v>
      </c>
      <c r="AJ168" s="754">
        <f>AG168+AI168</f>
        <v>2111675.86</v>
      </c>
    </row>
    <row r="169" spans="1:36" s="403" customFormat="1" ht="17.25" hidden="1" customHeight="1" x14ac:dyDescent="0.25">
      <c r="A169" s="439" t="s">
        <v>741</v>
      </c>
      <c r="B169" s="433" t="s">
        <v>291</v>
      </c>
      <c r="C169" s="569" t="s">
        <v>31</v>
      </c>
      <c r="D169" s="593">
        <v>1</v>
      </c>
      <c r="E169" s="470">
        <v>39090</v>
      </c>
      <c r="F169" s="470">
        <f>E169*D169</f>
        <v>39090</v>
      </c>
      <c r="G169" s="470">
        <v>204170</v>
      </c>
      <c r="H169" s="470">
        <f>G169*D169</f>
        <v>204170</v>
      </c>
      <c r="I169" s="592">
        <f>F169+H169</f>
        <v>243260</v>
      </c>
      <c r="J169" s="823"/>
      <c r="K169" s="824">
        <v>39090</v>
      </c>
      <c r="L169" s="825">
        <f>K169*J169</f>
        <v>0</v>
      </c>
      <c r="M169" s="824">
        <v>204170</v>
      </c>
      <c r="N169" s="825">
        <f>M169*J169</f>
        <v>0</v>
      </c>
      <c r="O169" s="818">
        <f>L169+N169</f>
        <v>0</v>
      </c>
      <c r="P169" s="641">
        <f t="shared" si="66"/>
        <v>0</v>
      </c>
      <c r="Q169" s="514">
        <f t="shared" si="67"/>
        <v>0</v>
      </c>
      <c r="R169" s="640">
        <f t="shared" si="55"/>
        <v>0</v>
      </c>
      <c r="S169" s="650"/>
      <c r="T169" s="524">
        <v>39090</v>
      </c>
      <c r="U169" s="524">
        <f>T169*S169</f>
        <v>0</v>
      </c>
      <c r="V169" s="524">
        <v>204170</v>
      </c>
      <c r="W169" s="524">
        <f>V169*S169</f>
        <v>0</v>
      </c>
      <c r="X169" s="674">
        <f>U169+W169</f>
        <v>0</v>
      </c>
      <c r="Y169" s="650"/>
      <c r="Z169" s="524">
        <v>39090</v>
      </c>
      <c r="AA169" s="524">
        <f>Z169*Y169</f>
        <v>0</v>
      </c>
      <c r="AB169" s="524">
        <v>204170</v>
      </c>
      <c r="AC169" s="524">
        <f>AB169*Y169</f>
        <v>0</v>
      </c>
      <c r="AD169" s="674">
        <f>AA169+AC169</f>
        <v>0</v>
      </c>
      <c r="AE169" s="744">
        <f t="shared" si="65"/>
        <v>1</v>
      </c>
      <c r="AF169" s="757">
        <v>39090</v>
      </c>
      <c r="AG169" s="757">
        <f>AF169*AE169</f>
        <v>39090</v>
      </c>
      <c r="AH169" s="757">
        <v>204170</v>
      </c>
      <c r="AI169" s="757">
        <f>AH169*AE169</f>
        <v>204170</v>
      </c>
      <c r="AJ169" s="754">
        <f>AG169+AI169</f>
        <v>243260</v>
      </c>
    </row>
    <row r="170" spans="1:36" s="403" customFormat="1" ht="17.45" hidden="1" customHeight="1" x14ac:dyDescent="0.25">
      <c r="A170" s="439" t="s">
        <v>740</v>
      </c>
      <c r="B170" s="440" t="s">
        <v>292</v>
      </c>
      <c r="C170" s="577"/>
      <c r="D170" s="600"/>
      <c r="E170" s="467"/>
      <c r="F170" s="467"/>
      <c r="G170" s="467"/>
      <c r="H170" s="467"/>
      <c r="I170" s="589"/>
      <c r="J170" s="801"/>
      <c r="K170" s="807"/>
      <c r="L170" s="808"/>
      <c r="M170" s="807"/>
      <c r="N170" s="808"/>
      <c r="O170" s="812"/>
      <c r="P170" s="641">
        <f t="shared" si="66"/>
        <v>0</v>
      </c>
      <c r="Q170" s="514">
        <f t="shared" si="67"/>
        <v>0</v>
      </c>
      <c r="R170" s="640">
        <f t="shared" si="55"/>
        <v>0</v>
      </c>
      <c r="S170" s="641"/>
      <c r="T170" s="521"/>
      <c r="U170" s="521"/>
      <c r="V170" s="521"/>
      <c r="W170" s="521"/>
      <c r="X170" s="673"/>
      <c r="Y170" s="641"/>
      <c r="Z170" s="521"/>
      <c r="AA170" s="521"/>
      <c r="AB170" s="521"/>
      <c r="AC170" s="521"/>
      <c r="AD170" s="673"/>
      <c r="AE170" s="744">
        <f t="shared" si="65"/>
        <v>0</v>
      </c>
      <c r="AF170" s="751"/>
      <c r="AG170" s="751"/>
      <c r="AH170" s="751"/>
      <c r="AI170" s="751"/>
      <c r="AJ170" s="752"/>
    </row>
    <row r="171" spans="1:36" s="403" customFormat="1" ht="17.45" hidden="1" customHeight="1" x14ac:dyDescent="0.25">
      <c r="A171" s="439" t="s">
        <v>742</v>
      </c>
      <c r="B171" s="433" t="s">
        <v>293</v>
      </c>
      <c r="C171" s="569" t="s">
        <v>213</v>
      </c>
      <c r="D171" s="593">
        <v>390</v>
      </c>
      <c r="E171" s="470">
        <v>1239.4615384615386</v>
      </c>
      <c r="F171" s="470">
        <f>E171*D171</f>
        <v>483390.00000000006</v>
      </c>
      <c r="G171" s="470">
        <v>505.48</v>
      </c>
      <c r="H171" s="470">
        <f>G171*D171</f>
        <v>197137.2</v>
      </c>
      <c r="I171" s="592">
        <f>F171+H171</f>
        <v>680527.20000000007</v>
      </c>
      <c r="J171" s="823"/>
      <c r="K171" s="824">
        <v>1239.4615384615386</v>
      </c>
      <c r="L171" s="825">
        <f>K171*J171</f>
        <v>0</v>
      </c>
      <c r="M171" s="824">
        <v>505.48</v>
      </c>
      <c r="N171" s="825">
        <f>M171*J171</f>
        <v>0</v>
      </c>
      <c r="O171" s="818">
        <f>L171+N171</f>
        <v>0</v>
      </c>
      <c r="P171" s="641">
        <f t="shared" si="66"/>
        <v>0</v>
      </c>
      <c r="Q171" s="514">
        <f t="shared" si="67"/>
        <v>0</v>
      </c>
      <c r="R171" s="640">
        <f t="shared" si="55"/>
        <v>0</v>
      </c>
      <c r="S171" s="650"/>
      <c r="T171" s="524">
        <v>1239.4615384615386</v>
      </c>
      <c r="U171" s="524">
        <f>T171*S171</f>
        <v>0</v>
      </c>
      <c r="V171" s="524">
        <v>505.48</v>
      </c>
      <c r="W171" s="524">
        <f>V171*S171</f>
        <v>0</v>
      </c>
      <c r="X171" s="674">
        <f>U171+W171</f>
        <v>0</v>
      </c>
      <c r="Y171" s="650"/>
      <c r="Z171" s="524">
        <v>1239.4615384615386</v>
      </c>
      <c r="AA171" s="524">
        <f>Z171*Y171</f>
        <v>0</v>
      </c>
      <c r="AB171" s="524">
        <v>505.48</v>
      </c>
      <c r="AC171" s="524">
        <f>AB171*Y171</f>
        <v>0</v>
      </c>
      <c r="AD171" s="674">
        <f>AA171+AC171</f>
        <v>0</v>
      </c>
      <c r="AE171" s="744">
        <f t="shared" si="65"/>
        <v>390</v>
      </c>
      <c r="AF171" s="757">
        <v>1239.4615384615386</v>
      </c>
      <c r="AG171" s="757">
        <f>AF171*AE171</f>
        <v>483390.00000000006</v>
      </c>
      <c r="AH171" s="757">
        <v>505.48</v>
      </c>
      <c r="AI171" s="757">
        <f>AH171*AE171</f>
        <v>197137.2</v>
      </c>
      <c r="AJ171" s="754">
        <f>AG171+AI171</f>
        <v>680527.20000000007</v>
      </c>
    </row>
    <row r="172" spans="1:36" s="403" customFormat="1" ht="17.45" hidden="1" customHeight="1" x14ac:dyDescent="0.25">
      <c r="A172" s="439" t="s">
        <v>739</v>
      </c>
      <c r="B172" s="440" t="s">
        <v>294</v>
      </c>
      <c r="C172" s="577"/>
      <c r="D172" s="600"/>
      <c r="E172" s="467"/>
      <c r="F172" s="467"/>
      <c r="G172" s="467"/>
      <c r="H172" s="467"/>
      <c r="I172" s="589"/>
      <c r="J172" s="801"/>
      <c r="K172" s="807"/>
      <c r="L172" s="808"/>
      <c r="M172" s="807"/>
      <c r="N172" s="808"/>
      <c r="O172" s="812"/>
      <c r="P172" s="641">
        <f t="shared" si="66"/>
        <v>0</v>
      </c>
      <c r="Q172" s="514">
        <f t="shared" si="67"/>
        <v>0</v>
      </c>
      <c r="R172" s="640">
        <f t="shared" si="55"/>
        <v>0</v>
      </c>
      <c r="S172" s="641"/>
      <c r="T172" s="521"/>
      <c r="U172" s="521"/>
      <c r="V172" s="521"/>
      <c r="W172" s="521"/>
      <c r="X172" s="673"/>
      <c r="Y172" s="641"/>
      <c r="Z172" s="521"/>
      <c r="AA172" s="521"/>
      <c r="AB172" s="521"/>
      <c r="AC172" s="521"/>
      <c r="AD172" s="673"/>
      <c r="AE172" s="744">
        <f t="shared" si="65"/>
        <v>0</v>
      </c>
      <c r="AF172" s="751"/>
      <c r="AG172" s="751"/>
      <c r="AH172" s="751"/>
      <c r="AI172" s="751"/>
      <c r="AJ172" s="752"/>
    </row>
    <row r="173" spans="1:36" s="403" customFormat="1" ht="17.45" hidden="1" customHeight="1" x14ac:dyDescent="0.25">
      <c r="A173" s="439" t="s">
        <v>744</v>
      </c>
      <c r="B173" s="433" t="s">
        <v>272</v>
      </c>
      <c r="C173" s="569" t="s">
        <v>224</v>
      </c>
      <c r="D173" s="593">
        <v>1</v>
      </c>
      <c r="E173" s="470">
        <v>88935.900000000009</v>
      </c>
      <c r="F173" s="470">
        <f t="shared" ref="F173:F180" si="68">E173*D173</f>
        <v>88935.900000000009</v>
      </c>
      <c r="G173" s="470">
        <v>212371.0056</v>
      </c>
      <c r="H173" s="470">
        <f t="shared" ref="H173:H180" si="69">G173*D173</f>
        <v>212371.0056</v>
      </c>
      <c r="I173" s="592">
        <f t="shared" ref="I173:I180" si="70">F173+H173</f>
        <v>301306.9056</v>
      </c>
      <c r="J173" s="823"/>
      <c r="K173" s="824">
        <v>88935.900000000009</v>
      </c>
      <c r="L173" s="825">
        <f t="shared" ref="L173:L180" si="71">K173*J173</f>
        <v>0</v>
      </c>
      <c r="M173" s="824">
        <v>212371.0056</v>
      </c>
      <c r="N173" s="825">
        <f t="shared" ref="N173:N180" si="72">M173*J173</f>
        <v>0</v>
      </c>
      <c r="O173" s="818">
        <f t="shared" ref="O173:O180" si="73">L173+N173</f>
        <v>0</v>
      </c>
      <c r="P173" s="641">
        <f t="shared" si="66"/>
        <v>0</v>
      </c>
      <c r="Q173" s="514">
        <f t="shared" si="67"/>
        <v>0</v>
      </c>
      <c r="R173" s="640">
        <f t="shared" si="55"/>
        <v>0</v>
      </c>
      <c r="S173" s="650"/>
      <c r="T173" s="524">
        <v>88935.900000000009</v>
      </c>
      <c r="U173" s="524">
        <f t="shared" ref="U173:U180" si="74">T173*S173</f>
        <v>0</v>
      </c>
      <c r="V173" s="524">
        <v>212371.0056</v>
      </c>
      <c r="W173" s="524">
        <f t="shared" ref="W173:W180" si="75">V173*S173</f>
        <v>0</v>
      </c>
      <c r="X173" s="674">
        <f t="shared" ref="X173:X180" si="76">U173+W173</f>
        <v>0</v>
      </c>
      <c r="Y173" s="650"/>
      <c r="Z173" s="524">
        <v>88935.900000000009</v>
      </c>
      <c r="AA173" s="524">
        <f t="shared" ref="AA173:AA180" si="77">Z173*Y173</f>
        <v>0</v>
      </c>
      <c r="AB173" s="524">
        <v>212371.0056</v>
      </c>
      <c r="AC173" s="524">
        <f t="shared" ref="AC173:AC180" si="78">AB173*Y173</f>
        <v>0</v>
      </c>
      <c r="AD173" s="674">
        <f t="shared" ref="AD173:AD180" si="79">AA173+AC173</f>
        <v>0</v>
      </c>
      <c r="AE173" s="744">
        <f t="shared" si="65"/>
        <v>1</v>
      </c>
      <c r="AF173" s="757">
        <v>88935.900000000009</v>
      </c>
      <c r="AG173" s="757">
        <f t="shared" ref="AG173:AG180" si="80">AF173*AE173</f>
        <v>88935.900000000009</v>
      </c>
      <c r="AH173" s="757">
        <v>212371.0056</v>
      </c>
      <c r="AI173" s="757">
        <f t="shared" ref="AI173:AI180" si="81">AH173*AE173</f>
        <v>212371.0056</v>
      </c>
      <c r="AJ173" s="754">
        <f t="shared" ref="AJ173:AJ180" si="82">AG173+AI173</f>
        <v>301306.9056</v>
      </c>
    </row>
    <row r="174" spans="1:36" s="403" customFormat="1" ht="17.45" hidden="1" customHeight="1" x14ac:dyDescent="0.25">
      <c r="A174" s="439" t="s">
        <v>745</v>
      </c>
      <c r="B174" s="433" t="s">
        <v>295</v>
      </c>
      <c r="C174" s="569" t="s">
        <v>224</v>
      </c>
      <c r="D174" s="593">
        <v>1</v>
      </c>
      <c r="E174" s="470">
        <v>27333.15</v>
      </c>
      <c r="F174" s="470">
        <f t="shared" si="68"/>
        <v>27333.15</v>
      </c>
      <c r="G174" s="470">
        <v>92996.28</v>
      </c>
      <c r="H174" s="470">
        <f t="shared" si="69"/>
        <v>92996.28</v>
      </c>
      <c r="I174" s="592">
        <f t="shared" si="70"/>
        <v>120329.43</v>
      </c>
      <c r="J174" s="823"/>
      <c r="K174" s="824">
        <v>27333.15</v>
      </c>
      <c r="L174" s="825">
        <f t="shared" si="71"/>
        <v>0</v>
      </c>
      <c r="M174" s="824">
        <v>92996.28</v>
      </c>
      <c r="N174" s="825">
        <f t="shared" si="72"/>
        <v>0</v>
      </c>
      <c r="O174" s="818">
        <f t="shared" si="73"/>
        <v>0</v>
      </c>
      <c r="P174" s="641">
        <f t="shared" si="66"/>
        <v>0</v>
      </c>
      <c r="Q174" s="514">
        <f t="shared" si="67"/>
        <v>0</v>
      </c>
      <c r="R174" s="640">
        <f t="shared" si="55"/>
        <v>0</v>
      </c>
      <c r="S174" s="650"/>
      <c r="T174" s="524">
        <v>27333.15</v>
      </c>
      <c r="U174" s="524">
        <f t="shared" si="74"/>
        <v>0</v>
      </c>
      <c r="V174" s="524">
        <v>92996.28</v>
      </c>
      <c r="W174" s="524">
        <f t="shared" si="75"/>
        <v>0</v>
      </c>
      <c r="X174" s="674">
        <f t="shared" si="76"/>
        <v>0</v>
      </c>
      <c r="Y174" s="650"/>
      <c r="Z174" s="524">
        <v>27333.15</v>
      </c>
      <c r="AA174" s="524">
        <f t="shared" si="77"/>
        <v>0</v>
      </c>
      <c r="AB174" s="524">
        <v>92996.28</v>
      </c>
      <c r="AC174" s="524">
        <f t="shared" si="78"/>
        <v>0</v>
      </c>
      <c r="AD174" s="674">
        <f t="shared" si="79"/>
        <v>0</v>
      </c>
      <c r="AE174" s="744">
        <f t="shared" si="65"/>
        <v>1</v>
      </c>
      <c r="AF174" s="757">
        <v>27333.15</v>
      </c>
      <c r="AG174" s="757">
        <f t="shared" si="80"/>
        <v>27333.15</v>
      </c>
      <c r="AH174" s="757">
        <v>92996.28</v>
      </c>
      <c r="AI174" s="757">
        <f t="shared" si="81"/>
        <v>92996.28</v>
      </c>
      <c r="AJ174" s="754">
        <f t="shared" si="82"/>
        <v>120329.43</v>
      </c>
    </row>
    <row r="175" spans="1:36" s="403" customFormat="1" ht="17.45" hidden="1" customHeight="1" x14ac:dyDescent="0.25">
      <c r="A175" s="439" t="s">
        <v>746</v>
      </c>
      <c r="B175" s="433" t="s">
        <v>296</v>
      </c>
      <c r="C175" s="569" t="s">
        <v>224</v>
      </c>
      <c r="D175" s="593">
        <v>5</v>
      </c>
      <c r="E175" s="470">
        <v>8541.7240000000002</v>
      </c>
      <c r="F175" s="470">
        <f t="shared" si="68"/>
        <v>42708.62</v>
      </c>
      <c r="G175" s="470">
        <v>15825.326399999998</v>
      </c>
      <c r="H175" s="470">
        <f t="shared" si="69"/>
        <v>79126.631999999983</v>
      </c>
      <c r="I175" s="592">
        <f t="shared" si="70"/>
        <v>121835.25199999998</v>
      </c>
      <c r="J175" s="823"/>
      <c r="K175" s="824">
        <v>8541.7240000000002</v>
      </c>
      <c r="L175" s="825">
        <f t="shared" si="71"/>
        <v>0</v>
      </c>
      <c r="M175" s="824">
        <v>15825.326399999998</v>
      </c>
      <c r="N175" s="825">
        <f t="shared" si="72"/>
        <v>0</v>
      </c>
      <c r="O175" s="818">
        <f t="shared" si="73"/>
        <v>0</v>
      </c>
      <c r="P175" s="641">
        <f t="shared" si="66"/>
        <v>0</v>
      </c>
      <c r="Q175" s="514">
        <f t="shared" si="67"/>
        <v>0</v>
      </c>
      <c r="R175" s="640">
        <f t="shared" si="55"/>
        <v>0</v>
      </c>
      <c r="S175" s="650"/>
      <c r="T175" s="524">
        <v>8541.7240000000002</v>
      </c>
      <c r="U175" s="524">
        <f t="shared" si="74"/>
        <v>0</v>
      </c>
      <c r="V175" s="524">
        <v>15825.326399999998</v>
      </c>
      <c r="W175" s="524">
        <f t="shared" si="75"/>
        <v>0</v>
      </c>
      <c r="X175" s="674">
        <f t="shared" si="76"/>
        <v>0</v>
      </c>
      <c r="Y175" s="650"/>
      <c r="Z175" s="524">
        <v>8541.7240000000002</v>
      </c>
      <c r="AA175" s="524">
        <f t="shared" si="77"/>
        <v>0</v>
      </c>
      <c r="AB175" s="524">
        <v>15825.326399999998</v>
      </c>
      <c r="AC175" s="524">
        <f t="shared" si="78"/>
        <v>0</v>
      </c>
      <c r="AD175" s="674">
        <f t="shared" si="79"/>
        <v>0</v>
      </c>
      <c r="AE175" s="744">
        <f t="shared" si="65"/>
        <v>5</v>
      </c>
      <c r="AF175" s="757">
        <v>8541.7240000000002</v>
      </c>
      <c r="AG175" s="757">
        <f t="shared" si="80"/>
        <v>42708.62</v>
      </c>
      <c r="AH175" s="757">
        <v>15825.326399999998</v>
      </c>
      <c r="AI175" s="757">
        <f t="shared" si="81"/>
        <v>79126.631999999983</v>
      </c>
      <c r="AJ175" s="754">
        <f t="shared" si="82"/>
        <v>121835.25199999998</v>
      </c>
    </row>
    <row r="176" spans="1:36" s="403" customFormat="1" ht="15.6" hidden="1" customHeight="1" x14ac:dyDescent="0.25">
      <c r="A176" s="439" t="s">
        <v>747</v>
      </c>
      <c r="B176" s="433" t="s">
        <v>297</v>
      </c>
      <c r="C176" s="569" t="s">
        <v>31</v>
      </c>
      <c r="D176" s="593">
        <v>75</v>
      </c>
      <c r="E176" s="470">
        <v>896.04000000000008</v>
      </c>
      <c r="F176" s="470">
        <f t="shared" si="68"/>
        <v>67203</v>
      </c>
      <c r="G176" s="470">
        <v>784.68000000000006</v>
      </c>
      <c r="H176" s="470">
        <f t="shared" si="69"/>
        <v>58851.000000000007</v>
      </c>
      <c r="I176" s="592">
        <f t="shared" si="70"/>
        <v>126054</v>
      </c>
      <c r="J176" s="823"/>
      <c r="K176" s="824">
        <v>896.04000000000008</v>
      </c>
      <c r="L176" s="825">
        <f t="shared" si="71"/>
        <v>0</v>
      </c>
      <c r="M176" s="824">
        <v>784.68000000000006</v>
      </c>
      <c r="N176" s="825">
        <f t="shared" si="72"/>
        <v>0</v>
      </c>
      <c r="O176" s="818">
        <f t="shared" si="73"/>
        <v>0</v>
      </c>
      <c r="P176" s="641">
        <f t="shared" si="66"/>
        <v>0</v>
      </c>
      <c r="Q176" s="514">
        <f t="shared" si="67"/>
        <v>0</v>
      </c>
      <c r="R176" s="640">
        <f t="shared" si="55"/>
        <v>0</v>
      </c>
      <c r="S176" s="650"/>
      <c r="T176" s="524">
        <v>896.04000000000008</v>
      </c>
      <c r="U176" s="524">
        <f t="shared" si="74"/>
        <v>0</v>
      </c>
      <c r="V176" s="524">
        <v>784.68000000000006</v>
      </c>
      <c r="W176" s="524">
        <f t="shared" si="75"/>
        <v>0</v>
      </c>
      <c r="X176" s="674">
        <f t="shared" si="76"/>
        <v>0</v>
      </c>
      <c r="Y176" s="650"/>
      <c r="Z176" s="524">
        <v>896.04000000000008</v>
      </c>
      <c r="AA176" s="524">
        <f t="shared" si="77"/>
        <v>0</v>
      </c>
      <c r="AB176" s="524">
        <v>784.68000000000006</v>
      </c>
      <c r="AC176" s="524">
        <f t="shared" si="78"/>
        <v>0</v>
      </c>
      <c r="AD176" s="674">
        <f t="shared" si="79"/>
        <v>0</v>
      </c>
      <c r="AE176" s="744">
        <f t="shared" si="65"/>
        <v>75</v>
      </c>
      <c r="AF176" s="757">
        <v>896.04000000000008</v>
      </c>
      <c r="AG176" s="757">
        <f t="shared" si="80"/>
        <v>67203</v>
      </c>
      <c r="AH176" s="757">
        <v>784.68000000000006</v>
      </c>
      <c r="AI176" s="757">
        <f t="shared" si="81"/>
        <v>58851.000000000007</v>
      </c>
      <c r="AJ176" s="754">
        <f t="shared" si="82"/>
        <v>126054</v>
      </c>
    </row>
    <row r="177" spans="1:36" s="403" customFormat="1" ht="17.45" hidden="1" customHeight="1" x14ac:dyDescent="0.25">
      <c r="A177" s="439" t="s">
        <v>748</v>
      </c>
      <c r="B177" s="433" t="s">
        <v>276</v>
      </c>
      <c r="C177" s="569" t="s">
        <v>153</v>
      </c>
      <c r="D177" s="593">
        <v>289.2</v>
      </c>
      <c r="E177" s="470">
        <v>1375.5</v>
      </c>
      <c r="F177" s="470">
        <f t="shared" si="68"/>
        <v>397794.6</v>
      </c>
      <c r="G177" s="470">
        <v>1858.420124481328</v>
      </c>
      <c r="H177" s="470">
        <f t="shared" si="69"/>
        <v>537455.10000000009</v>
      </c>
      <c r="I177" s="592">
        <f t="shared" si="70"/>
        <v>935249.70000000007</v>
      </c>
      <c r="J177" s="823"/>
      <c r="K177" s="824">
        <v>1375.5</v>
      </c>
      <c r="L177" s="825">
        <f t="shared" si="71"/>
        <v>0</v>
      </c>
      <c r="M177" s="824">
        <v>1858.420124481328</v>
      </c>
      <c r="N177" s="825">
        <f t="shared" si="72"/>
        <v>0</v>
      </c>
      <c r="O177" s="818">
        <f t="shared" si="73"/>
        <v>0</v>
      </c>
      <c r="P177" s="641">
        <f t="shared" si="66"/>
        <v>0</v>
      </c>
      <c r="Q177" s="514">
        <f t="shared" si="67"/>
        <v>0</v>
      </c>
      <c r="R177" s="640">
        <f t="shared" si="55"/>
        <v>0</v>
      </c>
      <c r="S177" s="650"/>
      <c r="T177" s="524">
        <v>1375.5</v>
      </c>
      <c r="U177" s="524">
        <f t="shared" si="74"/>
        <v>0</v>
      </c>
      <c r="V177" s="524">
        <v>1858.420124481328</v>
      </c>
      <c r="W177" s="524">
        <f t="shared" si="75"/>
        <v>0</v>
      </c>
      <c r="X177" s="674">
        <f t="shared" si="76"/>
        <v>0</v>
      </c>
      <c r="Y177" s="650"/>
      <c r="Z177" s="524">
        <v>1375.5</v>
      </c>
      <c r="AA177" s="524">
        <f t="shared" si="77"/>
        <v>0</v>
      </c>
      <c r="AB177" s="524">
        <v>1858.420124481328</v>
      </c>
      <c r="AC177" s="524">
        <f t="shared" si="78"/>
        <v>0</v>
      </c>
      <c r="AD177" s="674">
        <f t="shared" si="79"/>
        <v>0</v>
      </c>
      <c r="AE177" s="744">
        <f t="shared" si="65"/>
        <v>289.2</v>
      </c>
      <c r="AF177" s="757">
        <v>1375.5</v>
      </c>
      <c r="AG177" s="757">
        <f t="shared" si="80"/>
        <v>397794.6</v>
      </c>
      <c r="AH177" s="757">
        <v>1858.420124481328</v>
      </c>
      <c r="AI177" s="757">
        <f t="shared" si="81"/>
        <v>537455.10000000009</v>
      </c>
      <c r="AJ177" s="754">
        <f t="shared" si="82"/>
        <v>935249.70000000007</v>
      </c>
    </row>
    <row r="178" spans="1:36" s="403" customFormat="1" ht="17.45" hidden="1" customHeight="1" x14ac:dyDescent="0.25">
      <c r="A178" s="439" t="s">
        <v>749</v>
      </c>
      <c r="B178" s="433" t="s">
        <v>298</v>
      </c>
      <c r="C178" s="569" t="s">
        <v>224</v>
      </c>
      <c r="D178" s="593">
        <v>2</v>
      </c>
      <c r="E178" s="470">
        <v>100586.38500000001</v>
      </c>
      <c r="F178" s="470">
        <f t="shared" si="68"/>
        <v>201172.77000000002</v>
      </c>
      <c r="G178" s="470">
        <v>266448.06760000001</v>
      </c>
      <c r="H178" s="470">
        <f t="shared" si="69"/>
        <v>532896.13520000002</v>
      </c>
      <c r="I178" s="592">
        <f t="shared" si="70"/>
        <v>734068.90520000004</v>
      </c>
      <c r="J178" s="823"/>
      <c r="K178" s="824">
        <v>100586.38500000001</v>
      </c>
      <c r="L178" s="825">
        <f t="shared" si="71"/>
        <v>0</v>
      </c>
      <c r="M178" s="824">
        <v>266448.06760000001</v>
      </c>
      <c r="N178" s="825">
        <f t="shared" si="72"/>
        <v>0</v>
      </c>
      <c r="O178" s="818">
        <f t="shared" si="73"/>
        <v>0</v>
      </c>
      <c r="P178" s="641">
        <f t="shared" si="66"/>
        <v>0</v>
      </c>
      <c r="Q178" s="514">
        <f t="shared" si="67"/>
        <v>0</v>
      </c>
      <c r="R178" s="640">
        <f t="shared" si="55"/>
        <v>0</v>
      </c>
      <c r="S178" s="650"/>
      <c r="T178" s="524">
        <v>100586.38500000001</v>
      </c>
      <c r="U178" s="524">
        <f t="shared" si="74"/>
        <v>0</v>
      </c>
      <c r="V178" s="524">
        <v>266448.06760000001</v>
      </c>
      <c r="W178" s="524">
        <f t="shared" si="75"/>
        <v>0</v>
      </c>
      <c r="X178" s="674">
        <f t="shared" si="76"/>
        <v>0</v>
      </c>
      <c r="Y178" s="650"/>
      <c r="Z178" s="524">
        <v>100586.38500000001</v>
      </c>
      <c r="AA178" s="524">
        <f t="shared" si="77"/>
        <v>0</v>
      </c>
      <c r="AB178" s="524">
        <v>266448.06760000001</v>
      </c>
      <c r="AC178" s="524">
        <f t="shared" si="78"/>
        <v>0</v>
      </c>
      <c r="AD178" s="674">
        <f t="shared" si="79"/>
        <v>0</v>
      </c>
      <c r="AE178" s="744">
        <f t="shared" si="65"/>
        <v>2</v>
      </c>
      <c r="AF178" s="757">
        <v>100586.38500000001</v>
      </c>
      <c r="AG178" s="757">
        <f t="shared" si="80"/>
        <v>201172.77000000002</v>
      </c>
      <c r="AH178" s="757">
        <v>266448.06760000001</v>
      </c>
      <c r="AI178" s="757">
        <f t="shared" si="81"/>
        <v>532896.13520000002</v>
      </c>
      <c r="AJ178" s="754">
        <f t="shared" si="82"/>
        <v>734068.90520000004</v>
      </c>
    </row>
    <row r="179" spans="1:36" s="403" customFormat="1" ht="17.45" hidden="1" customHeight="1" x14ac:dyDescent="0.25">
      <c r="A179" s="439" t="s">
        <v>750</v>
      </c>
      <c r="B179" s="433" t="s">
        <v>299</v>
      </c>
      <c r="C179" s="569" t="s">
        <v>31</v>
      </c>
      <c r="D179" s="593">
        <v>6</v>
      </c>
      <c r="E179" s="470">
        <v>8489.2366666666658</v>
      </c>
      <c r="F179" s="470">
        <f t="shared" si="68"/>
        <v>50935.42</v>
      </c>
      <c r="G179" s="470">
        <v>18251.225200000001</v>
      </c>
      <c r="H179" s="470">
        <f t="shared" si="69"/>
        <v>109507.3512</v>
      </c>
      <c r="I179" s="592">
        <f t="shared" si="70"/>
        <v>160442.77120000002</v>
      </c>
      <c r="J179" s="823"/>
      <c r="K179" s="824">
        <v>8489.2366666666658</v>
      </c>
      <c r="L179" s="825">
        <f t="shared" si="71"/>
        <v>0</v>
      </c>
      <c r="M179" s="824">
        <v>18251.225200000001</v>
      </c>
      <c r="N179" s="825">
        <f t="shared" si="72"/>
        <v>0</v>
      </c>
      <c r="O179" s="818">
        <f t="shared" si="73"/>
        <v>0</v>
      </c>
      <c r="P179" s="641">
        <f t="shared" si="66"/>
        <v>0</v>
      </c>
      <c r="Q179" s="514">
        <f t="shared" si="67"/>
        <v>0</v>
      </c>
      <c r="R179" s="640">
        <f t="shared" si="55"/>
        <v>0</v>
      </c>
      <c r="S179" s="650"/>
      <c r="T179" s="524">
        <v>8489.2366666666658</v>
      </c>
      <c r="U179" s="524">
        <f t="shared" si="74"/>
        <v>0</v>
      </c>
      <c r="V179" s="524">
        <v>18251.225200000001</v>
      </c>
      <c r="W179" s="524">
        <f t="shared" si="75"/>
        <v>0</v>
      </c>
      <c r="X179" s="674">
        <f t="shared" si="76"/>
        <v>0</v>
      </c>
      <c r="Y179" s="650"/>
      <c r="Z179" s="524">
        <v>8489.2366666666658</v>
      </c>
      <c r="AA179" s="524">
        <f t="shared" si="77"/>
        <v>0</v>
      </c>
      <c r="AB179" s="524">
        <v>18251.225200000001</v>
      </c>
      <c r="AC179" s="524">
        <f t="shared" si="78"/>
        <v>0</v>
      </c>
      <c r="AD179" s="674">
        <f t="shared" si="79"/>
        <v>0</v>
      </c>
      <c r="AE179" s="744">
        <f t="shared" si="65"/>
        <v>6</v>
      </c>
      <c r="AF179" s="757">
        <v>8489.2366666666658</v>
      </c>
      <c r="AG179" s="757">
        <f t="shared" si="80"/>
        <v>50935.42</v>
      </c>
      <c r="AH179" s="757">
        <v>18251.225200000001</v>
      </c>
      <c r="AI179" s="757">
        <f t="shared" si="81"/>
        <v>109507.3512</v>
      </c>
      <c r="AJ179" s="754">
        <f t="shared" si="82"/>
        <v>160442.77120000002</v>
      </c>
    </row>
    <row r="180" spans="1:36" s="403" customFormat="1" ht="17.45" hidden="1" customHeight="1" x14ac:dyDescent="0.25">
      <c r="A180" s="439" t="s">
        <v>751</v>
      </c>
      <c r="B180" s="433" t="s">
        <v>300</v>
      </c>
      <c r="C180" s="569" t="s">
        <v>153</v>
      </c>
      <c r="D180" s="593">
        <v>152</v>
      </c>
      <c r="E180" s="470">
        <v>2456.7671052631581</v>
      </c>
      <c r="F180" s="470">
        <f t="shared" si="68"/>
        <v>373428.60000000003</v>
      </c>
      <c r="G180" s="470">
        <v>4354.8717105263158</v>
      </c>
      <c r="H180" s="470">
        <f t="shared" si="69"/>
        <v>661940.5</v>
      </c>
      <c r="I180" s="592">
        <f t="shared" si="70"/>
        <v>1035369.1000000001</v>
      </c>
      <c r="J180" s="823"/>
      <c r="K180" s="824">
        <v>2456.7671052631581</v>
      </c>
      <c r="L180" s="825">
        <f t="shared" si="71"/>
        <v>0</v>
      </c>
      <c r="M180" s="824">
        <v>4354.8717105263158</v>
      </c>
      <c r="N180" s="825">
        <f t="shared" si="72"/>
        <v>0</v>
      </c>
      <c r="O180" s="818">
        <f t="shared" si="73"/>
        <v>0</v>
      </c>
      <c r="P180" s="641">
        <f t="shared" si="66"/>
        <v>0</v>
      </c>
      <c r="Q180" s="514">
        <f t="shared" si="67"/>
        <v>0</v>
      </c>
      <c r="R180" s="640">
        <f t="shared" si="55"/>
        <v>0</v>
      </c>
      <c r="S180" s="650"/>
      <c r="T180" s="524">
        <v>2456.7671052631581</v>
      </c>
      <c r="U180" s="524">
        <f t="shared" si="74"/>
        <v>0</v>
      </c>
      <c r="V180" s="524">
        <v>4354.8717105263158</v>
      </c>
      <c r="W180" s="524">
        <f t="shared" si="75"/>
        <v>0</v>
      </c>
      <c r="X180" s="674">
        <f t="shared" si="76"/>
        <v>0</v>
      </c>
      <c r="Y180" s="650"/>
      <c r="Z180" s="524">
        <v>2456.7671052631581</v>
      </c>
      <c r="AA180" s="524">
        <f t="shared" si="77"/>
        <v>0</v>
      </c>
      <c r="AB180" s="524">
        <v>4354.8717105263158</v>
      </c>
      <c r="AC180" s="524">
        <f t="shared" si="78"/>
        <v>0</v>
      </c>
      <c r="AD180" s="674">
        <f t="shared" si="79"/>
        <v>0</v>
      </c>
      <c r="AE180" s="744">
        <f t="shared" si="65"/>
        <v>152</v>
      </c>
      <c r="AF180" s="757">
        <v>2456.7671052631581</v>
      </c>
      <c r="AG180" s="757">
        <f t="shared" si="80"/>
        <v>373428.60000000003</v>
      </c>
      <c r="AH180" s="757">
        <v>4354.8717105263158</v>
      </c>
      <c r="AI180" s="757">
        <f t="shared" si="81"/>
        <v>661940.5</v>
      </c>
      <c r="AJ180" s="754">
        <f t="shared" si="82"/>
        <v>1035369.1000000001</v>
      </c>
    </row>
    <row r="181" spans="1:36" s="403" customFormat="1" ht="17.45" hidden="1" customHeight="1" x14ac:dyDescent="0.25">
      <c r="A181" s="439" t="s">
        <v>743</v>
      </c>
      <c r="B181" s="440" t="s">
        <v>301</v>
      </c>
      <c r="C181" s="577"/>
      <c r="D181" s="600"/>
      <c r="E181" s="467"/>
      <c r="F181" s="467"/>
      <c r="G181" s="467"/>
      <c r="H181" s="467"/>
      <c r="I181" s="589"/>
      <c r="J181" s="801"/>
      <c r="K181" s="807"/>
      <c r="L181" s="808"/>
      <c r="M181" s="807"/>
      <c r="N181" s="808"/>
      <c r="O181" s="812"/>
      <c r="P181" s="641">
        <f t="shared" si="66"/>
        <v>0</v>
      </c>
      <c r="Q181" s="514">
        <f t="shared" si="67"/>
        <v>0</v>
      </c>
      <c r="R181" s="640">
        <f t="shared" si="55"/>
        <v>0</v>
      </c>
      <c r="S181" s="641"/>
      <c r="T181" s="521"/>
      <c r="U181" s="521"/>
      <c r="V181" s="521"/>
      <c r="W181" s="521"/>
      <c r="X181" s="673"/>
      <c r="Y181" s="641"/>
      <c r="Z181" s="521"/>
      <c r="AA181" s="521"/>
      <c r="AB181" s="521"/>
      <c r="AC181" s="521"/>
      <c r="AD181" s="673"/>
      <c r="AE181" s="744">
        <f t="shared" si="65"/>
        <v>0</v>
      </c>
      <c r="AF181" s="751"/>
      <c r="AG181" s="751"/>
      <c r="AH181" s="751"/>
      <c r="AI181" s="751"/>
      <c r="AJ181" s="752"/>
    </row>
    <row r="182" spans="1:36" s="403" customFormat="1" ht="15.6" hidden="1" customHeight="1" x14ac:dyDescent="0.25">
      <c r="A182" s="439" t="s">
        <v>752</v>
      </c>
      <c r="B182" s="433" t="s">
        <v>302</v>
      </c>
      <c r="C182" s="569" t="s">
        <v>224</v>
      </c>
      <c r="D182" s="593">
        <v>1</v>
      </c>
      <c r="E182" s="470">
        <v>61132.46</v>
      </c>
      <c r="F182" s="470">
        <f t="shared" ref="F182:F187" si="83">E182*D182</f>
        <v>61132.46</v>
      </c>
      <c r="G182" s="470">
        <v>389269.56900000002</v>
      </c>
      <c r="H182" s="470">
        <f>G182*D182</f>
        <v>389269.56900000002</v>
      </c>
      <c r="I182" s="592">
        <f t="shared" ref="I182:I187" si="84">F182+H182</f>
        <v>450402.02900000004</v>
      </c>
      <c r="J182" s="823"/>
      <c r="K182" s="824">
        <v>61132.46</v>
      </c>
      <c r="L182" s="825">
        <f t="shared" ref="L182:L187" si="85">K182*J182</f>
        <v>0</v>
      </c>
      <c r="M182" s="824">
        <v>389269.56900000002</v>
      </c>
      <c r="N182" s="825">
        <f>M182*J182</f>
        <v>0</v>
      </c>
      <c r="O182" s="818">
        <f t="shared" ref="O182:O187" si="86">L182+N182</f>
        <v>0</v>
      </c>
      <c r="P182" s="641">
        <f t="shared" si="66"/>
        <v>0</v>
      </c>
      <c r="Q182" s="514">
        <f t="shared" si="67"/>
        <v>0</v>
      </c>
      <c r="R182" s="640">
        <f t="shared" si="55"/>
        <v>0</v>
      </c>
      <c r="S182" s="650"/>
      <c r="T182" s="524">
        <v>61132.46</v>
      </c>
      <c r="U182" s="524">
        <f t="shared" ref="U182:U187" si="87">T182*S182</f>
        <v>0</v>
      </c>
      <c r="V182" s="524">
        <v>389269.56900000002</v>
      </c>
      <c r="W182" s="524">
        <f>V182*S182</f>
        <v>0</v>
      </c>
      <c r="X182" s="674">
        <f t="shared" ref="X182:X187" si="88">U182+W182</f>
        <v>0</v>
      </c>
      <c r="Y182" s="650"/>
      <c r="Z182" s="524">
        <v>61132.46</v>
      </c>
      <c r="AA182" s="524">
        <f t="shared" ref="AA182:AA187" si="89">Z182*Y182</f>
        <v>0</v>
      </c>
      <c r="AB182" s="524">
        <v>389269.56900000002</v>
      </c>
      <c r="AC182" s="524">
        <f>AB182*Y182</f>
        <v>0</v>
      </c>
      <c r="AD182" s="674">
        <f t="shared" ref="AD182:AD187" si="90">AA182+AC182</f>
        <v>0</v>
      </c>
      <c r="AE182" s="744">
        <f t="shared" si="65"/>
        <v>1</v>
      </c>
      <c r="AF182" s="757">
        <v>61132.46</v>
      </c>
      <c r="AG182" s="757">
        <f t="shared" ref="AG182:AG187" si="91">AF182*AE182</f>
        <v>61132.46</v>
      </c>
      <c r="AH182" s="757">
        <v>389269.56900000002</v>
      </c>
      <c r="AI182" s="757">
        <f>AH182*AE182</f>
        <v>389269.56900000002</v>
      </c>
      <c r="AJ182" s="754">
        <f t="shared" ref="AJ182:AJ187" si="92">AG182+AI182</f>
        <v>450402.02900000004</v>
      </c>
    </row>
    <row r="183" spans="1:36" s="403" customFormat="1" ht="26.45" hidden="1" customHeight="1" x14ac:dyDescent="0.25">
      <c r="A183" s="439" t="s">
        <v>753</v>
      </c>
      <c r="B183" s="433" t="s">
        <v>303</v>
      </c>
      <c r="C183" s="569" t="s">
        <v>224</v>
      </c>
      <c r="D183" s="593">
        <v>3</v>
      </c>
      <c r="E183" s="470">
        <v>18340</v>
      </c>
      <c r="F183" s="470">
        <f t="shared" si="83"/>
        <v>55020</v>
      </c>
      <c r="G183" s="470">
        <v>52353.599999999999</v>
      </c>
      <c r="H183" s="470">
        <f>G183*D183</f>
        <v>157060.79999999999</v>
      </c>
      <c r="I183" s="592">
        <f t="shared" si="84"/>
        <v>212080.8</v>
      </c>
      <c r="J183" s="823"/>
      <c r="K183" s="824">
        <v>18340</v>
      </c>
      <c r="L183" s="825">
        <f t="shared" si="85"/>
        <v>0</v>
      </c>
      <c r="M183" s="824">
        <v>52353.599999999999</v>
      </c>
      <c r="N183" s="825">
        <f>M183*J183</f>
        <v>0</v>
      </c>
      <c r="O183" s="818">
        <f t="shared" si="86"/>
        <v>0</v>
      </c>
      <c r="P183" s="641">
        <f t="shared" si="66"/>
        <v>0</v>
      </c>
      <c r="Q183" s="514">
        <f t="shared" si="67"/>
        <v>0</v>
      </c>
      <c r="R183" s="640">
        <f t="shared" si="55"/>
        <v>0</v>
      </c>
      <c r="S183" s="650"/>
      <c r="T183" s="524">
        <v>18340</v>
      </c>
      <c r="U183" s="524">
        <f t="shared" si="87"/>
        <v>0</v>
      </c>
      <c r="V183" s="524">
        <v>52353.599999999999</v>
      </c>
      <c r="W183" s="524">
        <f>V183*S183</f>
        <v>0</v>
      </c>
      <c r="X183" s="674">
        <f t="shared" si="88"/>
        <v>0</v>
      </c>
      <c r="Y183" s="650"/>
      <c r="Z183" s="524">
        <v>18340</v>
      </c>
      <c r="AA183" s="524">
        <f t="shared" si="89"/>
        <v>0</v>
      </c>
      <c r="AB183" s="524">
        <v>52353.599999999999</v>
      </c>
      <c r="AC183" s="524">
        <f>AB183*Y183</f>
        <v>0</v>
      </c>
      <c r="AD183" s="674">
        <f t="shared" si="90"/>
        <v>0</v>
      </c>
      <c r="AE183" s="744">
        <f t="shared" si="65"/>
        <v>3</v>
      </c>
      <c r="AF183" s="757">
        <v>18340</v>
      </c>
      <c r="AG183" s="757">
        <f t="shared" si="91"/>
        <v>55020</v>
      </c>
      <c r="AH183" s="757">
        <v>52353.599999999999</v>
      </c>
      <c r="AI183" s="757">
        <f>AH183*AE183</f>
        <v>157060.79999999999</v>
      </c>
      <c r="AJ183" s="754">
        <f t="shared" si="92"/>
        <v>212080.8</v>
      </c>
    </row>
    <row r="184" spans="1:36" s="403" customFormat="1" ht="17.45" hidden="1" customHeight="1" x14ac:dyDescent="0.25">
      <c r="A184" s="439" t="s">
        <v>754</v>
      </c>
      <c r="B184" s="433" t="s">
        <v>304</v>
      </c>
      <c r="C184" s="569" t="s">
        <v>213</v>
      </c>
      <c r="D184" s="593">
        <v>74</v>
      </c>
      <c r="E184" s="470">
        <v>557.77675675675675</v>
      </c>
      <c r="F184" s="470">
        <f t="shared" si="83"/>
        <v>41275.480000000003</v>
      </c>
      <c r="G184" s="470">
        <v>815.66216216216219</v>
      </c>
      <c r="H184" s="470">
        <f>G184*D184</f>
        <v>60359</v>
      </c>
      <c r="I184" s="592">
        <f t="shared" si="84"/>
        <v>101634.48000000001</v>
      </c>
      <c r="J184" s="823"/>
      <c r="K184" s="824">
        <v>557.77675675675675</v>
      </c>
      <c r="L184" s="825">
        <f t="shared" si="85"/>
        <v>0</v>
      </c>
      <c r="M184" s="824">
        <v>815.66216216216219</v>
      </c>
      <c r="N184" s="825">
        <f>M184*J184</f>
        <v>0</v>
      </c>
      <c r="O184" s="818">
        <f t="shared" si="86"/>
        <v>0</v>
      </c>
      <c r="P184" s="641">
        <f t="shared" si="66"/>
        <v>0</v>
      </c>
      <c r="Q184" s="514">
        <f t="shared" si="67"/>
        <v>0</v>
      </c>
      <c r="R184" s="640">
        <f t="shared" si="55"/>
        <v>0</v>
      </c>
      <c r="S184" s="650"/>
      <c r="T184" s="524">
        <v>557.77675675675675</v>
      </c>
      <c r="U184" s="524">
        <f t="shared" si="87"/>
        <v>0</v>
      </c>
      <c r="V184" s="524">
        <v>815.66216216216219</v>
      </c>
      <c r="W184" s="524">
        <f>V184*S184</f>
        <v>0</v>
      </c>
      <c r="X184" s="674">
        <f t="shared" si="88"/>
        <v>0</v>
      </c>
      <c r="Y184" s="650"/>
      <c r="Z184" s="524">
        <v>557.77675675675675</v>
      </c>
      <c r="AA184" s="524">
        <f t="shared" si="89"/>
        <v>0</v>
      </c>
      <c r="AB184" s="524">
        <v>815.66216216216219</v>
      </c>
      <c r="AC184" s="524">
        <f>AB184*Y184</f>
        <v>0</v>
      </c>
      <c r="AD184" s="674">
        <f t="shared" si="90"/>
        <v>0</v>
      </c>
      <c r="AE184" s="744">
        <f t="shared" si="65"/>
        <v>74</v>
      </c>
      <c r="AF184" s="757">
        <v>557.77675675675675</v>
      </c>
      <c r="AG184" s="757">
        <f t="shared" si="91"/>
        <v>41275.480000000003</v>
      </c>
      <c r="AH184" s="757">
        <v>815.66216216216219</v>
      </c>
      <c r="AI184" s="757">
        <f>AH184*AE184</f>
        <v>60359</v>
      </c>
      <c r="AJ184" s="754">
        <f t="shared" si="92"/>
        <v>101634.48000000001</v>
      </c>
    </row>
    <row r="185" spans="1:36" s="403" customFormat="1" ht="17.45" hidden="1" customHeight="1" x14ac:dyDescent="0.25">
      <c r="A185" s="439" t="s">
        <v>755</v>
      </c>
      <c r="B185" s="433" t="s">
        <v>305</v>
      </c>
      <c r="C185" s="569" t="s">
        <v>213</v>
      </c>
      <c r="D185" s="593">
        <v>16</v>
      </c>
      <c r="E185" s="470">
        <v>655</v>
      </c>
      <c r="F185" s="470">
        <f t="shared" si="83"/>
        <v>10480</v>
      </c>
      <c r="G185" s="470">
        <v>152.1</v>
      </c>
      <c r="H185" s="470">
        <f>G185*D185</f>
        <v>2433.6</v>
      </c>
      <c r="I185" s="592">
        <f t="shared" si="84"/>
        <v>12913.6</v>
      </c>
      <c r="J185" s="823"/>
      <c r="K185" s="824">
        <v>655</v>
      </c>
      <c r="L185" s="825">
        <f t="shared" si="85"/>
        <v>0</v>
      </c>
      <c r="M185" s="824">
        <v>152.1</v>
      </c>
      <c r="N185" s="825">
        <f>M185*J185</f>
        <v>0</v>
      </c>
      <c r="O185" s="818">
        <f t="shared" si="86"/>
        <v>0</v>
      </c>
      <c r="P185" s="641">
        <f t="shared" si="66"/>
        <v>0</v>
      </c>
      <c r="Q185" s="514">
        <f t="shared" si="67"/>
        <v>0</v>
      </c>
      <c r="R185" s="640">
        <f t="shared" si="55"/>
        <v>0</v>
      </c>
      <c r="S185" s="650"/>
      <c r="T185" s="524">
        <v>655</v>
      </c>
      <c r="U185" s="524">
        <f t="shared" si="87"/>
        <v>0</v>
      </c>
      <c r="V185" s="524">
        <v>152.1</v>
      </c>
      <c r="W185" s="524">
        <f>V185*S185</f>
        <v>0</v>
      </c>
      <c r="X185" s="674">
        <f t="shared" si="88"/>
        <v>0</v>
      </c>
      <c r="Y185" s="650"/>
      <c r="Z185" s="524">
        <v>655</v>
      </c>
      <c r="AA185" s="524">
        <f t="shared" si="89"/>
        <v>0</v>
      </c>
      <c r="AB185" s="524">
        <v>152.1</v>
      </c>
      <c r="AC185" s="524">
        <f>AB185*Y185</f>
        <v>0</v>
      </c>
      <c r="AD185" s="674">
        <f t="shared" si="90"/>
        <v>0</v>
      </c>
      <c r="AE185" s="744">
        <f t="shared" si="65"/>
        <v>16</v>
      </c>
      <c r="AF185" s="757">
        <v>655</v>
      </c>
      <c r="AG185" s="757">
        <f t="shared" si="91"/>
        <v>10480</v>
      </c>
      <c r="AH185" s="757">
        <v>152.1</v>
      </c>
      <c r="AI185" s="757">
        <f>AH185*AE185</f>
        <v>2433.6</v>
      </c>
      <c r="AJ185" s="754">
        <f t="shared" si="92"/>
        <v>12913.6</v>
      </c>
    </row>
    <row r="186" spans="1:36" s="403" customFormat="1" ht="17.45" hidden="1" customHeight="1" x14ac:dyDescent="0.25">
      <c r="A186" s="439" t="s">
        <v>756</v>
      </c>
      <c r="B186" s="433" t="s">
        <v>306</v>
      </c>
      <c r="C186" s="569" t="s">
        <v>31</v>
      </c>
      <c r="D186" s="593">
        <v>3</v>
      </c>
      <c r="E186" s="470">
        <v>3275</v>
      </c>
      <c r="F186" s="470">
        <f t="shared" si="83"/>
        <v>9825</v>
      </c>
      <c r="G186" s="470">
        <v>10674.300000000001</v>
      </c>
      <c r="H186" s="470">
        <f>G186*D186</f>
        <v>32022.9</v>
      </c>
      <c r="I186" s="592">
        <f t="shared" si="84"/>
        <v>41847.9</v>
      </c>
      <c r="J186" s="823"/>
      <c r="K186" s="824">
        <v>3275</v>
      </c>
      <c r="L186" s="825">
        <f t="shared" si="85"/>
        <v>0</v>
      </c>
      <c r="M186" s="824">
        <v>10674.300000000001</v>
      </c>
      <c r="N186" s="825">
        <f>M186*J186</f>
        <v>0</v>
      </c>
      <c r="O186" s="818">
        <f t="shared" si="86"/>
        <v>0</v>
      </c>
      <c r="P186" s="641">
        <f t="shared" si="66"/>
        <v>0</v>
      </c>
      <c r="Q186" s="514">
        <f t="shared" si="67"/>
        <v>0</v>
      </c>
      <c r="R186" s="640">
        <f t="shared" si="55"/>
        <v>0</v>
      </c>
      <c r="S186" s="650"/>
      <c r="T186" s="524">
        <v>3275</v>
      </c>
      <c r="U186" s="524">
        <f t="shared" si="87"/>
        <v>0</v>
      </c>
      <c r="V186" s="524">
        <v>10674.300000000001</v>
      </c>
      <c r="W186" s="524">
        <f>V186*S186</f>
        <v>0</v>
      </c>
      <c r="X186" s="674">
        <f t="shared" si="88"/>
        <v>0</v>
      </c>
      <c r="Y186" s="650"/>
      <c r="Z186" s="524">
        <v>3275</v>
      </c>
      <c r="AA186" s="524">
        <f t="shared" si="89"/>
        <v>0</v>
      </c>
      <c r="AB186" s="524">
        <v>10674.300000000001</v>
      </c>
      <c r="AC186" s="524">
        <f>AB186*Y186</f>
        <v>0</v>
      </c>
      <c r="AD186" s="674">
        <f t="shared" si="90"/>
        <v>0</v>
      </c>
      <c r="AE186" s="744">
        <f t="shared" si="65"/>
        <v>3</v>
      </c>
      <c r="AF186" s="757">
        <v>3275</v>
      </c>
      <c r="AG186" s="757">
        <f t="shared" si="91"/>
        <v>9825</v>
      </c>
      <c r="AH186" s="757">
        <v>10674.300000000001</v>
      </c>
      <c r="AI186" s="757">
        <f>AH186*AE186</f>
        <v>32022.9</v>
      </c>
      <c r="AJ186" s="754">
        <f t="shared" si="92"/>
        <v>41847.9</v>
      </c>
    </row>
    <row r="187" spans="1:36" s="403" customFormat="1" ht="17.45" hidden="1" customHeight="1" x14ac:dyDescent="0.25">
      <c r="A187" s="439" t="s">
        <v>757</v>
      </c>
      <c r="B187" s="433" t="s">
        <v>286</v>
      </c>
      <c r="C187" s="569" t="s">
        <v>224</v>
      </c>
      <c r="D187" s="593">
        <v>1</v>
      </c>
      <c r="E187" s="470">
        <v>691680</v>
      </c>
      <c r="F187" s="470">
        <f t="shared" si="83"/>
        <v>691680</v>
      </c>
      <c r="G187" s="470"/>
      <c r="H187" s="470"/>
      <c r="I187" s="592">
        <f t="shared" si="84"/>
        <v>691680</v>
      </c>
      <c r="J187" s="823"/>
      <c r="K187" s="824">
        <v>691680</v>
      </c>
      <c r="L187" s="825">
        <f t="shared" si="85"/>
        <v>0</v>
      </c>
      <c r="M187" s="824"/>
      <c r="N187" s="825"/>
      <c r="O187" s="818">
        <f t="shared" si="86"/>
        <v>0</v>
      </c>
      <c r="P187" s="641">
        <f t="shared" si="66"/>
        <v>0</v>
      </c>
      <c r="Q187" s="514">
        <f t="shared" si="67"/>
        <v>0</v>
      </c>
      <c r="R187" s="640">
        <f t="shared" si="55"/>
        <v>0</v>
      </c>
      <c r="S187" s="650"/>
      <c r="T187" s="524">
        <v>691680</v>
      </c>
      <c r="U187" s="524">
        <f t="shared" si="87"/>
        <v>0</v>
      </c>
      <c r="V187" s="524"/>
      <c r="W187" s="524"/>
      <c r="X187" s="674">
        <f t="shared" si="88"/>
        <v>0</v>
      </c>
      <c r="Y187" s="650"/>
      <c r="Z187" s="524">
        <v>691680</v>
      </c>
      <c r="AA187" s="524">
        <f t="shared" si="89"/>
        <v>0</v>
      </c>
      <c r="AB187" s="524"/>
      <c r="AC187" s="524"/>
      <c r="AD187" s="674">
        <f t="shared" si="90"/>
        <v>0</v>
      </c>
      <c r="AE187" s="744">
        <f t="shared" si="65"/>
        <v>1</v>
      </c>
      <c r="AF187" s="757">
        <v>691680</v>
      </c>
      <c r="AG187" s="757">
        <f t="shared" si="91"/>
        <v>691680</v>
      </c>
      <c r="AH187" s="757"/>
      <c r="AI187" s="757"/>
      <c r="AJ187" s="754">
        <f t="shared" si="92"/>
        <v>691680</v>
      </c>
    </row>
    <row r="188" spans="1:36" s="404" customFormat="1" ht="17.45" hidden="1" customHeight="1" x14ac:dyDescent="0.25">
      <c r="A188" s="706" t="s">
        <v>307</v>
      </c>
      <c r="B188" s="698" t="s">
        <v>308</v>
      </c>
      <c r="C188" s="699"/>
      <c r="D188" s="703"/>
      <c r="E188" s="421"/>
      <c r="F188" s="421">
        <f>SUM(F189:F246)</f>
        <v>3561339.34</v>
      </c>
      <c r="G188" s="421"/>
      <c r="H188" s="421">
        <f>SUM(H189:H246)</f>
        <v>3312247.2719999999</v>
      </c>
      <c r="I188" s="586">
        <f>SUM(I189:I246)</f>
        <v>6873586.6119999997</v>
      </c>
      <c r="J188" s="833"/>
      <c r="K188" s="802"/>
      <c r="L188" s="811">
        <f>SUM(L189:L246)</f>
        <v>0</v>
      </c>
      <c r="M188" s="802"/>
      <c r="N188" s="811">
        <f>SUM(N189:N246)</f>
        <v>0</v>
      </c>
      <c r="O188" s="804">
        <f>SUM(O189:O246)</f>
        <v>0</v>
      </c>
      <c r="P188" s="641">
        <f t="shared" si="66"/>
        <v>0</v>
      </c>
      <c r="Q188" s="514">
        <f t="shared" si="67"/>
        <v>0</v>
      </c>
      <c r="R188" s="640">
        <f t="shared" si="55"/>
        <v>0</v>
      </c>
      <c r="S188" s="636"/>
      <c r="T188" s="520"/>
      <c r="U188" s="520">
        <f>SUM(U189:U246)</f>
        <v>0</v>
      </c>
      <c r="V188" s="520"/>
      <c r="W188" s="520">
        <f>SUM(W189:W246)</f>
        <v>0</v>
      </c>
      <c r="X188" s="672">
        <f>SUM(X189:X246)</f>
        <v>0</v>
      </c>
      <c r="Y188" s="636"/>
      <c r="Z188" s="520"/>
      <c r="AA188" s="520">
        <f>SUM(AA189:AA246)</f>
        <v>0</v>
      </c>
      <c r="AB188" s="520"/>
      <c r="AC188" s="520">
        <f>SUM(AC189:AC246)</f>
        <v>0</v>
      </c>
      <c r="AD188" s="672">
        <f>SUM(AD189:AD246)</f>
        <v>0</v>
      </c>
      <c r="AE188" s="744">
        <f t="shared" si="65"/>
        <v>0</v>
      </c>
      <c r="AF188" s="749"/>
      <c r="AG188" s="749">
        <f>SUM(AG189:AG246)</f>
        <v>3561339.34</v>
      </c>
      <c r="AH188" s="749"/>
      <c r="AI188" s="749">
        <f>SUM(AI189:AI246)</f>
        <v>3312247.2719999999</v>
      </c>
      <c r="AJ188" s="750">
        <f>SUM(AJ189:AJ246)</f>
        <v>6873586.6119999997</v>
      </c>
    </row>
    <row r="189" spans="1:36" s="403" customFormat="1" ht="26.45" hidden="1" customHeight="1" x14ac:dyDescent="0.25">
      <c r="A189" s="442" t="s">
        <v>758</v>
      </c>
      <c r="B189" s="438" t="s">
        <v>309</v>
      </c>
      <c r="C189" s="573" t="s">
        <v>224</v>
      </c>
      <c r="D189" s="601">
        <v>4</v>
      </c>
      <c r="E189" s="467">
        <v>5502</v>
      </c>
      <c r="F189" s="467">
        <f t="shared" ref="F189:F246" si="93">E189*D189</f>
        <v>22008</v>
      </c>
      <c r="G189" s="467">
        <v>42612.700000000004</v>
      </c>
      <c r="H189" s="467">
        <f>G189*D189</f>
        <v>170450.80000000002</v>
      </c>
      <c r="I189" s="589">
        <f t="shared" ref="I189:I246" si="94">F189+H189</f>
        <v>192458.80000000002</v>
      </c>
      <c r="J189" s="801"/>
      <c r="K189" s="807">
        <v>5502</v>
      </c>
      <c r="L189" s="808">
        <f t="shared" ref="L189:L246" si="95">K189*J189</f>
        <v>0</v>
      </c>
      <c r="M189" s="807">
        <v>42612.700000000004</v>
      </c>
      <c r="N189" s="808">
        <f>M189*J189</f>
        <v>0</v>
      </c>
      <c r="O189" s="812">
        <f t="shared" ref="O189:O246" si="96">L189+N189</f>
        <v>0</v>
      </c>
      <c r="P189" s="641">
        <f t="shared" si="66"/>
        <v>0</v>
      </c>
      <c r="Q189" s="514">
        <f t="shared" si="67"/>
        <v>0</v>
      </c>
      <c r="R189" s="640">
        <f t="shared" si="55"/>
        <v>0</v>
      </c>
      <c r="S189" s="641"/>
      <c r="T189" s="521">
        <v>5502</v>
      </c>
      <c r="U189" s="521">
        <f t="shared" ref="U189:U246" si="97">T189*S189</f>
        <v>0</v>
      </c>
      <c r="V189" s="521">
        <v>42612.700000000004</v>
      </c>
      <c r="W189" s="521">
        <f>V189*S189</f>
        <v>0</v>
      </c>
      <c r="X189" s="673">
        <f t="shared" ref="X189:X246" si="98">U189+W189</f>
        <v>0</v>
      </c>
      <c r="Y189" s="641"/>
      <c r="Z189" s="521">
        <v>5502</v>
      </c>
      <c r="AA189" s="521">
        <f t="shared" ref="AA189:AA246" si="99">Z189*Y189</f>
        <v>0</v>
      </c>
      <c r="AB189" s="521">
        <v>42612.700000000004</v>
      </c>
      <c r="AC189" s="521">
        <f>AB189*Y189</f>
        <v>0</v>
      </c>
      <c r="AD189" s="673">
        <f t="shared" ref="AD189:AD246" si="100">AA189+AC189</f>
        <v>0</v>
      </c>
      <c r="AE189" s="744">
        <f t="shared" si="65"/>
        <v>4</v>
      </c>
      <c r="AF189" s="751">
        <v>5502</v>
      </c>
      <c r="AG189" s="751">
        <f t="shared" ref="AG189:AG246" si="101">AF189*AE189</f>
        <v>22008</v>
      </c>
      <c r="AH189" s="751">
        <v>42612.700000000004</v>
      </c>
      <c r="AI189" s="751">
        <f>AH189*AE189</f>
        <v>170450.80000000002</v>
      </c>
      <c r="AJ189" s="752">
        <f t="shared" ref="AJ189:AJ246" si="102">AG189+AI189</f>
        <v>192458.80000000002</v>
      </c>
    </row>
    <row r="190" spans="1:36" s="403" customFormat="1" ht="26.45" hidden="1" customHeight="1" x14ac:dyDescent="0.25">
      <c r="A190" s="442" t="s">
        <v>759</v>
      </c>
      <c r="B190" s="438" t="s">
        <v>309</v>
      </c>
      <c r="C190" s="573" t="s">
        <v>224</v>
      </c>
      <c r="D190" s="601">
        <v>1</v>
      </c>
      <c r="E190" s="467">
        <v>5502</v>
      </c>
      <c r="F190" s="467">
        <f t="shared" si="93"/>
        <v>5502</v>
      </c>
      <c r="G190" s="467"/>
      <c r="H190" s="467"/>
      <c r="I190" s="589">
        <f t="shared" si="94"/>
        <v>5502</v>
      </c>
      <c r="J190" s="801"/>
      <c r="K190" s="807">
        <v>5502</v>
      </c>
      <c r="L190" s="808">
        <f t="shared" si="95"/>
        <v>0</v>
      </c>
      <c r="M190" s="807"/>
      <c r="N190" s="808"/>
      <c r="O190" s="812">
        <f t="shared" si="96"/>
        <v>0</v>
      </c>
      <c r="P190" s="641">
        <f t="shared" si="66"/>
        <v>0</v>
      </c>
      <c r="Q190" s="514">
        <f t="shared" si="67"/>
        <v>0</v>
      </c>
      <c r="R190" s="640">
        <f t="shared" si="55"/>
        <v>0</v>
      </c>
      <c r="S190" s="641"/>
      <c r="T190" s="521">
        <v>5502</v>
      </c>
      <c r="U190" s="521">
        <f t="shared" si="97"/>
        <v>0</v>
      </c>
      <c r="V190" s="521"/>
      <c r="W190" s="521"/>
      <c r="X190" s="673">
        <f t="shared" si="98"/>
        <v>0</v>
      </c>
      <c r="Y190" s="641"/>
      <c r="Z190" s="521">
        <v>5502</v>
      </c>
      <c r="AA190" s="521">
        <f t="shared" si="99"/>
        <v>0</v>
      </c>
      <c r="AB190" s="521"/>
      <c r="AC190" s="521"/>
      <c r="AD190" s="673">
        <f t="shared" si="100"/>
        <v>0</v>
      </c>
      <c r="AE190" s="744">
        <f t="shared" si="65"/>
        <v>1</v>
      </c>
      <c r="AF190" s="751">
        <v>5502</v>
      </c>
      <c r="AG190" s="751">
        <f t="shared" si="101"/>
        <v>5502</v>
      </c>
      <c r="AH190" s="751"/>
      <c r="AI190" s="751"/>
      <c r="AJ190" s="752">
        <f t="shared" si="102"/>
        <v>5502</v>
      </c>
    </row>
    <row r="191" spans="1:36" s="403" customFormat="1" ht="26.45" hidden="1" customHeight="1" x14ac:dyDescent="0.25">
      <c r="A191" s="442" t="s">
        <v>760</v>
      </c>
      <c r="B191" s="438" t="s">
        <v>310</v>
      </c>
      <c r="C191" s="573" t="s">
        <v>224</v>
      </c>
      <c r="D191" s="601">
        <v>1</v>
      </c>
      <c r="E191" s="467">
        <v>5502</v>
      </c>
      <c r="F191" s="467">
        <f t="shared" si="93"/>
        <v>5502</v>
      </c>
      <c r="G191" s="467"/>
      <c r="H191" s="467"/>
      <c r="I191" s="589">
        <f t="shared" si="94"/>
        <v>5502</v>
      </c>
      <c r="J191" s="801"/>
      <c r="K191" s="807">
        <v>5502</v>
      </c>
      <c r="L191" s="808">
        <f t="shared" si="95"/>
        <v>0</v>
      </c>
      <c r="M191" s="807"/>
      <c r="N191" s="808"/>
      <c r="O191" s="812">
        <f t="shared" si="96"/>
        <v>0</v>
      </c>
      <c r="P191" s="641">
        <f t="shared" si="66"/>
        <v>0</v>
      </c>
      <c r="Q191" s="514">
        <f t="shared" si="67"/>
        <v>0</v>
      </c>
      <c r="R191" s="640">
        <f t="shared" si="55"/>
        <v>0</v>
      </c>
      <c r="S191" s="641"/>
      <c r="T191" s="521">
        <v>5502</v>
      </c>
      <c r="U191" s="521">
        <f t="shared" si="97"/>
        <v>0</v>
      </c>
      <c r="V191" s="521"/>
      <c r="W191" s="521"/>
      <c r="X191" s="673">
        <f t="shared" si="98"/>
        <v>0</v>
      </c>
      <c r="Y191" s="641"/>
      <c r="Z191" s="521">
        <v>5502</v>
      </c>
      <c r="AA191" s="521">
        <f t="shared" si="99"/>
        <v>0</v>
      </c>
      <c r="AB191" s="521"/>
      <c r="AC191" s="521"/>
      <c r="AD191" s="673">
        <f t="shared" si="100"/>
        <v>0</v>
      </c>
      <c r="AE191" s="744">
        <f t="shared" si="65"/>
        <v>1</v>
      </c>
      <c r="AF191" s="751">
        <v>5502</v>
      </c>
      <c r="AG191" s="751">
        <f t="shared" si="101"/>
        <v>5502</v>
      </c>
      <c r="AH191" s="751"/>
      <c r="AI191" s="751"/>
      <c r="AJ191" s="752">
        <f t="shared" si="102"/>
        <v>5502</v>
      </c>
    </row>
    <row r="192" spans="1:36" s="403" customFormat="1" ht="26.45" hidden="1" customHeight="1" x14ac:dyDescent="0.25">
      <c r="A192" s="442" t="s">
        <v>761</v>
      </c>
      <c r="B192" s="438" t="s">
        <v>311</v>
      </c>
      <c r="C192" s="578" t="s">
        <v>31</v>
      </c>
      <c r="D192" s="601">
        <v>2</v>
      </c>
      <c r="E192" s="467">
        <v>1310</v>
      </c>
      <c r="F192" s="467">
        <f t="shared" si="93"/>
        <v>2620</v>
      </c>
      <c r="G192" s="467">
        <v>5053.1000000000004</v>
      </c>
      <c r="H192" s="467">
        <f>G192*D192</f>
        <v>10106.200000000001</v>
      </c>
      <c r="I192" s="589">
        <f t="shared" si="94"/>
        <v>12726.2</v>
      </c>
      <c r="J192" s="801"/>
      <c r="K192" s="807">
        <v>1310</v>
      </c>
      <c r="L192" s="808">
        <f t="shared" si="95"/>
        <v>0</v>
      </c>
      <c r="M192" s="807">
        <v>5053.1000000000004</v>
      </c>
      <c r="N192" s="808">
        <f>M192*J192</f>
        <v>0</v>
      </c>
      <c r="O192" s="812">
        <f t="shared" si="96"/>
        <v>0</v>
      </c>
      <c r="P192" s="641">
        <f t="shared" si="66"/>
        <v>0</v>
      </c>
      <c r="Q192" s="514">
        <f t="shared" si="67"/>
        <v>0</v>
      </c>
      <c r="R192" s="640">
        <f t="shared" si="55"/>
        <v>0</v>
      </c>
      <c r="S192" s="641"/>
      <c r="T192" s="521">
        <v>1310</v>
      </c>
      <c r="U192" s="521">
        <f t="shared" si="97"/>
        <v>0</v>
      </c>
      <c r="V192" s="521">
        <v>5053.1000000000004</v>
      </c>
      <c r="W192" s="521">
        <f>V192*S192</f>
        <v>0</v>
      </c>
      <c r="X192" s="673">
        <f t="shared" si="98"/>
        <v>0</v>
      </c>
      <c r="Y192" s="641"/>
      <c r="Z192" s="521">
        <v>1310</v>
      </c>
      <c r="AA192" s="521">
        <f t="shared" si="99"/>
        <v>0</v>
      </c>
      <c r="AB192" s="521">
        <v>5053.1000000000004</v>
      </c>
      <c r="AC192" s="521">
        <f>AB192*Y192</f>
        <v>0</v>
      </c>
      <c r="AD192" s="673">
        <f t="shared" si="100"/>
        <v>0</v>
      </c>
      <c r="AE192" s="744">
        <f t="shared" si="65"/>
        <v>2</v>
      </c>
      <c r="AF192" s="751">
        <v>1310</v>
      </c>
      <c r="AG192" s="751">
        <f t="shared" si="101"/>
        <v>2620</v>
      </c>
      <c r="AH192" s="751">
        <v>5053.1000000000004</v>
      </c>
      <c r="AI192" s="751">
        <f>AH192*AE192</f>
        <v>10106.200000000001</v>
      </c>
      <c r="AJ192" s="752">
        <f t="shared" si="102"/>
        <v>12726.2</v>
      </c>
    </row>
    <row r="193" spans="1:36" s="403" customFormat="1" ht="15.6" hidden="1" customHeight="1" x14ac:dyDescent="0.25">
      <c r="A193" s="442" t="s">
        <v>762</v>
      </c>
      <c r="B193" s="438" t="s">
        <v>312</v>
      </c>
      <c r="C193" s="578" t="s">
        <v>31</v>
      </c>
      <c r="D193" s="601">
        <v>1</v>
      </c>
      <c r="E193" s="467">
        <v>1310</v>
      </c>
      <c r="F193" s="467">
        <f t="shared" si="93"/>
        <v>1310</v>
      </c>
      <c r="G193" s="467">
        <v>11354.2</v>
      </c>
      <c r="H193" s="467">
        <f>G193*D193</f>
        <v>11354.2</v>
      </c>
      <c r="I193" s="589">
        <f t="shared" si="94"/>
        <v>12664.2</v>
      </c>
      <c r="J193" s="801"/>
      <c r="K193" s="807">
        <v>1310</v>
      </c>
      <c r="L193" s="808">
        <f t="shared" si="95"/>
        <v>0</v>
      </c>
      <c r="M193" s="807">
        <v>11354.2</v>
      </c>
      <c r="N193" s="808">
        <f>M193*J193</f>
        <v>0</v>
      </c>
      <c r="O193" s="812">
        <f t="shared" si="96"/>
        <v>0</v>
      </c>
      <c r="P193" s="641">
        <f t="shared" si="66"/>
        <v>0</v>
      </c>
      <c r="Q193" s="514">
        <f t="shared" si="67"/>
        <v>0</v>
      </c>
      <c r="R193" s="640">
        <f t="shared" si="55"/>
        <v>0</v>
      </c>
      <c r="S193" s="641"/>
      <c r="T193" s="521">
        <v>1310</v>
      </c>
      <c r="U193" s="521">
        <f t="shared" si="97"/>
        <v>0</v>
      </c>
      <c r="V193" s="521">
        <v>11354.2</v>
      </c>
      <c r="W193" s="521">
        <f>V193*S193</f>
        <v>0</v>
      </c>
      <c r="X193" s="673">
        <f t="shared" si="98"/>
        <v>0</v>
      </c>
      <c r="Y193" s="641"/>
      <c r="Z193" s="521">
        <v>1310</v>
      </c>
      <c r="AA193" s="521">
        <f t="shared" si="99"/>
        <v>0</v>
      </c>
      <c r="AB193" s="521">
        <v>11354.2</v>
      </c>
      <c r="AC193" s="521">
        <f>AB193*Y193</f>
        <v>0</v>
      </c>
      <c r="AD193" s="673">
        <f t="shared" si="100"/>
        <v>0</v>
      </c>
      <c r="AE193" s="744">
        <f t="shared" si="65"/>
        <v>1</v>
      </c>
      <c r="AF193" s="751">
        <v>1310</v>
      </c>
      <c r="AG193" s="751">
        <f t="shared" si="101"/>
        <v>1310</v>
      </c>
      <c r="AH193" s="751">
        <v>11354.2</v>
      </c>
      <c r="AI193" s="751">
        <f>AH193*AE193</f>
        <v>11354.2</v>
      </c>
      <c r="AJ193" s="752">
        <f t="shared" si="102"/>
        <v>12664.2</v>
      </c>
    </row>
    <row r="194" spans="1:36" s="403" customFormat="1" ht="26.45" hidden="1" customHeight="1" x14ac:dyDescent="0.25">
      <c r="A194" s="442" t="s">
        <v>763</v>
      </c>
      <c r="B194" s="438" t="s">
        <v>313</v>
      </c>
      <c r="C194" s="573" t="s">
        <v>224</v>
      </c>
      <c r="D194" s="601">
        <v>8</v>
      </c>
      <c r="E194" s="467">
        <v>3930</v>
      </c>
      <c r="F194" s="467">
        <f t="shared" si="93"/>
        <v>31440</v>
      </c>
      <c r="G194" s="467">
        <v>4232.8</v>
      </c>
      <c r="H194" s="467">
        <f>G194*D194</f>
        <v>33862.400000000001</v>
      </c>
      <c r="I194" s="589">
        <f t="shared" si="94"/>
        <v>65302.400000000001</v>
      </c>
      <c r="J194" s="801"/>
      <c r="K194" s="807">
        <v>3930</v>
      </c>
      <c r="L194" s="808">
        <f t="shared" si="95"/>
        <v>0</v>
      </c>
      <c r="M194" s="807">
        <v>4232.8</v>
      </c>
      <c r="N194" s="808">
        <f>M194*J194</f>
        <v>0</v>
      </c>
      <c r="O194" s="812">
        <f t="shared" si="96"/>
        <v>0</v>
      </c>
      <c r="P194" s="641">
        <f t="shared" si="66"/>
        <v>0</v>
      </c>
      <c r="Q194" s="514">
        <f t="shared" si="67"/>
        <v>0</v>
      </c>
      <c r="R194" s="640">
        <f t="shared" si="55"/>
        <v>0</v>
      </c>
      <c r="S194" s="641"/>
      <c r="T194" s="521">
        <v>3930</v>
      </c>
      <c r="U194" s="521">
        <f t="shared" si="97"/>
        <v>0</v>
      </c>
      <c r="V194" s="521">
        <v>4232.8</v>
      </c>
      <c r="W194" s="521">
        <f>V194*S194</f>
        <v>0</v>
      </c>
      <c r="X194" s="673">
        <f t="shared" si="98"/>
        <v>0</v>
      </c>
      <c r="Y194" s="641"/>
      <c r="Z194" s="521">
        <v>3930</v>
      </c>
      <c r="AA194" s="521">
        <f t="shared" si="99"/>
        <v>0</v>
      </c>
      <c r="AB194" s="521">
        <v>4232.8</v>
      </c>
      <c r="AC194" s="521">
        <f>AB194*Y194</f>
        <v>0</v>
      </c>
      <c r="AD194" s="673">
        <f t="shared" si="100"/>
        <v>0</v>
      </c>
      <c r="AE194" s="744">
        <f t="shared" si="65"/>
        <v>8</v>
      </c>
      <c r="AF194" s="751">
        <v>3930</v>
      </c>
      <c r="AG194" s="751">
        <f t="shared" si="101"/>
        <v>31440</v>
      </c>
      <c r="AH194" s="751">
        <v>4232.8</v>
      </c>
      <c r="AI194" s="751">
        <f>AH194*AE194</f>
        <v>33862.400000000001</v>
      </c>
      <c r="AJ194" s="752">
        <f t="shared" si="102"/>
        <v>65302.400000000001</v>
      </c>
    </row>
    <row r="195" spans="1:36" s="403" customFormat="1" ht="26.45" hidden="1" customHeight="1" x14ac:dyDescent="0.25">
      <c r="A195" s="442" t="s">
        <v>764</v>
      </c>
      <c r="B195" s="438" t="s">
        <v>313</v>
      </c>
      <c r="C195" s="573" t="s">
        <v>224</v>
      </c>
      <c r="D195" s="601">
        <v>1</v>
      </c>
      <c r="E195" s="467">
        <v>3930</v>
      </c>
      <c r="F195" s="467">
        <f t="shared" si="93"/>
        <v>3930</v>
      </c>
      <c r="G195" s="467"/>
      <c r="H195" s="467"/>
      <c r="I195" s="589">
        <f t="shared" si="94"/>
        <v>3930</v>
      </c>
      <c r="J195" s="801"/>
      <c r="K195" s="807">
        <v>3930</v>
      </c>
      <c r="L195" s="808">
        <f t="shared" si="95"/>
        <v>0</v>
      </c>
      <c r="M195" s="807"/>
      <c r="N195" s="808"/>
      <c r="O195" s="812">
        <f t="shared" si="96"/>
        <v>0</v>
      </c>
      <c r="P195" s="641">
        <f t="shared" si="66"/>
        <v>0</v>
      </c>
      <c r="Q195" s="514">
        <f t="shared" si="67"/>
        <v>0</v>
      </c>
      <c r="R195" s="640">
        <f t="shared" si="55"/>
        <v>0</v>
      </c>
      <c r="S195" s="641"/>
      <c r="T195" s="521">
        <v>3930</v>
      </c>
      <c r="U195" s="521">
        <f t="shared" si="97"/>
        <v>0</v>
      </c>
      <c r="V195" s="521"/>
      <c r="W195" s="521"/>
      <c r="X195" s="673">
        <f t="shared" si="98"/>
        <v>0</v>
      </c>
      <c r="Y195" s="641"/>
      <c r="Z195" s="521">
        <v>3930</v>
      </c>
      <c r="AA195" s="521">
        <f t="shared" si="99"/>
        <v>0</v>
      </c>
      <c r="AB195" s="521"/>
      <c r="AC195" s="521"/>
      <c r="AD195" s="673">
        <f t="shared" si="100"/>
        <v>0</v>
      </c>
      <c r="AE195" s="744">
        <f t="shared" si="65"/>
        <v>1</v>
      </c>
      <c r="AF195" s="751">
        <v>3930</v>
      </c>
      <c r="AG195" s="751">
        <f t="shared" si="101"/>
        <v>3930</v>
      </c>
      <c r="AH195" s="751"/>
      <c r="AI195" s="751"/>
      <c r="AJ195" s="752">
        <f t="shared" si="102"/>
        <v>3930</v>
      </c>
    </row>
    <row r="196" spans="1:36" s="403" customFormat="1" ht="15.6" hidden="1" customHeight="1" x14ac:dyDescent="0.25">
      <c r="A196" s="442" t="s">
        <v>765</v>
      </c>
      <c r="B196" s="438" t="s">
        <v>314</v>
      </c>
      <c r="C196" s="578" t="s">
        <v>31</v>
      </c>
      <c r="D196" s="601">
        <v>192</v>
      </c>
      <c r="E196" s="467">
        <v>32.75</v>
      </c>
      <c r="F196" s="467">
        <f t="shared" si="93"/>
        <v>6288</v>
      </c>
      <c r="G196" s="467">
        <v>128.70000000000002</v>
      </c>
      <c r="H196" s="467">
        <f>G196*D196</f>
        <v>24710.400000000001</v>
      </c>
      <c r="I196" s="589">
        <f t="shared" si="94"/>
        <v>30998.400000000001</v>
      </c>
      <c r="J196" s="801"/>
      <c r="K196" s="807">
        <v>32.75</v>
      </c>
      <c r="L196" s="808">
        <f t="shared" si="95"/>
        <v>0</v>
      </c>
      <c r="M196" s="807">
        <v>128.70000000000002</v>
      </c>
      <c r="N196" s="808">
        <f>M196*J196</f>
        <v>0</v>
      </c>
      <c r="O196" s="812">
        <f t="shared" si="96"/>
        <v>0</v>
      </c>
      <c r="P196" s="641">
        <f t="shared" si="66"/>
        <v>0</v>
      </c>
      <c r="Q196" s="514">
        <f t="shared" si="67"/>
        <v>0</v>
      </c>
      <c r="R196" s="640">
        <f t="shared" si="55"/>
        <v>0</v>
      </c>
      <c r="S196" s="641"/>
      <c r="T196" s="521">
        <v>32.75</v>
      </c>
      <c r="U196" s="521">
        <f t="shared" si="97"/>
        <v>0</v>
      </c>
      <c r="V196" s="521">
        <v>128.70000000000002</v>
      </c>
      <c r="W196" s="521">
        <f>V196*S196</f>
        <v>0</v>
      </c>
      <c r="X196" s="673">
        <f t="shared" si="98"/>
        <v>0</v>
      </c>
      <c r="Y196" s="641"/>
      <c r="Z196" s="521">
        <v>32.75</v>
      </c>
      <c r="AA196" s="521">
        <f t="shared" si="99"/>
        <v>0</v>
      </c>
      <c r="AB196" s="521">
        <v>128.70000000000002</v>
      </c>
      <c r="AC196" s="521">
        <f>AB196*Y196</f>
        <v>0</v>
      </c>
      <c r="AD196" s="673">
        <f t="shared" si="100"/>
        <v>0</v>
      </c>
      <c r="AE196" s="744">
        <f t="shared" si="65"/>
        <v>192</v>
      </c>
      <c r="AF196" s="751">
        <v>32.75</v>
      </c>
      <c r="AG196" s="751">
        <f t="shared" si="101"/>
        <v>6288</v>
      </c>
      <c r="AH196" s="751">
        <v>128.70000000000002</v>
      </c>
      <c r="AI196" s="751">
        <f>AH196*AE196</f>
        <v>24710.400000000001</v>
      </c>
      <c r="AJ196" s="752">
        <f t="shared" si="102"/>
        <v>30998.400000000001</v>
      </c>
    </row>
    <row r="197" spans="1:36" s="403" customFormat="1" ht="15.6" hidden="1" customHeight="1" x14ac:dyDescent="0.25">
      <c r="A197" s="442" t="s">
        <v>766</v>
      </c>
      <c r="B197" s="438" t="s">
        <v>315</v>
      </c>
      <c r="C197" s="578" t="s">
        <v>31</v>
      </c>
      <c r="D197" s="601">
        <v>96</v>
      </c>
      <c r="E197" s="467">
        <v>32.75</v>
      </c>
      <c r="F197" s="467">
        <f t="shared" si="93"/>
        <v>3144</v>
      </c>
      <c r="G197" s="467">
        <v>93.600000000000009</v>
      </c>
      <c r="H197" s="467">
        <f>G197*D197</f>
        <v>8985.6</v>
      </c>
      <c r="I197" s="589">
        <f t="shared" si="94"/>
        <v>12129.6</v>
      </c>
      <c r="J197" s="801"/>
      <c r="K197" s="807">
        <v>32.75</v>
      </c>
      <c r="L197" s="808">
        <f t="shared" si="95"/>
        <v>0</v>
      </c>
      <c r="M197" s="807">
        <v>93.600000000000009</v>
      </c>
      <c r="N197" s="808">
        <f>M197*J197</f>
        <v>0</v>
      </c>
      <c r="O197" s="812">
        <f t="shared" si="96"/>
        <v>0</v>
      </c>
      <c r="P197" s="641">
        <f t="shared" si="66"/>
        <v>0</v>
      </c>
      <c r="Q197" s="514">
        <f t="shared" si="67"/>
        <v>0</v>
      </c>
      <c r="R197" s="640">
        <f t="shared" si="55"/>
        <v>0</v>
      </c>
      <c r="S197" s="641"/>
      <c r="T197" s="521">
        <v>32.75</v>
      </c>
      <c r="U197" s="521">
        <f t="shared" si="97"/>
        <v>0</v>
      </c>
      <c r="V197" s="521">
        <v>93.600000000000009</v>
      </c>
      <c r="W197" s="521">
        <f>V197*S197</f>
        <v>0</v>
      </c>
      <c r="X197" s="673">
        <f t="shared" si="98"/>
        <v>0</v>
      </c>
      <c r="Y197" s="641"/>
      <c r="Z197" s="521">
        <v>32.75</v>
      </c>
      <c r="AA197" s="521">
        <f t="shared" si="99"/>
        <v>0</v>
      </c>
      <c r="AB197" s="521">
        <v>93.600000000000009</v>
      </c>
      <c r="AC197" s="521">
        <f>AB197*Y197</f>
        <v>0</v>
      </c>
      <c r="AD197" s="673">
        <f t="shared" si="100"/>
        <v>0</v>
      </c>
      <c r="AE197" s="744">
        <f t="shared" si="65"/>
        <v>96</v>
      </c>
      <c r="AF197" s="751">
        <v>32.75</v>
      </c>
      <c r="AG197" s="751">
        <f t="shared" si="101"/>
        <v>3144</v>
      </c>
      <c r="AH197" s="751">
        <v>93.600000000000009</v>
      </c>
      <c r="AI197" s="751">
        <f>AH197*AE197</f>
        <v>8985.6</v>
      </c>
      <c r="AJ197" s="752">
        <f t="shared" si="102"/>
        <v>12129.6</v>
      </c>
    </row>
    <row r="198" spans="1:36" s="403" customFormat="1" ht="26.45" hidden="1" customHeight="1" x14ac:dyDescent="0.25">
      <c r="A198" s="442" t="s">
        <v>767</v>
      </c>
      <c r="B198" s="438" t="s">
        <v>316</v>
      </c>
      <c r="C198" s="578" t="s">
        <v>31</v>
      </c>
      <c r="D198" s="601">
        <v>4</v>
      </c>
      <c r="E198" s="467">
        <v>4716</v>
      </c>
      <c r="F198" s="467">
        <f t="shared" si="93"/>
        <v>18864</v>
      </c>
      <c r="G198" s="467">
        <v>7410</v>
      </c>
      <c r="H198" s="467">
        <f>G198*D198</f>
        <v>29640</v>
      </c>
      <c r="I198" s="589">
        <f t="shared" si="94"/>
        <v>48504</v>
      </c>
      <c r="J198" s="801"/>
      <c r="K198" s="807">
        <v>4716</v>
      </c>
      <c r="L198" s="808">
        <f t="shared" si="95"/>
        <v>0</v>
      </c>
      <c r="M198" s="807">
        <v>7410</v>
      </c>
      <c r="N198" s="808">
        <f>M198*J198</f>
        <v>0</v>
      </c>
      <c r="O198" s="812">
        <f t="shared" si="96"/>
        <v>0</v>
      </c>
      <c r="P198" s="641">
        <f t="shared" si="66"/>
        <v>0</v>
      </c>
      <c r="Q198" s="514">
        <f t="shared" si="67"/>
        <v>0</v>
      </c>
      <c r="R198" s="640">
        <f t="shared" si="55"/>
        <v>0</v>
      </c>
      <c r="S198" s="641"/>
      <c r="T198" s="521">
        <v>4716</v>
      </c>
      <c r="U198" s="521">
        <f t="shared" si="97"/>
        <v>0</v>
      </c>
      <c r="V198" s="521">
        <v>7410</v>
      </c>
      <c r="W198" s="521">
        <f>V198*S198</f>
        <v>0</v>
      </c>
      <c r="X198" s="673">
        <f t="shared" si="98"/>
        <v>0</v>
      </c>
      <c r="Y198" s="641"/>
      <c r="Z198" s="521">
        <v>4716</v>
      </c>
      <c r="AA198" s="521">
        <f t="shared" si="99"/>
        <v>0</v>
      </c>
      <c r="AB198" s="521">
        <v>7410</v>
      </c>
      <c r="AC198" s="521">
        <f>AB198*Y198</f>
        <v>0</v>
      </c>
      <c r="AD198" s="673">
        <f t="shared" si="100"/>
        <v>0</v>
      </c>
      <c r="AE198" s="744">
        <f t="shared" si="65"/>
        <v>4</v>
      </c>
      <c r="AF198" s="751">
        <v>4716</v>
      </c>
      <c r="AG198" s="751">
        <f t="shared" si="101"/>
        <v>18864</v>
      </c>
      <c r="AH198" s="751">
        <v>7410</v>
      </c>
      <c r="AI198" s="751">
        <f>AH198*AE198</f>
        <v>29640</v>
      </c>
      <c r="AJ198" s="752">
        <f t="shared" si="102"/>
        <v>48504</v>
      </c>
    </row>
    <row r="199" spans="1:36" s="403" customFormat="1" ht="26.45" hidden="1" customHeight="1" x14ac:dyDescent="0.25">
      <c r="A199" s="442" t="s">
        <v>768</v>
      </c>
      <c r="B199" s="438" t="s">
        <v>316</v>
      </c>
      <c r="C199" s="578" t="s">
        <v>31</v>
      </c>
      <c r="D199" s="601">
        <v>10</v>
      </c>
      <c r="E199" s="467">
        <v>4716</v>
      </c>
      <c r="F199" s="467">
        <f t="shared" si="93"/>
        <v>47160</v>
      </c>
      <c r="G199" s="467"/>
      <c r="H199" s="467"/>
      <c r="I199" s="589">
        <f t="shared" si="94"/>
        <v>47160</v>
      </c>
      <c r="J199" s="801"/>
      <c r="K199" s="807">
        <v>4716</v>
      </c>
      <c r="L199" s="808">
        <f t="shared" si="95"/>
        <v>0</v>
      </c>
      <c r="M199" s="807"/>
      <c r="N199" s="808"/>
      <c r="O199" s="812">
        <f t="shared" si="96"/>
        <v>0</v>
      </c>
      <c r="P199" s="641">
        <f t="shared" si="66"/>
        <v>0</v>
      </c>
      <c r="Q199" s="514">
        <f t="shared" si="67"/>
        <v>0</v>
      </c>
      <c r="R199" s="640">
        <f t="shared" si="55"/>
        <v>0</v>
      </c>
      <c r="S199" s="641"/>
      <c r="T199" s="521">
        <v>4716</v>
      </c>
      <c r="U199" s="521">
        <f t="shared" si="97"/>
        <v>0</v>
      </c>
      <c r="V199" s="521"/>
      <c r="W199" s="521"/>
      <c r="X199" s="673">
        <f t="shared" si="98"/>
        <v>0</v>
      </c>
      <c r="Y199" s="641"/>
      <c r="Z199" s="521">
        <v>4716</v>
      </c>
      <c r="AA199" s="521">
        <f t="shared" si="99"/>
        <v>0</v>
      </c>
      <c r="AB199" s="521"/>
      <c r="AC199" s="521"/>
      <c r="AD199" s="673">
        <f t="shared" si="100"/>
        <v>0</v>
      </c>
      <c r="AE199" s="744">
        <f t="shared" si="65"/>
        <v>10</v>
      </c>
      <c r="AF199" s="751">
        <v>4716</v>
      </c>
      <c r="AG199" s="751">
        <f t="shared" si="101"/>
        <v>47160</v>
      </c>
      <c r="AH199" s="751"/>
      <c r="AI199" s="751"/>
      <c r="AJ199" s="752">
        <f t="shared" si="102"/>
        <v>47160</v>
      </c>
    </row>
    <row r="200" spans="1:36" s="403" customFormat="1" ht="26.45" hidden="1" customHeight="1" x14ac:dyDescent="0.25">
      <c r="A200" s="442" t="s">
        <v>769</v>
      </c>
      <c r="B200" s="438" t="s">
        <v>317</v>
      </c>
      <c r="C200" s="578" t="s">
        <v>31</v>
      </c>
      <c r="D200" s="601">
        <v>4</v>
      </c>
      <c r="E200" s="467">
        <v>3275</v>
      </c>
      <c r="F200" s="467">
        <f t="shared" si="93"/>
        <v>13100</v>
      </c>
      <c r="G200" s="467"/>
      <c r="H200" s="467"/>
      <c r="I200" s="589">
        <f t="shared" si="94"/>
        <v>13100</v>
      </c>
      <c r="J200" s="801"/>
      <c r="K200" s="807">
        <v>3275</v>
      </c>
      <c r="L200" s="808">
        <f t="shared" si="95"/>
        <v>0</v>
      </c>
      <c r="M200" s="807"/>
      <c r="N200" s="808"/>
      <c r="O200" s="812">
        <f t="shared" si="96"/>
        <v>0</v>
      </c>
      <c r="P200" s="641">
        <f t="shared" si="66"/>
        <v>0</v>
      </c>
      <c r="Q200" s="514">
        <f t="shared" si="67"/>
        <v>0</v>
      </c>
      <c r="R200" s="640">
        <f t="shared" si="55"/>
        <v>0</v>
      </c>
      <c r="S200" s="641"/>
      <c r="T200" s="521">
        <v>3275</v>
      </c>
      <c r="U200" s="521">
        <f t="shared" si="97"/>
        <v>0</v>
      </c>
      <c r="V200" s="521"/>
      <c r="W200" s="521"/>
      <c r="X200" s="673">
        <f t="shared" si="98"/>
        <v>0</v>
      </c>
      <c r="Y200" s="641"/>
      <c r="Z200" s="521">
        <v>3275</v>
      </c>
      <c r="AA200" s="521">
        <f t="shared" si="99"/>
        <v>0</v>
      </c>
      <c r="AB200" s="521"/>
      <c r="AC200" s="521"/>
      <c r="AD200" s="673">
        <f t="shared" si="100"/>
        <v>0</v>
      </c>
      <c r="AE200" s="744">
        <f t="shared" si="65"/>
        <v>4</v>
      </c>
      <c r="AF200" s="751">
        <v>3275</v>
      </c>
      <c r="AG200" s="751">
        <f t="shared" si="101"/>
        <v>13100</v>
      </c>
      <c r="AH200" s="751"/>
      <c r="AI200" s="751"/>
      <c r="AJ200" s="752">
        <f t="shared" si="102"/>
        <v>13100</v>
      </c>
    </row>
    <row r="201" spans="1:36" s="403" customFormat="1" ht="26.45" hidden="1" customHeight="1" x14ac:dyDescent="0.25">
      <c r="A201" s="442" t="s">
        <v>770</v>
      </c>
      <c r="B201" s="438" t="s">
        <v>318</v>
      </c>
      <c r="C201" s="578" t="s">
        <v>31</v>
      </c>
      <c r="D201" s="601">
        <v>1</v>
      </c>
      <c r="E201" s="467">
        <v>3930</v>
      </c>
      <c r="F201" s="467">
        <f t="shared" si="93"/>
        <v>3930</v>
      </c>
      <c r="G201" s="467"/>
      <c r="H201" s="467"/>
      <c r="I201" s="589">
        <f t="shared" si="94"/>
        <v>3930</v>
      </c>
      <c r="J201" s="801"/>
      <c r="K201" s="807">
        <v>3930</v>
      </c>
      <c r="L201" s="808">
        <f t="shared" si="95"/>
        <v>0</v>
      </c>
      <c r="M201" s="807"/>
      <c r="N201" s="808"/>
      <c r="O201" s="812">
        <f t="shared" si="96"/>
        <v>0</v>
      </c>
      <c r="P201" s="641">
        <f t="shared" si="66"/>
        <v>0</v>
      </c>
      <c r="Q201" s="514">
        <f t="shared" si="67"/>
        <v>0</v>
      </c>
      <c r="R201" s="640">
        <f t="shared" si="55"/>
        <v>0</v>
      </c>
      <c r="S201" s="641"/>
      <c r="T201" s="521">
        <v>3930</v>
      </c>
      <c r="U201" s="521">
        <f t="shared" si="97"/>
        <v>0</v>
      </c>
      <c r="V201" s="521"/>
      <c r="W201" s="521"/>
      <c r="X201" s="673">
        <f t="shared" si="98"/>
        <v>0</v>
      </c>
      <c r="Y201" s="641"/>
      <c r="Z201" s="521">
        <v>3930</v>
      </c>
      <c r="AA201" s="521">
        <f t="shared" si="99"/>
        <v>0</v>
      </c>
      <c r="AB201" s="521"/>
      <c r="AC201" s="521"/>
      <c r="AD201" s="673">
        <f t="shared" si="100"/>
        <v>0</v>
      </c>
      <c r="AE201" s="744">
        <f t="shared" si="65"/>
        <v>1</v>
      </c>
      <c r="AF201" s="751">
        <v>3930</v>
      </c>
      <c r="AG201" s="751">
        <f t="shared" si="101"/>
        <v>3930</v>
      </c>
      <c r="AH201" s="751"/>
      <c r="AI201" s="751"/>
      <c r="AJ201" s="752">
        <f t="shared" si="102"/>
        <v>3930</v>
      </c>
    </row>
    <row r="202" spans="1:36" s="403" customFormat="1" ht="26.45" hidden="1" customHeight="1" x14ac:dyDescent="0.25">
      <c r="A202" s="442" t="s">
        <v>771</v>
      </c>
      <c r="B202" s="438" t="s">
        <v>319</v>
      </c>
      <c r="C202" s="578" t="s">
        <v>31</v>
      </c>
      <c r="D202" s="601">
        <v>5</v>
      </c>
      <c r="E202" s="467">
        <v>3930</v>
      </c>
      <c r="F202" s="467">
        <f t="shared" si="93"/>
        <v>19650</v>
      </c>
      <c r="G202" s="467">
        <v>38230.400000000001</v>
      </c>
      <c r="H202" s="467">
        <f>G202*D202</f>
        <v>191152</v>
      </c>
      <c r="I202" s="589">
        <f t="shared" si="94"/>
        <v>210802</v>
      </c>
      <c r="J202" s="801"/>
      <c r="K202" s="807">
        <v>3930</v>
      </c>
      <c r="L202" s="808">
        <f t="shared" si="95"/>
        <v>0</v>
      </c>
      <c r="M202" s="807">
        <v>38230.400000000001</v>
      </c>
      <c r="N202" s="808">
        <f>M202*J202</f>
        <v>0</v>
      </c>
      <c r="O202" s="812">
        <f t="shared" si="96"/>
        <v>0</v>
      </c>
      <c r="P202" s="641">
        <f t="shared" si="66"/>
        <v>0</v>
      </c>
      <c r="Q202" s="514">
        <f t="shared" si="67"/>
        <v>0</v>
      </c>
      <c r="R202" s="640">
        <f t="shared" si="55"/>
        <v>0</v>
      </c>
      <c r="S202" s="641"/>
      <c r="T202" s="521">
        <v>3930</v>
      </c>
      <c r="U202" s="521">
        <f t="shared" si="97"/>
        <v>0</v>
      </c>
      <c r="V202" s="521">
        <v>38230.400000000001</v>
      </c>
      <c r="W202" s="521">
        <f>V202*S202</f>
        <v>0</v>
      </c>
      <c r="X202" s="673">
        <f t="shared" si="98"/>
        <v>0</v>
      </c>
      <c r="Y202" s="641"/>
      <c r="Z202" s="521">
        <v>3930</v>
      </c>
      <c r="AA202" s="521">
        <f t="shared" si="99"/>
        <v>0</v>
      </c>
      <c r="AB202" s="521">
        <v>38230.400000000001</v>
      </c>
      <c r="AC202" s="521">
        <f>AB202*Y202</f>
        <v>0</v>
      </c>
      <c r="AD202" s="673">
        <f t="shared" si="100"/>
        <v>0</v>
      </c>
      <c r="AE202" s="744">
        <f t="shared" si="65"/>
        <v>5</v>
      </c>
      <c r="AF202" s="751">
        <v>3930</v>
      </c>
      <c r="AG202" s="751">
        <f t="shared" si="101"/>
        <v>19650</v>
      </c>
      <c r="AH202" s="751">
        <v>38230.400000000001</v>
      </c>
      <c r="AI202" s="751">
        <f>AH202*AE202</f>
        <v>191152</v>
      </c>
      <c r="AJ202" s="752">
        <f t="shared" si="102"/>
        <v>210802</v>
      </c>
    </row>
    <row r="203" spans="1:36" s="403" customFormat="1" ht="15.6" hidden="1" customHeight="1" x14ac:dyDescent="0.25">
      <c r="A203" s="442" t="s">
        <v>772</v>
      </c>
      <c r="B203" s="438" t="s">
        <v>320</v>
      </c>
      <c r="C203" s="578" t="s">
        <v>31</v>
      </c>
      <c r="D203" s="601">
        <v>2</v>
      </c>
      <c r="E203" s="467">
        <v>1965</v>
      </c>
      <c r="F203" s="467">
        <f t="shared" si="93"/>
        <v>3930</v>
      </c>
      <c r="G203" s="467"/>
      <c r="H203" s="467"/>
      <c r="I203" s="589">
        <f t="shared" si="94"/>
        <v>3930</v>
      </c>
      <c r="J203" s="801"/>
      <c r="K203" s="807">
        <v>1965</v>
      </c>
      <c r="L203" s="808">
        <f t="shared" si="95"/>
        <v>0</v>
      </c>
      <c r="M203" s="807"/>
      <c r="N203" s="808"/>
      <c r="O203" s="812">
        <f t="shared" si="96"/>
        <v>0</v>
      </c>
      <c r="P203" s="641">
        <f t="shared" si="66"/>
        <v>0</v>
      </c>
      <c r="Q203" s="514">
        <f t="shared" si="67"/>
        <v>0</v>
      </c>
      <c r="R203" s="640">
        <f t="shared" si="55"/>
        <v>0</v>
      </c>
      <c r="S203" s="641"/>
      <c r="T203" s="521">
        <v>1965</v>
      </c>
      <c r="U203" s="521">
        <f t="shared" si="97"/>
        <v>0</v>
      </c>
      <c r="V203" s="521"/>
      <c r="W203" s="521"/>
      <c r="X203" s="673">
        <f t="shared" si="98"/>
        <v>0</v>
      </c>
      <c r="Y203" s="641"/>
      <c r="Z203" s="521">
        <v>1965</v>
      </c>
      <c r="AA203" s="521">
        <f t="shared" si="99"/>
        <v>0</v>
      </c>
      <c r="AB203" s="521"/>
      <c r="AC203" s="521"/>
      <c r="AD203" s="673">
        <f t="shared" si="100"/>
        <v>0</v>
      </c>
      <c r="AE203" s="744">
        <f t="shared" si="65"/>
        <v>2</v>
      </c>
      <c r="AF203" s="751">
        <v>1965</v>
      </c>
      <c r="AG203" s="751">
        <f t="shared" si="101"/>
        <v>3930</v>
      </c>
      <c r="AH203" s="751"/>
      <c r="AI203" s="751"/>
      <c r="AJ203" s="752">
        <f t="shared" si="102"/>
        <v>3930</v>
      </c>
    </row>
    <row r="204" spans="1:36" s="403" customFormat="1" ht="15.6" hidden="1" customHeight="1" x14ac:dyDescent="0.25">
      <c r="A204" s="442" t="s">
        <v>773</v>
      </c>
      <c r="B204" s="438" t="s">
        <v>321</v>
      </c>
      <c r="C204" s="578" t="s">
        <v>31</v>
      </c>
      <c r="D204" s="601">
        <v>11</v>
      </c>
      <c r="E204" s="467">
        <v>1965</v>
      </c>
      <c r="F204" s="467">
        <f t="shared" si="93"/>
        <v>21615</v>
      </c>
      <c r="G204" s="467">
        <v>902.2</v>
      </c>
      <c r="H204" s="467">
        <f>G204*D204</f>
        <v>9924.2000000000007</v>
      </c>
      <c r="I204" s="589">
        <f t="shared" si="94"/>
        <v>31539.200000000001</v>
      </c>
      <c r="J204" s="801"/>
      <c r="K204" s="807">
        <v>1965</v>
      </c>
      <c r="L204" s="808">
        <f t="shared" si="95"/>
        <v>0</v>
      </c>
      <c r="M204" s="807">
        <v>902.2</v>
      </c>
      <c r="N204" s="808">
        <f>M204*J204</f>
        <v>0</v>
      </c>
      <c r="O204" s="812">
        <f t="shared" si="96"/>
        <v>0</v>
      </c>
      <c r="P204" s="641">
        <f t="shared" si="66"/>
        <v>0</v>
      </c>
      <c r="Q204" s="514">
        <f t="shared" si="67"/>
        <v>0</v>
      </c>
      <c r="R204" s="640">
        <f t="shared" si="55"/>
        <v>0</v>
      </c>
      <c r="S204" s="641"/>
      <c r="T204" s="521">
        <v>1965</v>
      </c>
      <c r="U204" s="521">
        <f t="shared" si="97"/>
        <v>0</v>
      </c>
      <c r="V204" s="521">
        <v>902.2</v>
      </c>
      <c r="W204" s="521">
        <f>V204*S204</f>
        <v>0</v>
      </c>
      <c r="X204" s="673">
        <f t="shared" si="98"/>
        <v>0</v>
      </c>
      <c r="Y204" s="641"/>
      <c r="Z204" s="521">
        <v>1965</v>
      </c>
      <c r="AA204" s="521">
        <f t="shared" si="99"/>
        <v>0</v>
      </c>
      <c r="AB204" s="521">
        <v>902.2</v>
      </c>
      <c r="AC204" s="521">
        <f>AB204*Y204</f>
        <v>0</v>
      </c>
      <c r="AD204" s="673">
        <f t="shared" si="100"/>
        <v>0</v>
      </c>
      <c r="AE204" s="744">
        <f t="shared" si="65"/>
        <v>11</v>
      </c>
      <c r="AF204" s="751">
        <v>1965</v>
      </c>
      <c r="AG204" s="751">
        <f t="shared" si="101"/>
        <v>21615</v>
      </c>
      <c r="AH204" s="751">
        <v>902.2</v>
      </c>
      <c r="AI204" s="751">
        <f>AH204*AE204</f>
        <v>9924.2000000000007</v>
      </c>
      <c r="AJ204" s="752">
        <f t="shared" si="102"/>
        <v>31539.200000000001</v>
      </c>
    </row>
    <row r="205" spans="1:36" s="403" customFormat="1" ht="15.6" hidden="1" customHeight="1" x14ac:dyDescent="0.25">
      <c r="A205" s="442" t="s">
        <v>774</v>
      </c>
      <c r="B205" s="438" t="s">
        <v>321</v>
      </c>
      <c r="C205" s="578" t="s">
        <v>31</v>
      </c>
      <c r="D205" s="601">
        <v>16</v>
      </c>
      <c r="E205" s="467">
        <v>1965</v>
      </c>
      <c r="F205" s="467">
        <f t="shared" si="93"/>
        <v>31440</v>
      </c>
      <c r="G205" s="467"/>
      <c r="H205" s="467"/>
      <c r="I205" s="589">
        <f t="shared" si="94"/>
        <v>31440</v>
      </c>
      <c r="J205" s="801"/>
      <c r="K205" s="807">
        <v>1965</v>
      </c>
      <c r="L205" s="808">
        <f t="shared" si="95"/>
        <v>0</v>
      </c>
      <c r="M205" s="807"/>
      <c r="N205" s="808"/>
      <c r="O205" s="812">
        <f t="shared" si="96"/>
        <v>0</v>
      </c>
      <c r="P205" s="641">
        <f t="shared" si="66"/>
        <v>0</v>
      </c>
      <c r="Q205" s="514">
        <f t="shared" si="67"/>
        <v>0</v>
      </c>
      <c r="R205" s="640">
        <f t="shared" si="55"/>
        <v>0</v>
      </c>
      <c r="S205" s="641"/>
      <c r="T205" s="521">
        <v>1965</v>
      </c>
      <c r="U205" s="521">
        <f t="shared" si="97"/>
        <v>0</v>
      </c>
      <c r="V205" s="521"/>
      <c r="W205" s="521"/>
      <c r="X205" s="673">
        <f t="shared" si="98"/>
        <v>0</v>
      </c>
      <c r="Y205" s="641"/>
      <c r="Z205" s="521">
        <v>1965</v>
      </c>
      <c r="AA205" s="521">
        <f t="shared" si="99"/>
        <v>0</v>
      </c>
      <c r="AB205" s="521"/>
      <c r="AC205" s="521"/>
      <c r="AD205" s="673">
        <f t="shared" si="100"/>
        <v>0</v>
      </c>
      <c r="AE205" s="744">
        <f t="shared" si="65"/>
        <v>16</v>
      </c>
      <c r="AF205" s="751">
        <v>1965</v>
      </c>
      <c r="AG205" s="751">
        <f t="shared" si="101"/>
        <v>31440</v>
      </c>
      <c r="AH205" s="751"/>
      <c r="AI205" s="751"/>
      <c r="AJ205" s="752">
        <f t="shared" si="102"/>
        <v>31440</v>
      </c>
    </row>
    <row r="206" spans="1:36" s="403" customFormat="1" ht="26.45" hidden="1" customHeight="1" x14ac:dyDescent="0.25">
      <c r="A206" s="442" t="s">
        <v>775</v>
      </c>
      <c r="B206" s="438" t="s">
        <v>322</v>
      </c>
      <c r="C206" s="578" t="s">
        <v>31</v>
      </c>
      <c r="D206" s="601">
        <v>4</v>
      </c>
      <c r="E206" s="467">
        <v>3275</v>
      </c>
      <c r="F206" s="467">
        <f t="shared" si="93"/>
        <v>13100</v>
      </c>
      <c r="G206" s="467">
        <v>3539.1460000000002</v>
      </c>
      <c r="H206" s="467">
        <f>G206*D206</f>
        <v>14156.584000000001</v>
      </c>
      <c r="I206" s="589">
        <f t="shared" si="94"/>
        <v>27256.584000000003</v>
      </c>
      <c r="J206" s="801"/>
      <c r="K206" s="807">
        <v>3275</v>
      </c>
      <c r="L206" s="808">
        <f t="shared" si="95"/>
        <v>0</v>
      </c>
      <c r="M206" s="807">
        <v>3539.1460000000002</v>
      </c>
      <c r="N206" s="808">
        <f>M206*J206</f>
        <v>0</v>
      </c>
      <c r="O206" s="812">
        <f t="shared" si="96"/>
        <v>0</v>
      </c>
      <c r="P206" s="641">
        <f t="shared" si="66"/>
        <v>0</v>
      </c>
      <c r="Q206" s="514">
        <f t="shared" si="67"/>
        <v>0</v>
      </c>
      <c r="R206" s="640">
        <f t="shared" si="55"/>
        <v>0</v>
      </c>
      <c r="S206" s="641"/>
      <c r="T206" s="521">
        <v>3275</v>
      </c>
      <c r="U206" s="521">
        <f t="shared" si="97"/>
        <v>0</v>
      </c>
      <c r="V206" s="521">
        <v>3539.1460000000002</v>
      </c>
      <c r="W206" s="521">
        <f>V206*S206</f>
        <v>0</v>
      </c>
      <c r="X206" s="673">
        <f t="shared" si="98"/>
        <v>0</v>
      </c>
      <c r="Y206" s="641"/>
      <c r="Z206" s="521">
        <v>3275</v>
      </c>
      <c r="AA206" s="521">
        <f t="shared" si="99"/>
        <v>0</v>
      </c>
      <c r="AB206" s="521">
        <v>3539.1460000000002</v>
      </c>
      <c r="AC206" s="521">
        <f>AB206*Y206</f>
        <v>0</v>
      </c>
      <c r="AD206" s="673">
        <f t="shared" si="100"/>
        <v>0</v>
      </c>
      <c r="AE206" s="744">
        <f t="shared" si="65"/>
        <v>4</v>
      </c>
      <c r="AF206" s="751">
        <v>3275</v>
      </c>
      <c r="AG206" s="751">
        <f t="shared" si="101"/>
        <v>13100</v>
      </c>
      <c r="AH206" s="751">
        <v>3539.1460000000002</v>
      </c>
      <c r="AI206" s="751">
        <f>AH206*AE206</f>
        <v>14156.584000000001</v>
      </c>
      <c r="AJ206" s="752">
        <f t="shared" si="102"/>
        <v>27256.584000000003</v>
      </c>
    </row>
    <row r="207" spans="1:36" s="403" customFormat="1" ht="26.45" hidden="1" customHeight="1" x14ac:dyDescent="0.25">
      <c r="A207" s="442" t="s">
        <v>776</v>
      </c>
      <c r="B207" s="438" t="s">
        <v>322</v>
      </c>
      <c r="C207" s="578" t="s">
        <v>31</v>
      </c>
      <c r="D207" s="601">
        <v>2</v>
      </c>
      <c r="E207" s="467">
        <v>3275</v>
      </c>
      <c r="F207" s="467">
        <f t="shared" si="93"/>
        <v>6550</v>
      </c>
      <c r="G207" s="467"/>
      <c r="H207" s="467"/>
      <c r="I207" s="589">
        <f t="shared" si="94"/>
        <v>6550</v>
      </c>
      <c r="J207" s="801"/>
      <c r="K207" s="807">
        <v>3275</v>
      </c>
      <c r="L207" s="808">
        <f t="shared" si="95"/>
        <v>0</v>
      </c>
      <c r="M207" s="807"/>
      <c r="N207" s="808"/>
      <c r="O207" s="812">
        <f t="shared" si="96"/>
        <v>0</v>
      </c>
      <c r="P207" s="641">
        <f t="shared" si="66"/>
        <v>0</v>
      </c>
      <c r="Q207" s="514">
        <f t="shared" si="67"/>
        <v>0</v>
      </c>
      <c r="R207" s="640">
        <f t="shared" si="55"/>
        <v>0</v>
      </c>
      <c r="S207" s="641"/>
      <c r="T207" s="521">
        <v>3275</v>
      </c>
      <c r="U207" s="521">
        <f t="shared" si="97"/>
        <v>0</v>
      </c>
      <c r="V207" s="521"/>
      <c r="W207" s="521"/>
      <c r="X207" s="673">
        <f t="shared" si="98"/>
        <v>0</v>
      </c>
      <c r="Y207" s="641"/>
      <c r="Z207" s="521">
        <v>3275</v>
      </c>
      <c r="AA207" s="521">
        <f t="shared" si="99"/>
        <v>0</v>
      </c>
      <c r="AB207" s="521"/>
      <c r="AC207" s="521"/>
      <c r="AD207" s="673">
        <f t="shared" si="100"/>
        <v>0</v>
      </c>
      <c r="AE207" s="744">
        <f t="shared" si="65"/>
        <v>2</v>
      </c>
      <c r="AF207" s="751">
        <v>3275</v>
      </c>
      <c r="AG207" s="751">
        <f t="shared" si="101"/>
        <v>6550</v>
      </c>
      <c r="AH207" s="751"/>
      <c r="AI207" s="751"/>
      <c r="AJ207" s="752">
        <f t="shared" si="102"/>
        <v>6550</v>
      </c>
    </row>
    <row r="208" spans="1:36" s="403" customFormat="1" ht="15.6" hidden="1" customHeight="1" x14ac:dyDescent="0.25">
      <c r="A208" s="442" t="s">
        <v>777</v>
      </c>
      <c r="B208" s="438" t="s">
        <v>323</v>
      </c>
      <c r="C208" s="578" t="s">
        <v>31</v>
      </c>
      <c r="D208" s="601">
        <v>5</v>
      </c>
      <c r="E208" s="467">
        <v>393</v>
      </c>
      <c r="F208" s="467">
        <f t="shared" si="93"/>
        <v>1965</v>
      </c>
      <c r="G208" s="467">
        <v>2462.2000000000003</v>
      </c>
      <c r="H208" s="467">
        <f t="shared" ref="H208:H214" si="103">G208*D208</f>
        <v>12311.000000000002</v>
      </c>
      <c r="I208" s="589">
        <f t="shared" si="94"/>
        <v>14276.000000000002</v>
      </c>
      <c r="J208" s="801"/>
      <c r="K208" s="807">
        <v>393</v>
      </c>
      <c r="L208" s="808">
        <f t="shared" si="95"/>
        <v>0</v>
      </c>
      <c r="M208" s="807">
        <v>2462.2000000000003</v>
      </c>
      <c r="N208" s="808">
        <f t="shared" ref="N208:N214" si="104">M208*J208</f>
        <v>0</v>
      </c>
      <c r="O208" s="812">
        <f t="shared" si="96"/>
        <v>0</v>
      </c>
      <c r="P208" s="641">
        <f t="shared" si="66"/>
        <v>0</v>
      </c>
      <c r="Q208" s="514">
        <f t="shared" si="67"/>
        <v>0</v>
      </c>
      <c r="R208" s="640">
        <f t="shared" si="55"/>
        <v>0</v>
      </c>
      <c r="S208" s="641"/>
      <c r="T208" s="521">
        <v>393</v>
      </c>
      <c r="U208" s="521">
        <f t="shared" si="97"/>
        <v>0</v>
      </c>
      <c r="V208" s="521">
        <v>2462.2000000000003</v>
      </c>
      <c r="W208" s="521">
        <f t="shared" ref="W208:W214" si="105">V208*S208</f>
        <v>0</v>
      </c>
      <c r="X208" s="673">
        <f t="shared" si="98"/>
        <v>0</v>
      </c>
      <c r="Y208" s="641"/>
      <c r="Z208" s="521">
        <v>393</v>
      </c>
      <c r="AA208" s="521">
        <f t="shared" si="99"/>
        <v>0</v>
      </c>
      <c r="AB208" s="521">
        <v>2462.2000000000003</v>
      </c>
      <c r="AC208" s="521">
        <f t="shared" ref="AC208:AC214" si="106">AB208*Y208</f>
        <v>0</v>
      </c>
      <c r="AD208" s="673">
        <f t="shared" si="100"/>
        <v>0</v>
      </c>
      <c r="AE208" s="744">
        <f t="shared" si="65"/>
        <v>5</v>
      </c>
      <c r="AF208" s="751">
        <v>393</v>
      </c>
      <c r="AG208" s="751">
        <f t="shared" si="101"/>
        <v>1965</v>
      </c>
      <c r="AH208" s="751">
        <v>2462.2000000000003</v>
      </c>
      <c r="AI208" s="751">
        <f t="shared" ref="AI208:AI214" si="107">AH208*AE208</f>
        <v>12311.000000000002</v>
      </c>
      <c r="AJ208" s="752">
        <f t="shared" si="102"/>
        <v>14276.000000000002</v>
      </c>
    </row>
    <row r="209" spans="1:36" s="403" customFormat="1" ht="15.6" hidden="1" customHeight="1" x14ac:dyDescent="0.25">
      <c r="A209" s="442" t="s">
        <v>778</v>
      </c>
      <c r="B209" s="438" t="s">
        <v>324</v>
      </c>
      <c r="C209" s="578" t="s">
        <v>31</v>
      </c>
      <c r="D209" s="601">
        <v>1</v>
      </c>
      <c r="E209" s="467">
        <v>393</v>
      </c>
      <c r="F209" s="467">
        <f t="shared" si="93"/>
        <v>393</v>
      </c>
      <c r="G209" s="467">
        <v>2433.6</v>
      </c>
      <c r="H209" s="467">
        <f t="shared" si="103"/>
        <v>2433.6</v>
      </c>
      <c r="I209" s="589">
        <f t="shared" si="94"/>
        <v>2826.6</v>
      </c>
      <c r="J209" s="801"/>
      <c r="K209" s="807">
        <v>393</v>
      </c>
      <c r="L209" s="808">
        <f t="shared" si="95"/>
        <v>0</v>
      </c>
      <c r="M209" s="807">
        <v>2433.6</v>
      </c>
      <c r="N209" s="808">
        <f t="shared" si="104"/>
        <v>0</v>
      </c>
      <c r="O209" s="812">
        <f t="shared" si="96"/>
        <v>0</v>
      </c>
      <c r="P209" s="641">
        <f t="shared" si="66"/>
        <v>0</v>
      </c>
      <c r="Q209" s="514">
        <f t="shared" si="67"/>
        <v>0</v>
      </c>
      <c r="R209" s="640">
        <f t="shared" si="55"/>
        <v>0</v>
      </c>
      <c r="S209" s="641"/>
      <c r="T209" s="521">
        <v>393</v>
      </c>
      <c r="U209" s="521">
        <f t="shared" si="97"/>
        <v>0</v>
      </c>
      <c r="V209" s="521">
        <v>2433.6</v>
      </c>
      <c r="W209" s="521">
        <f t="shared" si="105"/>
        <v>0</v>
      </c>
      <c r="X209" s="673">
        <f t="shared" si="98"/>
        <v>0</v>
      </c>
      <c r="Y209" s="641"/>
      <c r="Z209" s="521">
        <v>393</v>
      </c>
      <c r="AA209" s="521">
        <f t="shared" si="99"/>
        <v>0</v>
      </c>
      <c r="AB209" s="521">
        <v>2433.6</v>
      </c>
      <c r="AC209" s="521">
        <f t="shared" si="106"/>
        <v>0</v>
      </c>
      <c r="AD209" s="673">
        <f t="shared" si="100"/>
        <v>0</v>
      </c>
      <c r="AE209" s="744">
        <f t="shared" si="65"/>
        <v>1</v>
      </c>
      <c r="AF209" s="751">
        <v>393</v>
      </c>
      <c r="AG209" s="751">
        <f t="shared" si="101"/>
        <v>393</v>
      </c>
      <c r="AH209" s="751">
        <v>2433.6</v>
      </c>
      <c r="AI209" s="751">
        <f t="shared" si="107"/>
        <v>2433.6</v>
      </c>
      <c r="AJ209" s="752">
        <f t="shared" si="102"/>
        <v>2826.6</v>
      </c>
    </row>
    <row r="210" spans="1:36" s="403" customFormat="1" ht="26.45" hidden="1" customHeight="1" x14ac:dyDescent="0.25">
      <c r="A210" s="442" t="s">
        <v>779</v>
      </c>
      <c r="B210" s="438" t="s">
        <v>325</v>
      </c>
      <c r="C210" s="578" t="s">
        <v>31</v>
      </c>
      <c r="D210" s="601">
        <v>202</v>
      </c>
      <c r="E210" s="467">
        <v>623</v>
      </c>
      <c r="F210" s="467">
        <f t="shared" si="93"/>
        <v>125846</v>
      </c>
      <c r="G210" s="467">
        <v>281</v>
      </c>
      <c r="H210" s="467">
        <f t="shared" si="103"/>
        <v>56762</v>
      </c>
      <c r="I210" s="589">
        <f t="shared" si="94"/>
        <v>182608</v>
      </c>
      <c r="J210" s="801"/>
      <c r="K210" s="807">
        <v>623</v>
      </c>
      <c r="L210" s="808">
        <f t="shared" si="95"/>
        <v>0</v>
      </c>
      <c r="M210" s="807">
        <v>281</v>
      </c>
      <c r="N210" s="808">
        <f t="shared" si="104"/>
        <v>0</v>
      </c>
      <c r="O210" s="812">
        <f t="shared" si="96"/>
        <v>0</v>
      </c>
      <c r="P210" s="641">
        <f t="shared" si="66"/>
        <v>0</v>
      </c>
      <c r="Q210" s="514">
        <f t="shared" si="67"/>
        <v>0</v>
      </c>
      <c r="R210" s="640">
        <f t="shared" si="55"/>
        <v>0</v>
      </c>
      <c r="S210" s="641"/>
      <c r="T210" s="521">
        <v>623</v>
      </c>
      <c r="U210" s="521">
        <f t="shared" si="97"/>
        <v>0</v>
      </c>
      <c r="V210" s="521">
        <v>281</v>
      </c>
      <c r="W210" s="521">
        <f t="shared" si="105"/>
        <v>0</v>
      </c>
      <c r="X210" s="673">
        <f t="shared" si="98"/>
        <v>0</v>
      </c>
      <c r="Y210" s="641"/>
      <c r="Z210" s="521">
        <v>623</v>
      </c>
      <c r="AA210" s="521">
        <f t="shared" si="99"/>
        <v>0</v>
      </c>
      <c r="AB210" s="521">
        <v>281</v>
      </c>
      <c r="AC210" s="521">
        <f t="shared" si="106"/>
        <v>0</v>
      </c>
      <c r="AD210" s="673">
        <f t="shared" si="100"/>
        <v>0</v>
      </c>
      <c r="AE210" s="744">
        <f t="shared" si="65"/>
        <v>202</v>
      </c>
      <c r="AF210" s="751">
        <v>623</v>
      </c>
      <c r="AG210" s="751">
        <f t="shared" si="101"/>
        <v>125846</v>
      </c>
      <c r="AH210" s="751">
        <v>281</v>
      </c>
      <c r="AI210" s="751">
        <f t="shared" si="107"/>
        <v>56762</v>
      </c>
      <c r="AJ210" s="752">
        <f t="shared" si="102"/>
        <v>182608</v>
      </c>
    </row>
    <row r="211" spans="1:36" s="403" customFormat="1" ht="15.6" hidden="1" customHeight="1" x14ac:dyDescent="0.25">
      <c r="A211" s="442" t="s">
        <v>780</v>
      </c>
      <c r="B211" s="438" t="s">
        <v>326</v>
      </c>
      <c r="C211" s="578" t="s">
        <v>31</v>
      </c>
      <c r="D211" s="601">
        <v>3</v>
      </c>
      <c r="E211" s="467">
        <v>393</v>
      </c>
      <c r="F211" s="467">
        <f t="shared" si="93"/>
        <v>1179</v>
      </c>
      <c r="G211" s="467">
        <v>7013.5</v>
      </c>
      <c r="H211" s="467">
        <f t="shared" si="103"/>
        <v>21040.5</v>
      </c>
      <c r="I211" s="589">
        <f t="shared" si="94"/>
        <v>22219.5</v>
      </c>
      <c r="J211" s="801"/>
      <c r="K211" s="807">
        <v>393</v>
      </c>
      <c r="L211" s="808">
        <f t="shared" si="95"/>
        <v>0</v>
      </c>
      <c r="M211" s="807">
        <v>7013.5</v>
      </c>
      <c r="N211" s="808">
        <f t="shared" si="104"/>
        <v>0</v>
      </c>
      <c r="O211" s="812">
        <f t="shared" si="96"/>
        <v>0</v>
      </c>
      <c r="P211" s="641">
        <f t="shared" si="66"/>
        <v>0</v>
      </c>
      <c r="Q211" s="514">
        <f t="shared" si="67"/>
        <v>0</v>
      </c>
      <c r="R211" s="640">
        <f t="shared" si="55"/>
        <v>0</v>
      </c>
      <c r="S211" s="641"/>
      <c r="T211" s="521">
        <v>393</v>
      </c>
      <c r="U211" s="521">
        <f t="shared" si="97"/>
        <v>0</v>
      </c>
      <c r="V211" s="521">
        <v>7013.5</v>
      </c>
      <c r="W211" s="521">
        <f t="shared" si="105"/>
        <v>0</v>
      </c>
      <c r="X211" s="673">
        <f t="shared" si="98"/>
        <v>0</v>
      </c>
      <c r="Y211" s="641"/>
      <c r="Z211" s="521">
        <v>393</v>
      </c>
      <c r="AA211" s="521">
        <f t="shared" si="99"/>
        <v>0</v>
      </c>
      <c r="AB211" s="521">
        <v>7013.5</v>
      </c>
      <c r="AC211" s="521">
        <f t="shared" si="106"/>
        <v>0</v>
      </c>
      <c r="AD211" s="673">
        <f t="shared" si="100"/>
        <v>0</v>
      </c>
      <c r="AE211" s="744">
        <f t="shared" si="65"/>
        <v>3</v>
      </c>
      <c r="AF211" s="751">
        <v>393</v>
      </c>
      <c r="AG211" s="751">
        <f t="shared" si="101"/>
        <v>1179</v>
      </c>
      <c r="AH211" s="751">
        <v>7013.5</v>
      </c>
      <c r="AI211" s="751">
        <f t="shared" si="107"/>
        <v>21040.5</v>
      </c>
      <c r="AJ211" s="752">
        <f t="shared" si="102"/>
        <v>22219.5</v>
      </c>
    </row>
    <row r="212" spans="1:36" s="403" customFormat="1" ht="15.6" hidden="1" customHeight="1" x14ac:dyDescent="0.25">
      <c r="A212" s="442" t="s">
        <v>781</v>
      </c>
      <c r="B212" s="438" t="s">
        <v>327</v>
      </c>
      <c r="C212" s="578" t="s">
        <v>31</v>
      </c>
      <c r="D212" s="601">
        <v>5</v>
      </c>
      <c r="E212" s="467">
        <v>262</v>
      </c>
      <c r="F212" s="467">
        <f t="shared" si="93"/>
        <v>1310</v>
      </c>
      <c r="G212" s="467">
        <v>153.4</v>
      </c>
      <c r="H212" s="467">
        <f t="shared" si="103"/>
        <v>767</v>
      </c>
      <c r="I212" s="589">
        <f t="shared" si="94"/>
        <v>2077</v>
      </c>
      <c r="J212" s="801"/>
      <c r="K212" s="807">
        <v>262</v>
      </c>
      <c r="L212" s="808">
        <f t="shared" si="95"/>
        <v>0</v>
      </c>
      <c r="M212" s="807">
        <v>153.4</v>
      </c>
      <c r="N212" s="808">
        <f t="shared" si="104"/>
        <v>0</v>
      </c>
      <c r="O212" s="812">
        <f t="shared" si="96"/>
        <v>0</v>
      </c>
      <c r="P212" s="641">
        <f t="shared" si="66"/>
        <v>0</v>
      </c>
      <c r="Q212" s="514">
        <f t="shared" si="67"/>
        <v>0</v>
      </c>
      <c r="R212" s="640">
        <f t="shared" si="55"/>
        <v>0</v>
      </c>
      <c r="S212" s="641"/>
      <c r="T212" s="521">
        <v>262</v>
      </c>
      <c r="U212" s="521">
        <f t="shared" si="97"/>
        <v>0</v>
      </c>
      <c r="V212" s="521">
        <v>153.4</v>
      </c>
      <c r="W212" s="521">
        <f t="shared" si="105"/>
        <v>0</v>
      </c>
      <c r="X212" s="673">
        <f t="shared" si="98"/>
        <v>0</v>
      </c>
      <c r="Y212" s="641"/>
      <c r="Z212" s="521">
        <v>262</v>
      </c>
      <c r="AA212" s="521">
        <f t="shared" si="99"/>
        <v>0</v>
      </c>
      <c r="AB212" s="521">
        <v>153.4</v>
      </c>
      <c r="AC212" s="521">
        <f t="shared" si="106"/>
        <v>0</v>
      </c>
      <c r="AD212" s="673">
        <f t="shared" si="100"/>
        <v>0</v>
      </c>
      <c r="AE212" s="744">
        <f t="shared" si="65"/>
        <v>5</v>
      </c>
      <c r="AF212" s="751">
        <v>262</v>
      </c>
      <c r="AG212" s="751">
        <f t="shared" si="101"/>
        <v>1310</v>
      </c>
      <c r="AH212" s="751">
        <v>153.4</v>
      </c>
      <c r="AI212" s="751">
        <f t="shared" si="107"/>
        <v>767</v>
      </c>
      <c r="AJ212" s="752">
        <f t="shared" si="102"/>
        <v>2077</v>
      </c>
    </row>
    <row r="213" spans="1:36" s="403" customFormat="1" ht="26.45" hidden="1" customHeight="1" x14ac:dyDescent="0.25">
      <c r="A213" s="442" t="s">
        <v>782</v>
      </c>
      <c r="B213" s="438" t="s">
        <v>328</v>
      </c>
      <c r="C213" s="578" t="s">
        <v>31</v>
      </c>
      <c r="D213" s="601">
        <v>5</v>
      </c>
      <c r="E213" s="467">
        <v>131</v>
      </c>
      <c r="F213" s="467">
        <f t="shared" si="93"/>
        <v>655</v>
      </c>
      <c r="G213" s="467">
        <v>273</v>
      </c>
      <c r="H213" s="467">
        <f t="shared" si="103"/>
        <v>1365</v>
      </c>
      <c r="I213" s="589">
        <f t="shared" si="94"/>
        <v>2020</v>
      </c>
      <c r="J213" s="801"/>
      <c r="K213" s="807">
        <v>131</v>
      </c>
      <c r="L213" s="808">
        <f t="shared" si="95"/>
        <v>0</v>
      </c>
      <c r="M213" s="807">
        <v>273</v>
      </c>
      <c r="N213" s="808">
        <f t="shared" si="104"/>
        <v>0</v>
      </c>
      <c r="O213" s="812">
        <f t="shared" si="96"/>
        <v>0</v>
      </c>
      <c r="P213" s="641">
        <f t="shared" si="66"/>
        <v>0</v>
      </c>
      <c r="Q213" s="514">
        <f t="shared" si="67"/>
        <v>0</v>
      </c>
      <c r="R213" s="640">
        <f t="shared" si="55"/>
        <v>0</v>
      </c>
      <c r="S213" s="641"/>
      <c r="T213" s="521">
        <v>131</v>
      </c>
      <c r="U213" s="521">
        <f t="shared" si="97"/>
        <v>0</v>
      </c>
      <c r="V213" s="521">
        <v>273</v>
      </c>
      <c r="W213" s="521">
        <f t="shared" si="105"/>
        <v>0</v>
      </c>
      <c r="X213" s="673">
        <f t="shared" si="98"/>
        <v>0</v>
      </c>
      <c r="Y213" s="641"/>
      <c r="Z213" s="521">
        <v>131</v>
      </c>
      <c r="AA213" s="521">
        <f t="shared" si="99"/>
        <v>0</v>
      </c>
      <c r="AB213" s="521">
        <v>273</v>
      </c>
      <c r="AC213" s="521">
        <f t="shared" si="106"/>
        <v>0</v>
      </c>
      <c r="AD213" s="673">
        <f t="shared" si="100"/>
        <v>0</v>
      </c>
      <c r="AE213" s="744">
        <f t="shared" si="65"/>
        <v>5</v>
      </c>
      <c r="AF213" s="751">
        <v>131</v>
      </c>
      <c r="AG213" s="751">
        <f t="shared" si="101"/>
        <v>655</v>
      </c>
      <c r="AH213" s="751">
        <v>273</v>
      </c>
      <c r="AI213" s="751">
        <f t="shared" si="107"/>
        <v>1365</v>
      </c>
      <c r="AJ213" s="752">
        <f t="shared" si="102"/>
        <v>2020</v>
      </c>
    </row>
    <row r="214" spans="1:36" s="403" customFormat="1" ht="15.6" hidden="1" customHeight="1" x14ac:dyDescent="0.25">
      <c r="A214" s="442" t="s">
        <v>783</v>
      </c>
      <c r="B214" s="438" t="s">
        <v>329</v>
      </c>
      <c r="C214" s="578" t="s">
        <v>31</v>
      </c>
      <c r="D214" s="601">
        <v>6</v>
      </c>
      <c r="E214" s="467">
        <v>393</v>
      </c>
      <c r="F214" s="467">
        <f t="shared" si="93"/>
        <v>2358</v>
      </c>
      <c r="G214" s="467">
        <v>365.11800000000005</v>
      </c>
      <c r="H214" s="467">
        <f t="shared" si="103"/>
        <v>2190.7080000000005</v>
      </c>
      <c r="I214" s="589">
        <f t="shared" si="94"/>
        <v>4548.7080000000005</v>
      </c>
      <c r="J214" s="801"/>
      <c r="K214" s="807">
        <v>393</v>
      </c>
      <c r="L214" s="808">
        <f t="shared" si="95"/>
        <v>0</v>
      </c>
      <c r="M214" s="807">
        <v>365.11800000000005</v>
      </c>
      <c r="N214" s="808">
        <f t="shared" si="104"/>
        <v>0</v>
      </c>
      <c r="O214" s="812">
        <f t="shared" si="96"/>
        <v>0</v>
      </c>
      <c r="P214" s="641">
        <f t="shared" si="66"/>
        <v>0</v>
      </c>
      <c r="Q214" s="514">
        <f t="shared" si="67"/>
        <v>0</v>
      </c>
      <c r="R214" s="640">
        <f t="shared" si="55"/>
        <v>0</v>
      </c>
      <c r="S214" s="641"/>
      <c r="T214" s="521">
        <v>393</v>
      </c>
      <c r="U214" s="521">
        <f t="shared" si="97"/>
        <v>0</v>
      </c>
      <c r="V214" s="521">
        <v>365.11800000000005</v>
      </c>
      <c r="W214" s="521">
        <f t="shared" si="105"/>
        <v>0</v>
      </c>
      <c r="X214" s="673">
        <f t="shared" si="98"/>
        <v>0</v>
      </c>
      <c r="Y214" s="641"/>
      <c r="Z214" s="521">
        <v>393</v>
      </c>
      <c r="AA214" s="521">
        <f t="shared" si="99"/>
        <v>0</v>
      </c>
      <c r="AB214" s="521">
        <v>365.11800000000005</v>
      </c>
      <c r="AC214" s="521">
        <f t="shared" si="106"/>
        <v>0</v>
      </c>
      <c r="AD214" s="673">
        <f t="shared" si="100"/>
        <v>0</v>
      </c>
      <c r="AE214" s="744">
        <f t="shared" si="65"/>
        <v>6</v>
      </c>
      <c r="AF214" s="751">
        <v>393</v>
      </c>
      <c r="AG214" s="751">
        <f t="shared" si="101"/>
        <v>2358</v>
      </c>
      <c r="AH214" s="751">
        <v>365.11800000000005</v>
      </c>
      <c r="AI214" s="751">
        <f t="shared" si="107"/>
        <v>2190.7080000000005</v>
      </c>
      <c r="AJ214" s="752">
        <f t="shared" si="102"/>
        <v>4548.7080000000005</v>
      </c>
    </row>
    <row r="215" spans="1:36" s="403" customFormat="1" ht="26.45" hidden="1" customHeight="1" x14ac:dyDescent="0.25">
      <c r="A215" s="442" t="s">
        <v>784</v>
      </c>
      <c r="B215" s="438" t="s">
        <v>330</v>
      </c>
      <c r="C215" s="578" t="s">
        <v>31</v>
      </c>
      <c r="D215" s="601">
        <v>5</v>
      </c>
      <c r="E215" s="467">
        <v>1572</v>
      </c>
      <c r="F215" s="467">
        <f t="shared" si="93"/>
        <v>7860</v>
      </c>
      <c r="G215" s="467"/>
      <c r="H215" s="467"/>
      <c r="I215" s="589">
        <f t="shared" si="94"/>
        <v>7860</v>
      </c>
      <c r="J215" s="801"/>
      <c r="K215" s="807">
        <v>1572</v>
      </c>
      <c r="L215" s="808">
        <f t="shared" si="95"/>
        <v>0</v>
      </c>
      <c r="M215" s="807"/>
      <c r="N215" s="808"/>
      <c r="O215" s="812">
        <f t="shared" si="96"/>
        <v>0</v>
      </c>
      <c r="P215" s="641">
        <f t="shared" si="66"/>
        <v>0</v>
      </c>
      <c r="Q215" s="514">
        <f t="shared" si="67"/>
        <v>0</v>
      </c>
      <c r="R215" s="640">
        <f t="shared" ref="R215:R278" si="108">(D215*K215)-(D215*T215)</f>
        <v>0</v>
      </c>
      <c r="S215" s="641"/>
      <c r="T215" s="521">
        <v>1572</v>
      </c>
      <c r="U215" s="521">
        <f t="shared" si="97"/>
        <v>0</v>
      </c>
      <c r="V215" s="521"/>
      <c r="W215" s="521"/>
      <c r="X215" s="673">
        <f t="shared" si="98"/>
        <v>0</v>
      </c>
      <c r="Y215" s="641"/>
      <c r="Z215" s="521">
        <v>1572</v>
      </c>
      <c r="AA215" s="521">
        <f t="shared" si="99"/>
        <v>0</v>
      </c>
      <c r="AB215" s="521"/>
      <c r="AC215" s="521"/>
      <c r="AD215" s="673">
        <f t="shared" si="100"/>
        <v>0</v>
      </c>
      <c r="AE215" s="744">
        <f t="shared" si="65"/>
        <v>5</v>
      </c>
      <c r="AF215" s="751">
        <v>1572</v>
      </c>
      <c r="AG215" s="751">
        <f t="shared" si="101"/>
        <v>7860</v>
      </c>
      <c r="AH215" s="751"/>
      <c r="AI215" s="751"/>
      <c r="AJ215" s="752">
        <f t="shared" si="102"/>
        <v>7860</v>
      </c>
    </row>
    <row r="216" spans="1:36" s="403" customFormat="1" ht="15.6" hidden="1" customHeight="1" x14ac:dyDescent="0.25">
      <c r="A216" s="442" t="s">
        <v>785</v>
      </c>
      <c r="B216" s="438" t="s">
        <v>331</v>
      </c>
      <c r="C216" s="578" t="s">
        <v>31</v>
      </c>
      <c r="D216" s="600">
        <v>8</v>
      </c>
      <c r="E216" s="467">
        <v>65.5</v>
      </c>
      <c r="F216" s="467">
        <f t="shared" si="93"/>
        <v>524</v>
      </c>
      <c r="G216" s="467">
        <v>557.70000000000005</v>
      </c>
      <c r="H216" s="467">
        <f t="shared" ref="H216:H246" si="109">G216*D216</f>
        <v>4461.6000000000004</v>
      </c>
      <c r="I216" s="589">
        <f t="shared" si="94"/>
        <v>4985.6000000000004</v>
      </c>
      <c r="J216" s="801"/>
      <c r="K216" s="807">
        <v>65.5</v>
      </c>
      <c r="L216" s="808">
        <f t="shared" si="95"/>
        <v>0</v>
      </c>
      <c r="M216" s="807">
        <v>557.70000000000005</v>
      </c>
      <c r="N216" s="808">
        <f t="shared" ref="N216:N246" si="110">M216*J216</f>
        <v>0</v>
      </c>
      <c r="O216" s="812">
        <f t="shared" si="96"/>
        <v>0</v>
      </c>
      <c r="P216" s="641">
        <f t="shared" si="66"/>
        <v>0</v>
      </c>
      <c r="Q216" s="514">
        <f t="shared" si="67"/>
        <v>0</v>
      </c>
      <c r="R216" s="640">
        <f t="shared" si="108"/>
        <v>0</v>
      </c>
      <c r="S216" s="641"/>
      <c r="T216" s="521">
        <v>65.5</v>
      </c>
      <c r="U216" s="521">
        <f t="shared" si="97"/>
        <v>0</v>
      </c>
      <c r="V216" s="521">
        <v>557.70000000000005</v>
      </c>
      <c r="W216" s="521">
        <f t="shared" ref="W216:W246" si="111">V216*S216</f>
        <v>0</v>
      </c>
      <c r="X216" s="673">
        <f t="shared" si="98"/>
        <v>0</v>
      </c>
      <c r="Y216" s="641"/>
      <c r="Z216" s="521">
        <v>65.5</v>
      </c>
      <c r="AA216" s="521">
        <f t="shared" si="99"/>
        <v>0</v>
      </c>
      <c r="AB216" s="521">
        <v>557.70000000000005</v>
      </c>
      <c r="AC216" s="521">
        <f t="shared" ref="AC216:AC246" si="112">AB216*Y216</f>
        <v>0</v>
      </c>
      <c r="AD216" s="673">
        <f t="shared" si="100"/>
        <v>0</v>
      </c>
      <c r="AE216" s="744">
        <f t="shared" si="65"/>
        <v>8</v>
      </c>
      <c r="AF216" s="751">
        <v>65.5</v>
      </c>
      <c r="AG216" s="751">
        <f t="shared" si="101"/>
        <v>524</v>
      </c>
      <c r="AH216" s="751">
        <v>557.70000000000005</v>
      </c>
      <c r="AI216" s="751">
        <f t="shared" ref="AI216:AI246" si="113">AH216*AE216</f>
        <v>4461.6000000000004</v>
      </c>
      <c r="AJ216" s="752">
        <f t="shared" si="102"/>
        <v>4985.6000000000004</v>
      </c>
    </row>
    <row r="217" spans="1:36" s="403" customFormat="1" ht="26.45" hidden="1" customHeight="1" x14ac:dyDescent="0.25">
      <c r="A217" s="442" t="s">
        <v>786</v>
      </c>
      <c r="B217" s="438" t="s">
        <v>332</v>
      </c>
      <c r="C217" s="578" t="s">
        <v>31</v>
      </c>
      <c r="D217" s="601">
        <v>57</v>
      </c>
      <c r="E217" s="467">
        <v>65.5</v>
      </c>
      <c r="F217" s="467">
        <f t="shared" si="93"/>
        <v>3733.5</v>
      </c>
      <c r="G217" s="467">
        <v>370.5</v>
      </c>
      <c r="H217" s="467">
        <f t="shared" si="109"/>
        <v>21118.5</v>
      </c>
      <c r="I217" s="589">
        <f t="shared" si="94"/>
        <v>24852</v>
      </c>
      <c r="J217" s="801"/>
      <c r="K217" s="807">
        <v>65.5</v>
      </c>
      <c r="L217" s="808">
        <f t="shared" si="95"/>
        <v>0</v>
      </c>
      <c r="M217" s="807">
        <v>370.5</v>
      </c>
      <c r="N217" s="808">
        <f t="shared" si="110"/>
        <v>0</v>
      </c>
      <c r="O217" s="812">
        <f t="shared" si="96"/>
        <v>0</v>
      </c>
      <c r="P217" s="641">
        <f t="shared" si="66"/>
        <v>0</v>
      </c>
      <c r="Q217" s="514">
        <f t="shared" si="67"/>
        <v>0</v>
      </c>
      <c r="R217" s="640">
        <f t="shared" si="108"/>
        <v>0</v>
      </c>
      <c r="S217" s="641"/>
      <c r="T217" s="521">
        <v>65.5</v>
      </c>
      <c r="U217" s="521">
        <f t="shared" si="97"/>
        <v>0</v>
      </c>
      <c r="V217" s="521">
        <v>370.5</v>
      </c>
      <c r="W217" s="521">
        <f t="shared" si="111"/>
        <v>0</v>
      </c>
      <c r="X217" s="673">
        <f t="shared" si="98"/>
        <v>0</v>
      </c>
      <c r="Y217" s="641"/>
      <c r="Z217" s="521">
        <v>65.5</v>
      </c>
      <c r="AA217" s="521">
        <f t="shared" si="99"/>
        <v>0</v>
      </c>
      <c r="AB217" s="521">
        <v>370.5</v>
      </c>
      <c r="AC217" s="521">
        <f t="shared" si="112"/>
        <v>0</v>
      </c>
      <c r="AD217" s="673">
        <f t="shared" si="100"/>
        <v>0</v>
      </c>
      <c r="AE217" s="744">
        <f t="shared" si="65"/>
        <v>57</v>
      </c>
      <c r="AF217" s="751">
        <v>65.5</v>
      </c>
      <c r="AG217" s="751">
        <f t="shared" si="101"/>
        <v>3733.5</v>
      </c>
      <c r="AH217" s="751">
        <v>370.5</v>
      </c>
      <c r="AI217" s="751">
        <f t="shared" si="113"/>
        <v>21118.5</v>
      </c>
      <c r="AJ217" s="752">
        <f t="shared" si="102"/>
        <v>24852</v>
      </c>
    </row>
    <row r="218" spans="1:36" s="403" customFormat="1" ht="26.45" hidden="1" customHeight="1" x14ac:dyDescent="0.25">
      <c r="A218" s="442" t="s">
        <v>787</v>
      </c>
      <c r="B218" s="438" t="s">
        <v>333</v>
      </c>
      <c r="C218" s="578" t="s">
        <v>31</v>
      </c>
      <c r="D218" s="601">
        <v>163</v>
      </c>
      <c r="E218" s="467">
        <v>65.5</v>
      </c>
      <c r="F218" s="467">
        <f t="shared" si="93"/>
        <v>10676.5</v>
      </c>
      <c r="G218" s="467">
        <v>767</v>
      </c>
      <c r="H218" s="467">
        <f t="shared" si="109"/>
        <v>125021</v>
      </c>
      <c r="I218" s="589">
        <f t="shared" si="94"/>
        <v>135697.5</v>
      </c>
      <c r="J218" s="801"/>
      <c r="K218" s="807">
        <v>65.5</v>
      </c>
      <c r="L218" s="808">
        <f t="shared" si="95"/>
        <v>0</v>
      </c>
      <c r="M218" s="807">
        <v>767</v>
      </c>
      <c r="N218" s="808">
        <f t="shared" si="110"/>
        <v>0</v>
      </c>
      <c r="O218" s="812">
        <f t="shared" si="96"/>
        <v>0</v>
      </c>
      <c r="P218" s="641">
        <f t="shared" si="66"/>
        <v>0</v>
      </c>
      <c r="Q218" s="514">
        <f t="shared" si="67"/>
        <v>0</v>
      </c>
      <c r="R218" s="640">
        <f t="shared" si="108"/>
        <v>0</v>
      </c>
      <c r="S218" s="641"/>
      <c r="T218" s="521">
        <v>65.5</v>
      </c>
      <c r="U218" s="521">
        <f t="shared" si="97"/>
        <v>0</v>
      </c>
      <c r="V218" s="521">
        <v>767</v>
      </c>
      <c r="W218" s="521">
        <f t="shared" si="111"/>
        <v>0</v>
      </c>
      <c r="X218" s="673">
        <f t="shared" si="98"/>
        <v>0</v>
      </c>
      <c r="Y218" s="641"/>
      <c r="Z218" s="521">
        <v>65.5</v>
      </c>
      <c r="AA218" s="521">
        <f t="shared" si="99"/>
        <v>0</v>
      </c>
      <c r="AB218" s="521">
        <v>767</v>
      </c>
      <c r="AC218" s="521">
        <f t="shared" si="112"/>
        <v>0</v>
      </c>
      <c r="AD218" s="673">
        <f t="shared" si="100"/>
        <v>0</v>
      </c>
      <c r="AE218" s="744">
        <f t="shared" si="65"/>
        <v>163</v>
      </c>
      <c r="AF218" s="751">
        <v>65.5</v>
      </c>
      <c r="AG218" s="751">
        <f t="shared" si="101"/>
        <v>10676.5</v>
      </c>
      <c r="AH218" s="751">
        <v>767</v>
      </c>
      <c r="AI218" s="751">
        <f t="shared" si="113"/>
        <v>125021</v>
      </c>
      <c r="AJ218" s="752">
        <f t="shared" si="102"/>
        <v>135697.5</v>
      </c>
    </row>
    <row r="219" spans="1:36" s="403" customFormat="1" ht="15.6" hidden="1" customHeight="1" x14ac:dyDescent="0.25">
      <c r="A219" s="442" t="s">
        <v>788</v>
      </c>
      <c r="B219" s="438" t="s">
        <v>334</v>
      </c>
      <c r="C219" s="578" t="s">
        <v>31</v>
      </c>
      <c r="D219" s="601">
        <v>2</v>
      </c>
      <c r="E219" s="467">
        <v>65.5</v>
      </c>
      <c r="F219" s="467">
        <f t="shared" si="93"/>
        <v>131</v>
      </c>
      <c r="G219" s="467">
        <v>557.70000000000005</v>
      </c>
      <c r="H219" s="467">
        <f t="shared" si="109"/>
        <v>1115.4000000000001</v>
      </c>
      <c r="I219" s="589">
        <f t="shared" si="94"/>
        <v>1246.4000000000001</v>
      </c>
      <c r="J219" s="801"/>
      <c r="K219" s="807">
        <v>65.5</v>
      </c>
      <c r="L219" s="808">
        <f t="shared" si="95"/>
        <v>0</v>
      </c>
      <c r="M219" s="807">
        <v>557.70000000000005</v>
      </c>
      <c r="N219" s="808">
        <f t="shared" si="110"/>
        <v>0</v>
      </c>
      <c r="O219" s="812">
        <f t="shared" si="96"/>
        <v>0</v>
      </c>
      <c r="P219" s="641">
        <f t="shared" si="66"/>
        <v>0</v>
      </c>
      <c r="Q219" s="514">
        <f t="shared" si="67"/>
        <v>0</v>
      </c>
      <c r="R219" s="640">
        <f t="shared" si="108"/>
        <v>0</v>
      </c>
      <c r="S219" s="641"/>
      <c r="T219" s="521">
        <v>65.5</v>
      </c>
      <c r="U219" s="521">
        <f t="shared" si="97"/>
        <v>0</v>
      </c>
      <c r="V219" s="521">
        <v>557.70000000000005</v>
      </c>
      <c r="W219" s="521">
        <f t="shared" si="111"/>
        <v>0</v>
      </c>
      <c r="X219" s="673">
        <f t="shared" si="98"/>
        <v>0</v>
      </c>
      <c r="Y219" s="641"/>
      <c r="Z219" s="521">
        <v>65.5</v>
      </c>
      <c r="AA219" s="521">
        <f t="shared" si="99"/>
        <v>0</v>
      </c>
      <c r="AB219" s="521">
        <v>557.70000000000005</v>
      </c>
      <c r="AC219" s="521">
        <f t="shared" si="112"/>
        <v>0</v>
      </c>
      <c r="AD219" s="673">
        <f t="shared" si="100"/>
        <v>0</v>
      </c>
      <c r="AE219" s="744">
        <f t="shared" si="65"/>
        <v>2</v>
      </c>
      <c r="AF219" s="751">
        <v>65.5</v>
      </c>
      <c r="AG219" s="751">
        <f t="shared" si="101"/>
        <v>131</v>
      </c>
      <c r="AH219" s="751">
        <v>557.70000000000005</v>
      </c>
      <c r="AI219" s="751">
        <f t="shared" si="113"/>
        <v>1115.4000000000001</v>
      </c>
      <c r="AJ219" s="752">
        <f t="shared" si="102"/>
        <v>1246.4000000000001</v>
      </c>
    </row>
    <row r="220" spans="1:36" s="403" customFormat="1" ht="15.6" hidden="1" customHeight="1" x14ac:dyDescent="0.25">
      <c r="A220" s="442" t="s">
        <v>789</v>
      </c>
      <c r="B220" s="438" t="s">
        <v>335</v>
      </c>
      <c r="C220" s="578" t="s">
        <v>32</v>
      </c>
      <c r="D220" s="601">
        <v>96</v>
      </c>
      <c r="E220" s="467">
        <v>393</v>
      </c>
      <c r="F220" s="467">
        <f t="shared" si="93"/>
        <v>37728</v>
      </c>
      <c r="G220" s="467">
        <v>600.6</v>
      </c>
      <c r="H220" s="467">
        <f t="shared" si="109"/>
        <v>57657.600000000006</v>
      </c>
      <c r="I220" s="589">
        <f t="shared" si="94"/>
        <v>95385.600000000006</v>
      </c>
      <c r="J220" s="801"/>
      <c r="K220" s="807">
        <v>393</v>
      </c>
      <c r="L220" s="808">
        <f t="shared" si="95"/>
        <v>0</v>
      </c>
      <c r="M220" s="807">
        <v>600.6</v>
      </c>
      <c r="N220" s="808">
        <f t="shared" si="110"/>
        <v>0</v>
      </c>
      <c r="O220" s="812">
        <f t="shared" si="96"/>
        <v>0</v>
      </c>
      <c r="P220" s="641">
        <f t="shared" si="66"/>
        <v>0</v>
      </c>
      <c r="Q220" s="514">
        <f t="shared" si="67"/>
        <v>0</v>
      </c>
      <c r="R220" s="640">
        <f t="shared" si="108"/>
        <v>0</v>
      </c>
      <c r="S220" s="641"/>
      <c r="T220" s="521">
        <v>393</v>
      </c>
      <c r="U220" s="521">
        <f t="shared" si="97"/>
        <v>0</v>
      </c>
      <c r="V220" s="521">
        <v>600.6</v>
      </c>
      <c r="W220" s="521">
        <f t="shared" si="111"/>
        <v>0</v>
      </c>
      <c r="X220" s="673">
        <f t="shared" si="98"/>
        <v>0</v>
      </c>
      <c r="Y220" s="641"/>
      <c r="Z220" s="521">
        <v>393</v>
      </c>
      <c r="AA220" s="521">
        <f t="shared" si="99"/>
        <v>0</v>
      </c>
      <c r="AB220" s="521">
        <v>600.6</v>
      </c>
      <c r="AC220" s="521">
        <f t="shared" si="112"/>
        <v>0</v>
      </c>
      <c r="AD220" s="673">
        <f t="shared" si="100"/>
        <v>0</v>
      </c>
      <c r="AE220" s="744">
        <f t="shared" si="65"/>
        <v>96</v>
      </c>
      <c r="AF220" s="751">
        <v>393</v>
      </c>
      <c r="AG220" s="751">
        <f t="shared" si="101"/>
        <v>37728</v>
      </c>
      <c r="AH220" s="751">
        <v>600.6</v>
      </c>
      <c r="AI220" s="751">
        <f t="shared" si="113"/>
        <v>57657.600000000006</v>
      </c>
      <c r="AJ220" s="752">
        <f t="shared" si="102"/>
        <v>95385.600000000006</v>
      </c>
    </row>
    <row r="221" spans="1:36" s="403" customFormat="1" ht="15.6" hidden="1" customHeight="1" x14ac:dyDescent="0.25">
      <c r="A221" s="442" t="s">
        <v>790</v>
      </c>
      <c r="B221" s="438" t="s">
        <v>336</v>
      </c>
      <c r="C221" s="578" t="s">
        <v>32</v>
      </c>
      <c r="D221" s="598">
        <v>96</v>
      </c>
      <c r="E221" s="467">
        <v>262</v>
      </c>
      <c r="F221" s="467">
        <f t="shared" si="93"/>
        <v>25152</v>
      </c>
      <c r="G221" s="467">
        <v>143</v>
      </c>
      <c r="H221" s="467">
        <f t="shared" si="109"/>
        <v>13728</v>
      </c>
      <c r="I221" s="589">
        <f t="shared" si="94"/>
        <v>38880</v>
      </c>
      <c r="J221" s="836"/>
      <c r="K221" s="807">
        <v>262</v>
      </c>
      <c r="L221" s="808">
        <f t="shared" si="95"/>
        <v>0</v>
      </c>
      <c r="M221" s="807">
        <v>143</v>
      </c>
      <c r="N221" s="808">
        <f t="shared" si="110"/>
        <v>0</v>
      </c>
      <c r="O221" s="812">
        <f t="shared" si="96"/>
        <v>0</v>
      </c>
      <c r="P221" s="641">
        <f t="shared" si="66"/>
        <v>0</v>
      </c>
      <c r="Q221" s="514">
        <f t="shared" si="67"/>
        <v>0</v>
      </c>
      <c r="R221" s="640">
        <f t="shared" si="108"/>
        <v>0</v>
      </c>
      <c r="S221" s="652"/>
      <c r="T221" s="521">
        <v>262</v>
      </c>
      <c r="U221" s="521">
        <f t="shared" si="97"/>
        <v>0</v>
      </c>
      <c r="V221" s="521">
        <v>143</v>
      </c>
      <c r="W221" s="521">
        <f t="shared" si="111"/>
        <v>0</v>
      </c>
      <c r="X221" s="673">
        <f t="shared" si="98"/>
        <v>0</v>
      </c>
      <c r="Y221" s="652"/>
      <c r="Z221" s="521">
        <v>262</v>
      </c>
      <c r="AA221" s="521">
        <f t="shared" si="99"/>
        <v>0</v>
      </c>
      <c r="AB221" s="521">
        <v>143</v>
      </c>
      <c r="AC221" s="521">
        <f t="shared" si="112"/>
        <v>0</v>
      </c>
      <c r="AD221" s="673">
        <f t="shared" si="100"/>
        <v>0</v>
      </c>
      <c r="AE221" s="744">
        <f t="shared" si="65"/>
        <v>96</v>
      </c>
      <c r="AF221" s="751">
        <v>262</v>
      </c>
      <c r="AG221" s="751">
        <f t="shared" si="101"/>
        <v>25152</v>
      </c>
      <c r="AH221" s="751">
        <v>143</v>
      </c>
      <c r="AI221" s="751">
        <f t="shared" si="113"/>
        <v>13728</v>
      </c>
      <c r="AJ221" s="752">
        <f t="shared" si="102"/>
        <v>38880</v>
      </c>
    </row>
    <row r="222" spans="1:36" s="403" customFormat="1" ht="26.45" hidden="1" customHeight="1" x14ac:dyDescent="0.25">
      <c r="A222" s="442" t="s">
        <v>791</v>
      </c>
      <c r="B222" s="438" t="s">
        <v>337</v>
      </c>
      <c r="C222" s="578" t="s">
        <v>31</v>
      </c>
      <c r="D222" s="601">
        <v>12</v>
      </c>
      <c r="E222" s="467">
        <v>65.5</v>
      </c>
      <c r="F222" s="467">
        <f t="shared" si="93"/>
        <v>786</v>
      </c>
      <c r="G222" s="467">
        <v>806</v>
      </c>
      <c r="H222" s="467">
        <f t="shared" si="109"/>
        <v>9672</v>
      </c>
      <c r="I222" s="589">
        <f t="shared" si="94"/>
        <v>10458</v>
      </c>
      <c r="J222" s="801"/>
      <c r="K222" s="807">
        <v>65.5</v>
      </c>
      <c r="L222" s="808">
        <f t="shared" si="95"/>
        <v>0</v>
      </c>
      <c r="M222" s="807">
        <v>806</v>
      </c>
      <c r="N222" s="808">
        <f t="shared" si="110"/>
        <v>0</v>
      </c>
      <c r="O222" s="812">
        <f t="shared" si="96"/>
        <v>0</v>
      </c>
      <c r="P222" s="641">
        <f t="shared" si="66"/>
        <v>0</v>
      </c>
      <c r="Q222" s="514">
        <f t="shared" si="67"/>
        <v>0</v>
      </c>
      <c r="R222" s="640">
        <f t="shared" si="108"/>
        <v>0</v>
      </c>
      <c r="S222" s="641"/>
      <c r="T222" s="521">
        <v>65.5</v>
      </c>
      <c r="U222" s="521">
        <f t="shared" si="97"/>
        <v>0</v>
      </c>
      <c r="V222" s="521">
        <v>806</v>
      </c>
      <c r="W222" s="521">
        <f t="shared" si="111"/>
        <v>0</v>
      </c>
      <c r="X222" s="673">
        <f t="shared" si="98"/>
        <v>0</v>
      </c>
      <c r="Y222" s="641"/>
      <c r="Z222" s="521">
        <v>65.5</v>
      </c>
      <c r="AA222" s="521">
        <f t="shared" si="99"/>
        <v>0</v>
      </c>
      <c r="AB222" s="521">
        <v>806</v>
      </c>
      <c r="AC222" s="521">
        <f t="shared" si="112"/>
        <v>0</v>
      </c>
      <c r="AD222" s="673">
        <f t="shared" si="100"/>
        <v>0</v>
      </c>
      <c r="AE222" s="744">
        <f t="shared" si="65"/>
        <v>12</v>
      </c>
      <c r="AF222" s="751">
        <v>65.5</v>
      </c>
      <c r="AG222" s="751">
        <f t="shared" si="101"/>
        <v>786</v>
      </c>
      <c r="AH222" s="751">
        <v>806</v>
      </c>
      <c r="AI222" s="751">
        <f t="shared" si="113"/>
        <v>9672</v>
      </c>
      <c r="AJ222" s="752">
        <f t="shared" si="102"/>
        <v>10458</v>
      </c>
    </row>
    <row r="223" spans="1:36" s="403" customFormat="1" ht="16.5" hidden="1" customHeight="1" x14ac:dyDescent="0.25">
      <c r="A223" s="442" t="s">
        <v>792</v>
      </c>
      <c r="B223" s="438" t="s">
        <v>338</v>
      </c>
      <c r="C223" s="578" t="s">
        <v>31</v>
      </c>
      <c r="D223" s="601">
        <v>5</v>
      </c>
      <c r="E223" s="467">
        <v>65.5</v>
      </c>
      <c r="F223" s="467">
        <f t="shared" si="93"/>
        <v>327.5</v>
      </c>
      <c r="G223" s="467">
        <v>860.6</v>
      </c>
      <c r="H223" s="467">
        <f t="shared" si="109"/>
        <v>4303</v>
      </c>
      <c r="I223" s="589">
        <f t="shared" si="94"/>
        <v>4630.5</v>
      </c>
      <c r="J223" s="801"/>
      <c r="K223" s="807">
        <v>65.5</v>
      </c>
      <c r="L223" s="808">
        <f t="shared" si="95"/>
        <v>0</v>
      </c>
      <c r="M223" s="807">
        <v>860.6</v>
      </c>
      <c r="N223" s="808">
        <f t="shared" si="110"/>
        <v>0</v>
      </c>
      <c r="O223" s="812">
        <f t="shared" si="96"/>
        <v>0</v>
      </c>
      <c r="P223" s="641">
        <f t="shared" si="66"/>
        <v>0</v>
      </c>
      <c r="Q223" s="514">
        <f t="shared" si="67"/>
        <v>0</v>
      </c>
      <c r="R223" s="640">
        <f t="shared" si="108"/>
        <v>0</v>
      </c>
      <c r="S223" s="641"/>
      <c r="T223" s="521">
        <v>65.5</v>
      </c>
      <c r="U223" s="521">
        <f t="shared" si="97"/>
        <v>0</v>
      </c>
      <c r="V223" s="521">
        <v>860.6</v>
      </c>
      <c r="W223" s="521">
        <f t="shared" si="111"/>
        <v>0</v>
      </c>
      <c r="X223" s="673">
        <f t="shared" si="98"/>
        <v>0</v>
      </c>
      <c r="Y223" s="641"/>
      <c r="Z223" s="521">
        <v>65.5</v>
      </c>
      <c r="AA223" s="521">
        <f t="shared" si="99"/>
        <v>0</v>
      </c>
      <c r="AB223" s="521">
        <v>860.6</v>
      </c>
      <c r="AC223" s="521">
        <f t="shared" si="112"/>
        <v>0</v>
      </c>
      <c r="AD223" s="673">
        <f t="shared" si="100"/>
        <v>0</v>
      </c>
      <c r="AE223" s="744">
        <f t="shared" si="65"/>
        <v>5</v>
      </c>
      <c r="AF223" s="751">
        <v>65.5</v>
      </c>
      <c r="AG223" s="751">
        <f t="shared" si="101"/>
        <v>327.5</v>
      </c>
      <c r="AH223" s="751">
        <v>860.6</v>
      </c>
      <c r="AI223" s="751">
        <f t="shared" si="113"/>
        <v>4303</v>
      </c>
      <c r="AJ223" s="752">
        <f t="shared" si="102"/>
        <v>4630.5</v>
      </c>
    </row>
    <row r="224" spans="1:36" s="403" customFormat="1" ht="15.6" hidden="1" customHeight="1" x14ac:dyDescent="0.25">
      <c r="A224" s="442" t="s">
        <v>793</v>
      </c>
      <c r="B224" s="438" t="s">
        <v>339</v>
      </c>
      <c r="C224" s="578" t="s">
        <v>31</v>
      </c>
      <c r="D224" s="601">
        <v>120</v>
      </c>
      <c r="E224" s="467">
        <v>131</v>
      </c>
      <c r="F224" s="467">
        <f t="shared" si="93"/>
        <v>15720</v>
      </c>
      <c r="G224" s="467">
        <v>140.4</v>
      </c>
      <c r="H224" s="467">
        <f t="shared" si="109"/>
        <v>16848</v>
      </c>
      <c r="I224" s="589">
        <f t="shared" si="94"/>
        <v>32568</v>
      </c>
      <c r="J224" s="801"/>
      <c r="K224" s="807">
        <v>131</v>
      </c>
      <c r="L224" s="808">
        <f t="shared" si="95"/>
        <v>0</v>
      </c>
      <c r="M224" s="807">
        <v>140.4</v>
      </c>
      <c r="N224" s="808">
        <f t="shared" si="110"/>
        <v>0</v>
      </c>
      <c r="O224" s="812">
        <f t="shared" si="96"/>
        <v>0</v>
      </c>
      <c r="P224" s="641">
        <f t="shared" si="66"/>
        <v>0</v>
      </c>
      <c r="Q224" s="514">
        <f t="shared" si="67"/>
        <v>0</v>
      </c>
      <c r="R224" s="640">
        <f t="shared" si="108"/>
        <v>0</v>
      </c>
      <c r="S224" s="641"/>
      <c r="T224" s="521">
        <v>131</v>
      </c>
      <c r="U224" s="521">
        <f t="shared" si="97"/>
        <v>0</v>
      </c>
      <c r="V224" s="521">
        <v>140.4</v>
      </c>
      <c r="W224" s="521">
        <f t="shared" si="111"/>
        <v>0</v>
      </c>
      <c r="X224" s="673">
        <f t="shared" si="98"/>
        <v>0</v>
      </c>
      <c r="Y224" s="641"/>
      <c r="Z224" s="521">
        <v>131</v>
      </c>
      <c r="AA224" s="521">
        <f t="shared" si="99"/>
        <v>0</v>
      </c>
      <c r="AB224" s="521">
        <v>140.4</v>
      </c>
      <c r="AC224" s="521">
        <f t="shared" si="112"/>
        <v>0</v>
      </c>
      <c r="AD224" s="673">
        <f t="shared" si="100"/>
        <v>0</v>
      </c>
      <c r="AE224" s="744">
        <f t="shared" si="65"/>
        <v>120</v>
      </c>
      <c r="AF224" s="751">
        <v>131</v>
      </c>
      <c r="AG224" s="751">
        <f t="shared" si="101"/>
        <v>15720</v>
      </c>
      <c r="AH224" s="751">
        <v>140.4</v>
      </c>
      <c r="AI224" s="751">
        <f t="shared" si="113"/>
        <v>16848</v>
      </c>
      <c r="AJ224" s="752">
        <f t="shared" si="102"/>
        <v>32568</v>
      </c>
    </row>
    <row r="225" spans="1:36" s="403" customFormat="1" ht="15.6" hidden="1" customHeight="1" x14ac:dyDescent="0.25">
      <c r="A225" s="442" t="s">
        <v>794</v>
      </c>
      <c r="B225" s="438" t="s">
        <v>340</v>
      </c>
      <c r="C225" s="578" t="s">
        <v>31</v>
      </c>
      <c r="D225" s="601">
        <v>20</v>
      </c>
      <c r="E225" s="467">
        <v>32.75</v>
      </c>
      <c r="F225" s="467">
        <f t="shared" si="93"/>
        <v>655</v>
      </c>
      <c r="G225" s="467">
        <v>59.800000000000004</v>
      </c>
      <c r="H225" s="467">
        <f t="shared" si="109"/>
        <v>1196</v>
      </c>
      <c r="I225" s="589">
        <f t="shared" si="94"/>
        <v>1851</v>
      </c>
      <c r="J225" s="801"/>
      <c r="K225" s="807">
        <v>32.75</v>
      </c>
      <c r="L225" s="808">
        <f t="shared" si="95"/>
        <v>0</v>
      </c>
      <c r="M225" s="807">
        <v>59.800000000000004</v>
      </c>
      <c r="N225" s="808">
        <f t="shared" si="110"/>
        <v>0</v>
      </c>
      <c r="O225" s="812">
        <f t="shared" si="96"/>
        <v>0</v>
      </c>
      <c r="P225" s="641">
        <f t="shared" si="66"/>
        <v>0</v>
      </c>
      <c r="Q225" s="514">
        <f t="shared" si="67"/>
        <v>0</v>
      </c>
      <c r="R225" s="640">
        <f t="shared" si="108"/>
        <v>0</v>
      </c>
      <c r="S225" s="641"/>
      <c r="T225" s="521">
        <v>32.75</v>
      </c>
      <c r="U225" s="521">
        <f t="shared" si="97"/>
        <v>0</v>
      </c>
      <c r="V225" s="521">
        <v>59.800000000000004</v>
      </c>
      <c r="W225" s="521">
        <f t="shared" si="111"/>
        <v>0</v>
      </c>
      <c r="X225" s="673">
        <f t="shared" si="98"/>
        <v>0</v>
      </c>
      <c r="Y225" s="641"/>
      <c r="Z225" s="521">
        <v>32.75</v>
      </c>
      <c r="AA225" s="521">
        <f t="shared" si="99"/>
        <v>0</v>
      </c>
      <c r="AB225" s="521">
        <v>59.800000000000004</v>
      </c>
      <c r="AC225" s="521">
        <f t="shared" si="112"/>
        <v>0</v>
      </c>
      <c r="AD225" s="673">
        <f t="shared" si="100"/>
        <v>0</v>
      </c>
      <c r="AE225" s="744">
        <f t="shared" ref="AE225:AE288" si="114">D225-S225-Y225</f>
        <v>20</v>
      </c>
      <c r="AF225" s="751">
        <v>32.75</v>
      </c>
      <c r="AG225" s="751">
        <f t="shared" si="101"/>
        <v>655</v>
      </c>
      <c r="AH225" s="751">
        <v>59.800000000000004</v>
      </c>
      <c r="AI225" s="751">
        <f t="shared" si="113"/>
        <v>1196</v>
      </c>
      <c r="AJ225" s="752">
        <f t="shared" si="102"/>
        <v>1851</v>
      </c>
    </row>
    <row r="226" spans="1:36" s="403" customFormat="1" ht="15.6" hidden="1" customHeight="1" x14ac:dyDescent="0.25">
      <c r="A226" s="442" t="s">
        <v>795</v>
      </c>
      <c r="B226" s="438" t="s">
        <v>341</v>
      </c>
      <c r="C226" s="578" t="s">
        <v>31</v>
      </c>
      <c r="D226" s="601">
        <v>20</v>
      </c>
      <c r="E226" s="467">
        <v>32.75</v>
      </c>
      <c r="F226" s="467">
        <f t="shared" si="93"/>
        <v>655</v>
      </c>
      <c r="G226" s="467">
        <v>122.2</v>
      </c>
      <c r="H226" s="467">
        <f t="shared" si="109"/>
        <v>2444</v>
      </c>
      <c r="I226" s="589">
        <f t="shared" si="94"/>
        <v>3099</v>
      </c>
      <c r="J226" s="801"/>
      <c r="K226" s="807">
        <v>32.75</v>
      </c>
      <c r="L226" s="808">
        <f t="shared" si="95"/>
        <v>0</v>
      </c>
      <c r="M226" s="807">
        <v>122.2</v>
      </c>
      <c r="N226" s="808">
        <f t="shared" si="110"/>
        <v>0</v>
      </c>
      <c r="O226" s="812">
        <f t="shared" si="96"/>
        <v>0</v>
      </c>
      <c r="P226" s="641">
        <f t="shared" si="66"/>
        <v>0</v>
      </c>
      <c r="Q226" s="514">
        <f t="shared" si="67"/>
        <v>0</v>
      </c>
      <c r="R226" s="640">
        <f t="shared" si="108"/>
        <v>0</v>
      </c>
      <c r="S226" s="641"/>
      <c r="T226" s="521">
        <v>32.75</v>
      </c>
      <c r="U226" s="521">
        <f t="shared" si="97"/>
        <v>0</v>
      </c>
      <c r="V226" s="521">
        <v>122.2</v>
      </c>
      <c r="W226" s="521">
        <f t="shared" si="111"/>
        <v>0</v>
      </c>
      <c r="X226" s="673">
        <f t="shared" si="98"/>
        <v>0</v>
      </c>
      <c r="Y226" s="641"/>
      <c r="Z226" s="521">
        <v>32.75</v>
      </c>
      <c r="AA226" s="521">
        <f t="shared" si="99"/>
        <v>0</v>
      </c>
      <c r="AB226" s="521">
        <v>122.2</v>
      </c>
      <c r="AC226" s="521">
        <f t="shared" si="112"/>
        <v>0</v>
      </c>
      <c r="AD226" s="673">
        <f t="shared" si="100"/>
        <v>0</v>
      </c>
      <c r="AE226" s="744">
        <f t="shared" si="114"/>
        <v>20</v>
      </c>
      <c r="AF226" s="751">
        <v>32.75</v>
      </c>
      <c r="AG226" s="751">
        <f t="shared" si="101"/>
        <v>655</v>
      </c>
      <c r="AH226" s="751">
        <v>122.2</v>
      </c>
      <c r="AI226" s="751">
        <f t="shared" si="113"/>
        <v>2444</v>
      </c>
      <c r="AJ226" s="752">
        <f t="shared" si="102"/>
        <v>3099</v>
      </c>
    </row>
    <row r="227" spans="1:36" s="403" customFormat="1" ht="15.6" hidden="1" customHeight="1" x14ac:dyDescent="0.25">
      <c r="A227" s="442" t="s">
        <v>796</v>
      </c>
      <c r="B227" s="438" t="s">
        <v>342</v>
      </c>
      <c r="C227" s="578" t="s">
        <v>31</v>
      </c>
      <c r="D227" s="601">
        <v>4</v>
      </c>
      <c r="E227" s="467">
        <v>65.5</v>
      </c>
      <c r="F227" s="467">
        <f t="shared" si="93"/>
        <v>262</v>
      </c>
      <c r="G227" s="467">
        <v>440.7</v>
      </c>
      <c r="H227" s="467">
        <f t="shared" si="109"/>
        <v>1762.8</v>
      </c>
      <c r="I227" s="589">
        <f t="shared" si="94"/>
        <v>2024.8</v>
      </c>
      <c r="J227" s="801"/>
      <c r="K227" s="807">
        <v>65.5</v>
      </c>
      <c r="L227" s="808">
        <f t="shared" si="95"/>
        <v>0</v>
      </c>
      <c r="M227" s="807">
        <v>440.7</v>
      </c>
      <c r="N227" s="808">
        <f t="shared" si="110"/>
        <v>0</v>
      </c>
      <c r="O227" s="812">
        <f t="shared" si="96"/>
        <v>0</v>
      </c>
      <c r="P227" s="641">
        <f t="shared" ref="P227:P290" si="115">K227-T227</f>
        <v>0</v>
      </c>
      <c r="Q227" s="514">
        <f t="shared" ref="Q227:Q290" si="116">M227-V227</f>
        <v>0</v>
      </c>
      <c r="R227" s="640">
        <f t="shared" si="108"/>
        <v>0</v>
      </c>
      <c r="S227" s="641"/>
      <c r="T227" s="521">
        <v>65.5</v>
      </c>
      <c r="U227" s="521">
        <f t="shared" si="97"/>
        <v>0</v>
      </c>
      <c r="V227" s="521">
        <v>440.7</v>
      </c>
      <c r="W227" s="521">
        <f t="shared" si="111"/>
        <v>0</v>
      </c>
      <c r="X227" s="673">
        <f t="shared" si="98"/>
        <v>0</v>
      </c>
      <c r="Y227" s="641"/>
      <c r="Z227" s="521">
        <v>65.5</v>
      </c>
      <c r="AA227" s="521">
        <f t="shared" si="99"/>
        <v>0</v>
      </c>
      <c r="AB227" s="521">
        <v>440.7</v>
      </c>
      <c r="AC227" s="521">
        <f t="shared" si="112"/>
        <v>0</v>
      </c>
      <c r="AD227" s="673">
        <f t="shared" si="100"/>
        <v>0</v>
      </c>
      <c r="AE227" s="744">
        <f t="shared" si="114"/>
        <v>4</v>
      </c>
      <c r="AF227" s="751">
        <v>65.5</v>
      </c>
      <c r="AG227" s="751">
        <f t="shared" si="101"/>
        <v>262</v>
      </c>
      <c r="AH227" s="751">
        <v>440.7</v>
      </c>
      <c r="AI227" s="751">
        <f t="shared" si="113"/>
        <v>1762.8</v>
      </c>
      <c r="AJ227" s="752">
        <f t="shared" si="102"/>
        <v>2024.8</v>
      </c>
    </row>
    <row r="228" spans="1:36" s="403" customFormat="1" ht="15.6" hidden="1" customHeight="1" x14ac:dyDescent="0.25">
      <c r="A228" s="442" t="s">
        <v>797</v>
      </c>
      <c r="B228" s="438" t="s">
        <v>343</v>
      </c>
      <c r="C228" s="578" t="s">
        <v>31</v>
      </c>
      <c r="D228" s="601">
        <v>8</v>
      </c>
      <c r="E228" s="467">
        <v>32.75</v>
      </c>
      <c r="F228" s="467">
        <f t="shared" si="93"/>
        <v>262</v>
      </c>
      <c r="G228" s="467">
        <v>205.4</v>
      </c>
      <c r="H228" s="467">
        <f t="shared" si="109"/>
        <v>1643.2</v>
      </c>
      <c r="I228" s="589">
        <f t="shared" si="94"/>
        <v>1905.2</v>
      </c>
      <c r="J228" s="801"/>
      <c r="K228" s="807">
        <v>32.75</v>
      </c>
      <c r="L228" s="808">
        <f t="shared" si="95"/>
        <v>0</v>
      </c>
      <c r="M228" s="807">
        <v>205.4</v>
      </c>
      <c r="N228" s="808">
        <f t="shared" si="110"/>
        <v>0</v>
      </c>
      <c r="O228" s="812">
        <f t="shared" si="96"/>
        <v>0</v>
      </c>
      <c r="P228" s="641">
        <f t="shared" si="115"/>
        <v>0</v>
      </c>
      <c r="Q228" s="514">
        <f t="shared" si="116"/>
        <v>0</v>
      </c>
      <c r="R228" s="640">
        <f t="shared" si="108"/>
        <v>0</v>
      </c>
      <c r="S228" s="641"/>
      <c r="T228" s="521">
        <v>32.75</v>
      </c>
      <c r="U228" s="521">
        <f t="shared" si="97"/>
        <v>0</v>
      </c>
      <c r="V228" s="521">
        <v>205.4</v>
      </c>
      <c r="W228" s="521">
        <f t="shared" si="111"/>
        <v>0</v>
      </c>
      <c r="X228" s="673">
        <f t="shared" si="98"/>
        <v>0</v>
      </c>
      <c r="Y228" s="641"/>
      <c r="Z228" s="521">
        <v>32.75</v>
      </c>
      <c r="AA228" s="521">
        <f t="shared" si="99"/>
        <v>0</v>
      </c>
      <c r="AB228" s="521">
        <v>205.4</v>
      </c>
      <c r="AC228" s="521">
        <f t="shared" si="112"/>
        <v>0</v>
      </c>
      <c r="AD228" s="673">
        <f t="shared" si="100"/>
        <v>0</v>
      </c>
      <c r="AE228" s="744">
        <f t="shared" si="114"/>
        <v>8</v>
      </c>
      <c r="AF228" s="751">
        <v>32.75</v>
      </c>
      <c r="AG228" s="751">
        <f t="shared" si="101"/>
        <v>262</v>
      </c>
      <c r="AH228" s="751">
        <v>205.4</v>
      </c>
      <c r="AI228" s="751">
        <f t="shared" si="113"/>
        <v>1643.2</v>
      </c>
      <c r="AJ228" s="752">
        <f t="shared" si="102"/>
        <v>1905.2</v>
      </c>
    </row>
    <row r="229" spans="1:36" s="403" customFormat="1" ht="15.6" hidden="1" customHeight="1" x14ac:dyDescent="0.25">
      <c r="A229" s="442" t="s">
        <v>798</v>
      </c>
      <c r="B229" s="438" t="s">
        <v>344</v>
      </c>
      <c r="C229" s="578" t="s">
        <v>31</v>
      </c>
      <c r="D229" s="601">
        <v>100</v>
      </c>
      <c r="E229" s="467">
        <v>13.100000000000001</v>
      </c>
      <c r="F229" s="467">
        <f t="shared" si="93"/>
        <v>1310.0000000000002</v>
      </c>
      <c r="G229" s="467">
        <v>17.940000000000001</v>
      </c>
      <c r="H229" s="467">
        <f t="shared" si="109"/>
        <v>1794.0000000000002</v>
      </c>
      <c r="I229" s="589">
        <f t="shared" si="94"/>
        <v>3104.0000000000005</v>
      </c>
      <c r="J229" s="801"/>
      <c r="K229" s="807">
        <v>13.100000000000001</v>
      </c>
      <c r="L229" s="808">
        <f t="shared" si="95"/>
        <v>0</v>
      </c>
      <c r="M229" s="807">
        <v>17.940000000000001</v>
      </c>
      <c r="N229" s="808">
        <f t="shared" si="110"/>
        <v>0</v>
      </c>
      <c r="O229" s="812">
        <f t="shared" si="96"/>
        <v>0</v>
      </c>
      <c r="P229" s="641">
        <f t="shared" si="115"/>
        <v>0</v>
      </c>
      <c r="Q229" s="514">
        <f t="shared" si="116"/>
        <v>0</v>
      </c>
      <c r="R229" s="640">
        <f t="shared" si="108"/>
        <v>0</v>
      </c>
      <c r="S229" s="641"/>
      <c r="T229" s="521">
        <v>13.100000000000001</v>
      </c>
      <c r="U229" s="521">
        <f t="shared" si="97"/>
        <v>0</v>
      </c>
      <c r="V229" s="521">
        <v>17.940000000000001</v>
      </c>
      <c r="W229" s="521">
        <f t="shared" si="111"/>
        <v>0</v>
      </c>
      <c r="X229" s="673">
        <f t="shared" si="98"/>
        <v>0</v>
      </c>
      <c r="Y229" s="641"/>
      <c r="Z229" s="521">
        <v>13.100000000000001</v>
      </c>
      <c r="AA229" s="521">
        <f t="shared" si="99"/>
        <v>0</v>
      </c>
      <c r="AB229" s="521">
        <v>17.940000000000001</v>
      </c>
      <c r="AC229" s="521">
        <f t="shared" si="112"/>
        <v>0</v>
      </c>
      <c r="AD229" s="673">
        <f t="shared" si="100"/>
        <v>0</v>
      </c>
      <c r="AE229" s="744">
        <f t="shared" si="114"/>
        <v>100</v>
      </c>
      <c r="AF229" s="751">
        <v>13.100000000000001</v>
      </c>
      <c r="AG229" s="751">
        <f t="shared" si="101"/>
        <v>1310.0000000000002</v>
      </c>
      <c r="AH229" s="751">
        <v>17.940000000000001</v>
      </c>
      <c r="AI229" s="751">
        <f t="shared" si="113"/>
        <v>1794.0000000000002</v>
      </c>
      <c r="AJ229" s="752">
        <f t="shared" si="102"/>
        <v>3104.0000000000005</v>
      </c>
    </row>
    <row r="230" spans="1:36" s="403" customFormat="1" ht="15.6" hidden="1" customHeight="1" x14ac:dyDescent="0.25">
      <c r="A230" s="442" t="s">
        <v>799</v>
      </c>
      <c r="B230" s="438" t="s">
        <v>345</v>
      </c>
      <c r="C230" s="578" t="s">
        <v>32</v>
      </c>
      <c r="D230" s="601">
        <v>324</v>
      </c>
      <c r="E230" s="467">
        <v>497.8</v>
      </c>
      <c r="F230" s="467">
        <f t="shared" si="93"/>
        <v>161287.20000000001</v>
      </c>
      <c r="G230" s="467">
        <v>1094.6000000000001</v>
      </c>
      <c r="H230" s="467">
        <f t="shared" si="109"/>
        <v>354650.4</v>
      </c>
      <c r="I230" s="589">
        <f t="shared" si="94"/>
        <v>515937.60000000003</v>
      </c>
      <c r="J230" s="801"/>
      <c r="K230" s="807">
        <v>497.8</v>
      </c>
      <c r="L230" s="808">
        <f t="shared" si="95"/>
        <v>0</v>
      </c>
      <c r="M230" s="807">
        <v>1094.6000000000001</v>
      </c>
      <c r="N230" s="808">
        <f t="shared" si="110"/>
        <v>0</v>
      </c>
      <c r="O230" s="812">
        <f t="shared" si="96"/>
        <v>0</v>
      </c>
      <c r="P230" s="641">
        <f t="shared" si="115"/>
        <v>0</v>
      </c>
      <c r="Q230" s="514">
        <f t="shared" si="116"/>
        <v>0</v>
      </c>
      <c r="R230" s="640">
        <f t="shared" si="108"/>
        <v>0</v>
      </c>
      <c r="S230" s="641"/>
      <c r="T230" s="521">
        <v>497.8</v>
      </c>
      <c r="U230" s="521">
        <f t="shared" si="97"/>
        <v>0</v>
      </c>
      <c r="V230" s="521">
        <v>1094.6000000000001</v>
      </c>
      <c r="W230" s="521">
        <f t="shared" si="111"/>
        <v>0</v>
      </c>
      <c r="X230" s="673">
        <f t="shared" si="98"/>
        <v>0</v>
      </c>
      <c r="Y230" s="641"/>
      <c r="Z230" s="521">
        <v>497.8</v>
      </c>
      <c r="AA230" s="521">
        <f t="shared" si="99"/>
        <v>0</v>
      </c>
      <c r="AB230" s="521">
        <v>1094.6000000000001</v>
      </c>
      <c r="AC230" s="521">
        <f t="shared" si="112"/>
        <v>0</v>
      </c>
      <c r="AD230" s="673">
        <f t="shared" si="100"/>
        <v>0</v>
      </c>
      <c r="AE230" s="744">
        <f t="shared" si="114"/>
        <v>324</v>
      </c>
      <c r="AF230" s="751">
        <v>497.8</v>
      </c>
      <c r="AG230" s="751">
        <f t="shared" si="101"/>
        <v>161287.20000000001</v>
      </c>
      <c r="AH230" s="751">
        <v>1094.6000000000001</v>
      </c>
      <c r="AI230" s="751">
        <f t="shared" si="113"/>
        <v>354650.4</v>
      </c>
      <c r="AJ230" s="752">
        <f t="shared" si="102"/>
        <v>515937.60000000003</v>
      </c>
    </row>
    <row r="231" spans="1:36" s="403" customFormat="1" ht="15.6" hidden="1" customHeight="1" x14ac:dyDescent="0.25">
      <c r="A231" s="442" t="s">
        <v>800</v>
      </c>
      <c r="B231" s="438" t="s">
        <v>249</v>
      </c>
      <c r="C231" s="578" t="s">
        <v>32</v>
      </c>
      <c r="D231" s="601">
        <v>648</v>
      </c>
      <c r="E231" s="467">
        <v>497.8</v>
      </c>
      <c r="F231" s="467">
        <f t="shared" si="93"/>
        <v>322574.40000000002</v>
      </c>
      <c r="G231" s="467">
        <v>587.75599999999997</v>
      </c>
      <c r="H231" s="467">
        <f t="shared" si="109"/>
        <v>380865.88799999998</v>
      </c>
      <c r="I231" s="589">
        <f t="shared" si="94"/>
        <v>703440.28799999994</v>
      </c>
      <c r="J231" s="801"/>
      <c r="K231" s="807">
        <v>497.8</v>
      </c>
      <c r="L231" s="808">
        <f t="shared" si="95"/>
        <v>0</v>
      </c>
      <c r="M231" s="807">
        <v>587.75599999999997</v>
      </c>
      <c r="N231" s="808">
        <f t="shared" si="110"/>
        <v>0</v>
      </c>
      <c r="O231" s="812">
        <f t="shared" si="96"/>
        <v>0</v>
      </c>
      <c r="P231" s="641">
        <f t="shared" si="115"/>
        <v>0</v>
      </c>
      <c r="Q231" s="514">
        <f t="shared" si="116"/>
        <v>0</v>
      </c>
      <c r="R231" s="640">
        <f t="shared" si="108"/>
        <v>0</v>
      </c>
      <c r="S231" s="641"/>
      <c r="T231" s="521">
        <v>497.8</v>
      </c>
      <c r="U231" s="521">
        <f t="shared" si="97"/>
        <v>0</v>
      </c>
      <c r="V231" s="521">
        <v>587.75599999999997</v>
      </c>
      <c r="W231" s="521">
        <f t="shared" si="111"/>
        <v>0</v>
      </c>
      <c r="X231" s="673">
        <f t="shared" si="98"/>
        <v>0</v>
      </c>
      <c r="Y231" s="641"/>
      <c r="Z231" s="521">
        <v>497.8</v>
      </c>
      <c r="AA231" s="521">
        <f t="shared" si="99"/>
        <v>0</v>
      </c>
      <c r="AB231" s="521">
        <v>587.75599999999997</v>
      </c>
      <c r="AC231" s="521">
        <f t="shared" si="112"/>
        <v>0</v>
      </c>
      <c r="AD231" s="673">
        <f t="shared" si="100"/>
        <v>0</v>
      </c>
      <c r="AE231" s="744">
        <f t="shared" si="114"/>
        <v>648</v>
      </c>
      <c r="AF231" s="751">
        <v>497.8</v>
      </c>
      <c r="AG231" s="751">
        <f t="shared" si="101"/>
        <v>322574.40000000002</v>
      </c>
      <c r="AH231" s="751">
        <v>587.75599999999997</v>
      </c>
      <c r="AI231" s="751">
        <f t="shared" si="113"/>
        <v>380865.88799999998</v>
      </c>
      <c r="AJ231" s="752">
        <f t="shared" si="102"/>
        <v>703440.28799999994</v>
      </c>
    </row>
    <row r="232" spans="1:36" s="403" customFormat="1" ht="15.6" hidden="1" customHeight="1" x14ac:dyDescent="0.25">
      <c r="A232" s="442" t="s">
        <v>801</v>
      </c>
      <c r="B232" s="438" t="s">
        <v>346</v>
      </c>
      <c r="C232" s="578" t="s">
        <v>32</v>
      </c>
      <c r="D232" s="601">
        <v>24</v>
      </c>
      <c r="E232" s="467">
        <v>131</v>
      </c>
      <c r="F232" s="467">
        <f t="shared" si="93"/>
        <v>3144</v>
      </c>
      <c r="G232" s="467">
        <v>367.64000000000004</v>
      </c>
      <c r="H232" s="467">
        <f t="shared" si="109"/>
        <v>8823.36</v>
      </c>
      <c r="I232" s="589">
        <f t="shared" si="94"/>
        <v>11967.36</v>
      </c>
      <c r="J232" s="801"/>
      <c r="K232" s="807">
        <v>131</v>
      </c>
      <c r="L232" s="808">
        <f t="shared" si="95"/>
        <v>0</v>
      </c>
      <c r="M232" s="807">
        <v>367.64000000000004</v>
      </c>
      <c r="N232" s="808">
        <f t="shared" si="110"/>
        <v>0</v>
      </c>
      <c r="O232" s="812">
        <f t="shared" si="96"/>
        <v>0</v>
      </c>
      <c r="P232" s="641">
        <f t="shared" si="115"/>
        <v>0</v>
      </c>
      <c r="Q232" s="514">
        <f t="shared" si="116"/>
        <v>0</v>
      </c>
      <c r="R232" s="640">
        <f t="shared" si="108"/>
        <v>0</v>
      </c>
      <c r="S232" s="641"/>
      <c r="T232" s="521">
        <v>131</v>
      </c>
      <c r="U232" s="521">
        <f t="shared" si="97"/>
        <v>0</v>
      </c>
      <c r="V232" s="521">
        <v>367.64000000000004</v>
      </c>
      <c r="W232" s="521">
        <f t="shared" si="111"/>
        <v>0</v>
      </c>
      <c r="X232" s="673">
        <f t="shared" si="98"/>
        <v>0</v>
      </c>
      <c r="Y232" s="641"/>
      <c r="Z232" s="521">
        <v>131</v>
      </c>
      <c r="AA232" s="521">
        <f t="shared" si="99"/>
        <v>0</v>
      </c>
      <c r="AB232" s="521">
        <v>367.64000000000004</v>
      </c>
      <c r="AC232" s="521">
        <f t="shared" si="112"/>
        <v>0</v>
      </c>
      <c r="AD232" s="673">
        <f t="shared" si="100"/>
        <v>0</v>
      </c>
      <c r="AE232" s="744">
        <f t="shared" si="114"/>
        <v>24</v>
      </c>
      <c r="AF232" s="751">
        <v>131</v>
      </c>
      <c r="AG232" s="751">
        <f t="shared" si="101"/>
        <v>3144</v>
      </c>
      <c r="AH232" s="751">
        <v>367.64000000000004</v>
      </c>
      <c r="AI232" s="751">
        <f t="shared" si="113"/>
        <v>8823.36</v>
      </c>
      <c r="AJ232" s="752">
        <f t="shared" si="102"/>
        <v>11967.36</v>
      </c>
    </row>
    <row r="233" spans="1:36" s="403" customFormat="1" ht="26.45" hidden="1" customHeight="1" x14ac:dyDescent="0.25">
      <c r="A233" s="442" t="s">
        <v>802</v>
      </c>
      <c r="B233" s="438" t="s">
        <v>347</v>
      </c>
      <c r="C233" s="578" t="s">
        <v>32</v>
      </c>
      <c r="D233" s="601">
        <v>32</v>
      </c>
      <c r="E233" s="467">
        <v>196.5</v>
      </c>
      <c r="F233" s="467">
        <f t="shared" si="93"/>
        <v>6288</v>
      </c>
      <c r="G233" s="467">
        <v>271.98599999999999</v>
      </c>
      <c r="H233" s="467">
        <f t="shared" si="109"/>
        <v>8703.5519999999997</v>
      </c>
      <c r="I233" s="589">
        <f t="shared" si="94"/>
        <v>14991.552</v>
      </c>
      <c r="J233" s="801"/>
      <c r="K233" s="807">
        <v>196.5</v>
      </c>
      <c r="L233" s="808">
        <f t="shared" si="95"/>
        <v>0</v>
      </c>
      <c r="M233" s="807">
        <v>271.98599999999999</v>
      </c>
      <c r="N233" s="808">
        <f t="shared" si="110"/>
        <v>0</v>
      </c>
      <c r="O233" s="812">
        <f t="shared" si="96"/>
        <v>0</v>
      </c>
      <c r="P233" s="641">
        <f t="shared" si="115"/>
        <v>0</v>
      </c>
      <c r="Q233" s="514">
        <f t="shared" si="116"/>
        <v>0</v>
      </c>
      <c r="R233" s="640">
        <f t="shared" si="108"/>
        <v>0</v>
      </c>
      <c r="S233" s="641"/>
      <c r="T233" s="521">
        <v>196.5</v>
      </c>
      <c r="U233" s="521">
        <f t="shared" si="97"/>
        <v>0</v>
      </c>
      <c r="V233" s="521">
        <v>271.98599999999999</v>
      </c>
      <c r="W233" s="521">
        <f t="shared" si="111"/>
        <v>0</v>
      </c>
      <c r="X233" s="673">
        <f t="shared" si="98"/>
        <v>0</v>
      </c>
      <c r="Y233" s="641"/>
      <c r="Z233" s="521">
        <v>196.5</v>
      </c>
      <c r="AA233" s="521">
        <f t="shared" si="99"/>
        <v>0</v>
      </c>
      <c r="AB233" s="521">
        <v>271.98599999999999</v>
      </c>
      <c r="AC233" s="521">
        <f t="shared" si="112"/>
        <v>0</v>
      </c>
      <c r="AD233" s="673">
        <f t="shared" si="100"/>
        <v>0</v>
      </c>
      <c r="AE233" s="744">
        <f t="shared" si="114"/>
        <v>32</v>
      </c>
      <c r="AF233" s="751">
        <v>196.5</v>
      </c>
      <c r="AG233" s="751">
        <f t="shared" si="101"/>
        <v>6288</v>
      </c>
      <c r="AH233" s="751">
        <v>271.98599999999999</v>
      </c>
      <c r="AI233" s="751">
        <f t="shared" si="113"/>
        <v>8703.5519999999997</v>
      </c>
      <c r="AJ233" s="752">
        <f t="shared" si="102"/>
        <v>14991.552</v>
      </c>
    </row>
    <row r="234" spans="1:36" s="403" customFormat="1" ht="15.6" hidden="1" customHeight="1" x14ac:dyDescent="0.25">
      <c r="A234" s="442" t="s">
        <v>803</v>
      </c>
      <c r="B234" s="438" t="s">
        <v>348</v>
      </c>
      <c r="C234" s="578" t="s">
        <v>31</v>
      </c>
      <c r="D234" s="601">
        <v>5</v>
      </c>
      <c r="E234" s="467">
        <v>1572</v>
      </c>
      <c r="F234" s="467">
        <f t="shared" si="93"/>
        <v>7860</v>
      </c>
      <c r="G234" s="467">
        <v>3572.4</v>
      </c>
      <c r="H234" s="467">
        <f t="shared" si="109"/>
        <v>17862</v>
      </c>
      <c r="I234" s="589">
        <f t="shared" si="94"/>
        <v>25722</v>
      </c>
      <c r="J234" s="801"/>
      <c r="K234" s="807">
        <v>1572</v>
      </c>
      <c r="L234" s="808">
        <f t="shared" si="95"/>
        <v>0</v>
      </c>
      <c r="M234" s="807">
        <v>3572.4</v>
      </c>
      <c r="N234" s="808">
        <f t="shared" si="110"/>
        <v>0</v>
      </c>
      <c r="O234" s="812">
        <f t="shared" si="96"/>
        <v>0</v>
      </c>
      <c r="P234" s="641">
        <f t="shared" si="115"/>
        <v>0</v>
      </c>
      <c r="Q234" s="514">
        <f t="shared" si="116"/>
        <v>0</v>
      </c>
      <c r="R234" s="640">
        <f t="shared" si="108"/>
        <v>0</v>
      </c>
      <c r="S234" s="641"/>
      <c r="T234" s="521">
        <v>1572</v>
      </c>
      <c r="U234" s="521">
        <f t="shared" si="97"/>
        <v>0</v>
      </c>
      <c r="V234" s="521">
        <v>3572.4</v>
      </c>
      <c r="W234" s="521">
        <f t="shared" si="111"/>
        <v>0</v>
      </c>
      <c r="X234" s="673">
        <f t="shared" si="98"/>
        <v>0</v>
      </c>
      <c r="Y234" s="641"/>
      <c r="Z234" s="521">
        <v>1572</v>
      </c>
      <c r="AA234" s="521">
        <f t="shared" si="99"/>
        <v>0</v>
      </c>
      <c r="AB234" s="521">
        <v>3572.4</v>
      </c>
      <c r="AC234" s="521">
        <f t="shared" si="112"/>
        <v>0</v>
      </c>
      <c r="AD234" s="673">
        <f t="shared" si="100"/>
        <v>0</v>
      </c>
      <c r="AE234" s="744">
        <f t="shared" si="114"/>
        <v>5</v>
      </c>
      <c r="AF234" s="751">
        <v>1572</v>
      </c>
      <c r="AG234" s="751">
        <f t="shared" si="101"/>
        <v>7860</v>
      </c>
      <c r="AH234" s="751">
        <v>3572.4</v>
      </c>
      <c r="AI234" s="751">
        <f t="shared" si="113"/>
        <v>17862</v>
      </c>
      <c r="AJ234" s="752">
        <f t="shared" si="102"/>
        <v>25722</v>
      </c>
    </row>
    <row r="235" spans="1:36" s="403" customFormat="1" ht="26.45" hidden="1" customHeight="1" x14ac:dyDescent="0.25">
      <c r="A235" s="442" t="s">
        <v>804</v>
      </c>
      <c r="B235" s="438" t="s">
        <v>349</v>
      </c>
      <c r="C235" s="578" t="s">
        <v>31</v>
      </c>
      <c r="D235" s="601">
        <v>3</v>
      </c>
      <c r="E235" s="467">
        <v>1572</v>
      </c>
      <c r="F235" s="467">
        <f t="shared" si="93"/>
        <v>4716</v>
      </c>
      <c r="G235" s="467">
        <v>2107.04</v>
      </c>
      <c r="H235" s="467">
        <f t="shared" si="109"/>
        <v>6321.12</v>
      </c>
      <c r="I235" s="589">
        <f t="shared" si="94"/>
        <v>11037.119999999999</v>
      </c>
      <c r="J235" s="801"/>
      <c r="K235" s="807">
        <v>1572</v>
      </c>
      <c r="L235" s="808">
        <f t="shared" si="95"/>
        <v>0</v>
      </c>
      <c r="M235" s="807">
        <v>2107.04</v>
      </c>
      <c r="N235" s="808">
        <f t="shared" si="110"/>
        <v>0</v>
      </c>
      <c r="O235" s="812">
        <f t="shared" si="96"/>
        <v>0</v>
      </c>
      <c r="P235" s="641">
        <f t="shared" si="115"/>
        <v>0</v>
      </c>
      <c r="Q235" s="514">
        <f t="shared" si="116"/>
        <v>0</v>
      </c>
      <c r="R235" s="640">
        <f t="shared" si="108"/>
        <v>0</v>
      </c>
      <c r="S235" s="641"/>
      <c r="T235" s="521">
        <v>1572</v>
      </c>
      <c r="U235" s="521">
        <f t="shared" si="97"/>
        <v>0</v>
      </c>
      <c r="V235" s="521">
        <v>2107.04</v>
      </c>
      <c r="W235" s="521">
        <f t="shared" si="111"/>
        <v>0</v>
      </c>
      <c r="X235" s="673">
        <f t="shared" si="98"/>
        <v>0</v>
      </c>
      <c r="Y235" s="641"/>
      <c r="Z235" s="521">
        <v>1572</v>
      </c>
      <c r="AA235" s="521">
        <f t="shared" si="99"/>
        <v>0</v>
      </c>
      <c r="AB235" s="521">
        <v>2107.04</v>
      </c>
      <c r="AC235" s="521">
        <f t="shared" si="112"/>
        <v>0</v>
      </c>
      <c r="AD235" s="673">
        <f t="shared" si="100"/>
        <v>0</v>
      </c>
      <c r="AE235" s="744">
        <f t="shared" si="114"/>
        <v>3</v>
      </c>
      <c r="AF235" s="751">
        <v>1572</v>
      </c>
      <c r="AG235" s="751">
        <f t="shared" si="101"/>
        <v>4716</v>
      </c>
      <c r="AH235" s="751">
        <v>2107.04</v>
      </c>
      <c r="AI235" s="751">
        <f t="shared" si="113"/>
        <v>6321.12</v>
      </c>
      <c r="AJ235" s="752">
        <f t="shared" si="102"/>
        <v>11037.119999999999</v>
      </c>
    </row>
    <row r="236" spans="1:36" s="403" customFormat="1" ht="15.6" hidden="1" customHeight="1" x14ac:dyDescent="0.25">
      <c r="A236" s="442" t="s">
        <v>805</v>
      </c>
      <c r="B236" s="438" t="s">
        <v>350</v>
      </c>
      <c r="C236" s="578" t="s">
        <v>31</v>
      </c>
      <c r="D236" s="601">
        <v>7</v>
      </c>
      <c r="E236" s="467">
        <v>1572</v>
      </c>
      <c r="F236" s="467">
        <f t="shared" si="93"/>
        <v>11004</v>
      </c>
      <c r="G236" s="467">
        <v>4797</v>
      </c>
      <c r="H236" s="467">
        <f t="shared" si="109"/>
        <v>33579</v>
      </c>
      <c r="I236" s="589">
        <f t="shared" si="94"/>
        <v>44583</v>
      </c>
      <c r="J236" s="801"/>
      <c r="K236" s="807">
        <v>1572</v>
      </c>
      <c r="L236" s="808">
        <f t="shared" si="95"/>
        <v>0</v>
      </c>
      <c r="M236" s="807">
        <v>4797</v>
      </c>
      <c r="N236" s="808">
        <f t="shared" si="110"/>
        <v>0</v>
      </c>
      <c r="O236" s="812">
        <f t="shared" si="96"/>
        <v>0</v>
      </c>
      <c r="P236" s="641">
        <f t="shared" si="115"/>
        <v>0</v>
      </c>
      <c r="Q236" s="514">
        <f t="shared" si="116"/>
        <v>0</v>
      </c>
      <c r="R236" s="640">
        <f t="shared" si="108"/>
        <v>0</v>
      </c>
      <c r="S236" s="641"/>
      <c r="T236" s="521">
        <v>1572</v>
      </c>
      <c r="U236" s="521">
        <f t="shared" si="97"/>
        <v>0</v>
      </c>
      <c r="V236" s="521">
        <v>4797</v>
      </c>
      <c r="W236" s="521">
        <f t="shared" si="111"/>
        <v>0</v>
      </c>
      <c r="X236" s="673">
        <f t="shared" si="98"/>
        <v>0</v>
      </c>
      <c r="Y236" s="641"/>
      <c r="Z236" s="521">
        <v>1572</v>
      </c>
      <c r="AA236" s="521">
        <f t="shared" si="99"/>
        <v>0</v>
      </c>
      <c r="AB236" s="521">
        <v>4797</v>
      </c>
      <c r="AC236" s="521">
        <f t="shared" si="112"/>
        <v>0</v>
      </c>
      <c r="AD236" s="673">
        <f t="shared" si="100"/>
        <v>0</v>
      </c>
      <c r="AE236" s="744">
        <f t="shared" si="114"/>
        <v>7</v>
      </c>
      <c r="AF236" s="751">
        <v>1572</v>
      </c>
      <c r="AG236" s="751">
        <f t="shared" si="101"/>
        <v>11004</v>
      </c>
      <c r="AH236" s="751">
        <v>4797</v>
      </c>
      <c r="AI236" s="751">
        <f t="shared" si="113"/>
        <v>33579</v>
      </c>
      <c r="AJ236" s="752">
        <f t="shared" si="102"/>
        <v>44583</v>
      </c>
    </row>
    <row r="237" spans="1:36" s="403" customFormat="1" ht="15.6" hidden="1" customHeight="1" x14ac:dyDescent="0.25">
      <c r="A237" s="442" t="s">
        <v>806</v>
      </c>
      <c r="B237" s="438" t="s">
        <v>351</v>
      </c>
      <c r="C237" s="578" t="s">
        <v>31</v>
      </c>
      <c r="D237" s="601">
        <v>120</v>
      </c>
      <c r="E237" s="467">
        <v>393</v>
      </c>
      <c r="F237" s="467">
        <f t="shared" si="93"/>
        <v>47160</v>
      </c>
      <c r="G237" s="467">
        <v>1042.6000000000001</v>
      </c>
      <c r="H237" s="467">
        <f t="shared" si="109"/>
        <v>125112.00000000001</v>
      </c>
      <c r="I237" s="589">
        <f t="shared" si="94"/>
        <v>172272</v>
      </c>
      <c r="J237" s="801"/>
      <c r="K237" s="807">
        <v>393</v>
      </c>
      <c r="L237" s="808">
        <f t="shared" si="95"/>
        <v>0</v>
      </c>
      <c r="M237" s="807">
        <v>1042.6000000000001</v>
      </c>
      <c r="N237" s="808">
        <f t="shared" si="110"/>
        <v>0</v>
      </c>
      <c r="O237" s="812">
        <f t="shared" si="96"/>
        <v>0</v>
      </c>
      <c r="P237" s="641">
        <f t="shared" si="115"/>
        <v>0</v>
      </c>
      <c r="Q237" s="514">
        <f t="shared" si="116"/>
        <v>0</v>
      </c>
      <c r="R237" s="640">
        <f t="shared" si="108"/>
        <v>0</v>
      </c>
      <c r="S237" s="641"/>
      <c r="T237" s="521">
        <v>393</v>
      </c>
      <c r="U237" s="521">
        <f t="shared" si="97"/>
        <v>0</v>
      </c>
      <c r="V237" s="521">
        <v>1042.6000000000001</v>
      </c>
      <c r="W237" s="521">
        <f t="shared" si="111"/>
        <v>0</v>
      </c>
      <c r="X237" s="673">
        <f t="shared" si="98"/>
        <v>0</v>
      </c>
      <c r="Y237" s="641"/>
      <c r="Z237" s="521">
        <v>393</v>
      </c>
      <c r="AA237" s="521">
        <f t="shared" si="99"/>
        <v>0</v>
      </c>
      <c r="AB237" s="521">
        <v>1042.6000000000001</v>
      </c>
      <c r="AC237" s="521">
        <f t="shared" si="112"/>
        <v>0</v>
      </c>
      <c r="AD237" s="673">
        <f t="shared" si="100"/>
        <v>0</v>
      </c>
      <c r="AE237" s="744">
        <f t="shared" si="114"/>
        <v>120</v>
      </c>
      <c r="AF237" s="751">
        <v>393</v>
      </c>
      <c r="AG237" s="751">
        <f t="shared" si="101"/>
        <v>47160</v>
      </c>
      <c r="AH237" s="751">
        <v>1042.6000000000001</v>
      </c>
      <c r="AI237" s="751">
        <f t="shared" si="113"/>
        <v>125112.00000000001</v>
      </c>
      <c r="AJ237" s="752">
        <f t="shared" si="102"/>
        <v>172272</v>
      </c>
    </row>
    <row r="238" spans="1:36" s="403" customFormat="1" ht="15.6" hidden="1" customHeight="1" x14ac:dyDescent="0.25">
      <c r="A238" s="442" t="s">
        <v>807</v>
      </c>
      <c r="B238" s="438" t="s">
        <v>352</v>
      </c>
      <c r="C238" s="578" t="s">
        <v>31</v>
      </c>
      <c r="D238" s="601">
        <v>600</v>
      </c>
      <c r="E238" s="467">
        <v>393</v>
      </c>
      <c r="F238" s="467">
        <f t="shared" si="93"/>
        <v>235800</v>
      </c>
      <c r="G238" s="467">
        <v>161.20000000000002</v>
      </c>
      <c r="H238" s="467">
        <f t="shared" si="109"/>
        <v>96720.000000000015</v>
      </c>
      <c r="I238" s="589">
        <f t="shared" si="94"/>
        <v>332520</v>
      </c>
      <c r="J238" s="801"/>
      <c r="K238" s="807">
        <v>393</v>
      </c>
      <c r="L238" s="808">
        <f t="shared" si="95"/>
        <v>0</v>
      </c>
      <c r="M238" s="807">
        <v>161.20000000000002</v>
      </c>
      <c r="N238" s="808">
        <f t="shared" si="110"/>
        <v>0</v>
      </c>
      <c r="O238" s="812">
        <f t="shared" si="96"/>
        <v>0</v>
      </c>
      <c r="P238" s="641">
        <f t="shared" si="115"/>
        <v>0</v>
      </c>
      <c r="Q238" s="514">
        <f t="shared" si="116"/>
        <v>0</v>
      </c>
      <c r="R238" s="640">
        <f t="shared" si="108"/>
        <v>0</v>
      </c>
      <c r="S238" s="641"/>
      <c r="T238" s="521">
        <v>393</v>
      </c>
      <c r="U238" s="521">
        <f t="shared" si="97"/>
        <v>0</v>
      </c>
      <c r="V238" s="521">
        <v>161.20000000000002</v>
      </c>
      <c r="W238" s="521">
        <f t="shared" si="111"/>
        <v>0</v>
      </c>
      <c r="X238" s="673">
        <f t="shared" si="98"/>
        <v>0</v>
      </c>
      <c r="Y238" s="641"/>
      <c r="Z238" s="521">
        <v>393</v>
      </c>
      <c r="AA238" s="521">
        <f t="shared" si="99"/>
        <v>0</v>
      </c>
      <c r="AB238" s="521">
        <v>161.20000000000002</v>
      </c>
      <c r="AC238" s="521">
        <f t="shared" si="112"/>
        <v>0</v>
      </c>
      <c r="AD238" s="673">
        <f t="shared" si="100"/>
        <v>0</v>
      </c>
      <c r="AE238" s="744">
        <f t="shared" si="114"/>
        <v>600</v>
      </c>
      <c r="AF238" s="751">
        <v>393</v>
      </c>
      <c r="AG238" s="751">
        <f t="shared" si="101"/>
        <v>235800</v>
      </c>
      <c r="AH238" s="751">
        <v>161.20000000000002</v>
      </c>
      <c r="AI238" s="751">
        <f t="shared" si="113"/>
        <v>96720.000000000015</v>
      </c>
      <c r="AJ238" s="752">
        <f t="shared" si="102"/>
        <v>332520</v>
      </c>
    </row>
    <row r="239" spans="1:36" s="403" customFormat="1" ht="15.6" hidden="1" customHeight="1" x14ac:dyDescent="0.25">
      <c r="A239" s="442" t="s">
        <v>808</v>
      </c>
      <c r="B239" s="438" t="s">
        <v>258</v>
      </c>
      <c r="C239" s="578" t="s">
        <v>31</v>
      </c>
      <c r="D239" s="601">
        <v>600</v>
      </c>
      <c r="E239" s="467">
        <v>32.75</v>
      </c>
      <c r="F239" s="467">
        <f t="shared" si="93"/>
        <v>19650</v>
      </c>
      <c r="G239" s="467">
        <v>107.926</v>
      </c>
      <c r="H239" s="467">
        <f t="shared" si="109"/>
        <v>64755.6</v>
      </c>
      <c r="I239" s="589">
        <f t="shared" si="94"/>
        <v>84405.6</v>
      </c>
      <c r="J239" s="801"/>
      <c r="K239" s="807">
        <v>32.75</v>
      </c>
      <c r="L239" s="808">
        <f t="shared" si="95"/>
        <v>0</v>
      </c>
      <c r="M239" s="807">
        <v>107.926</v>
      </c>
      <c r="N239" s="808">
        <f t="shared" si="110"/>
        <v>0</v>
      </c>
      <c r="O239" s="812">
        <f t="shared" si="96"/>
        <v>0</v>
      </c>
      <c r="P239" s="641">
        <f t="shared" si="115"/>
        <v>0</v>
      </c>
      <c r="Q239" s="514">
        <f t="shared" si="116"/>
        <v>0</v>
      </c>
      <c r="R239" s="640">
        <f t="shared" si="108"/>
        <v>0</v>
      </c>
      <c r="S239" s="641"/>
      <c r="T239" s="521">
        <v>32.75</v>
      </c>
      <c r="U239" s="521">
        <f t="shared" si="97"/>
        <v>0</v>
      </c>
      <c r="V239" s="521">
        <v>107.926</v>
      </c>
      <c r="W239" s="521">
        <f t="shared" si="111"/>
        <v>0</v>
      </c>
      <c r="X239" s="673">
        <f t="shared" si="98"/>
        <v>0</v>
      </c>
      <c r="Y239" s="641"/>
      <c r="Z239" s="521">
        <v>32.75</v>
      </c>
      <c r="AA239" s="521">
        <f t="shared" si="99"/>
        <v>0</v>
      </c>
      <c r="AB239" s="521">
        <v>107.926</v>
      </c>
      <c r="AC239" s="521">
        <f t="shared" si="112"/>
        <v>0</v>
      </c>
      <c r="AD239" s="673">
        <f t="shared" si="100"/>
        <v>0</v>
      </c>
      <c r="AE239" s="744">
        <f t="shared" si="114"/>
        <v>600</v>
      </c>
      <c r="AF239" s="751">
        <v>32.75</v>
      </c>
      <c r="AG239" s="751">
        <f t="shared" si="101"/>
        <v>19650</v>
      </c>
      <c r="AH239" s="751">
        <v>107.926</v>
      </c>
      <c r="AI239" s="751">
        <f t="shared" si="113"/>
        <v>64755.6</v>
      </c>
      <c r="AJ239" s="752">
        <f t="shared" si="102"/>
        <v>84405.6</v>
      </c>
    </row>
    <row r="240" spans="1:36" s="403" customFormat="1" ht="15.6" hidden="1" customHeight="1" x14ac:dyDescent="0.25">
      <c r="A240" s="442" t="s">
        <v>809</v>
      </c>
      <c r="B240" s="438" t="s">
        <v>353</v>
      </c>
      <c r="C240" s="578" t="s">
        <v>31</v>
      </c>
      <c r="D240" s="601">
        <v>50</v>
      </c>
      <c r="E240" s="467">
        <v>19.650000000000002</v>
      </c>
      <c r="F240" s="467">
        <f t="shared" si="93"/>
        <v>982.50000000000011</v>
      </c>
      <c r="G240" s="467">
        <v>8.8660000000000014</v>
      </c>
      <c r="H240" s="467">
        <f t="shared" si="109"/>
        <v>443.30000000000007</v>
      </c>
      <c r="I240" s="589">
        <f t="shared" si="94"/>
        <v>1425.8000000000002</v>
      </c>
      <c r="J240" s="801"/>
      <c r="K240" s="807">
        <v>19.650000000000002</v>
      </c>
      <c r="L240" s="808">
        <f t="shared" si="95"/>
        <v>0</v>
      </c>
      <c r="M240" s="807">
        <v>8.8660000000000014</v>
      </c>
      <c r="N240" s="808">
        <f t="shared" si="110"/>
        <v>0</v>
      </c>
      <c r="O240" s="812">
        <f t="shared" si="96"/>
        <v>0</v>
      </c>
      <c r="P240" s="641">
        <f t="shared" si="115"/>
        <v>0</v>
      </c>
      <c r="Q240" s="514">
        <f t="shared" si="116"/>
        <v>0</v>
      </c>
      <c r="R240" s="640">
        <f t="shared" si="108"/>
        <v>0</v>
      </c>
      <c r="S240" s="641"/>
      <c r="T240" s="521">
        <v>19.650000000000002</v>
      </c>
      <c r="U240" s="521">
        <f t="shared" si="97"/>
        <v>0</v>
      </c>
      <c r="V240" s="521">
        <v>8.8660000000000014</v>
      </c>
      <c r="W240" s="521">
        <f t="shared" si="111"/>
        <v>0</v>
      </c>
      <c r="X240" s="673">
        <f t="shared" si="98"/>
        <v>0</v>
      </c>
      <c r="Y240" s="641"/>
      <c r="Z240" s="521">
        <v>19.650000000000002</v>
      </c>
      <c r="AA240" s="521">
        <f t="shared" si="99"/>
        <v>0</v>
      </c>
      <c r="AB240" s="521">
        <v>8.8660000000000014</v>
      </c>
      <c r="AC240" s="521">
        <f t="shared" si="112"/>
        <v>0</v>
      </c>
      <c r="AD240" s="673">
        <f t="shared" si="100"/>
        <v>0</v>
      </c>
      <c r="AE240" s="744">
        <f t="shared" si="114"/>
        <v>50</v>
      </c>
      <c r="AF240" s="751">
        <v>19.650000000000002</v>
      </c>
      <c r="AG240" s="751">
        <f t="shared" si="101"/>
        <v>982.50000000000011</v>
      </c>
      <c r="AH240" s="751">
        <v>8.8660000000000014</v>
      </c>
      <c r="AI240" s="751">
        <f t="shared" si="113"/>
        <v>443.30000000000007</v>
      </c>
      <c r="AJ240" s="752">
        <f t="shared" si="102"/>
        <v>1425.8000000000002</v>
      </c>
    </row>
    <row r="241" spans="1:36" s="403" customFormat="1" ht="15.6" hidden="1" customHeight="1" x14ac:dyDescent="0.25">
      <c r="A241" s="442" t="s">
        <v>810</v>
      </c>
      <c r="B241" s="438" t="s">
        <v>354</v>
      </c>
      <c r="C241" s="578" t="s">
        <v>32</v>
      </c>
      <c r="D241" s="601">
        <v>1660</v>
      </c>
      <c r="E241" s="467">
        <v>220.08</v>
      </c>
      <c r="F241" s="467">
        <f t="shared" si="93"/>
        <v>365332.80000000005</v>
      </c>
      <c r="G241" s="467">
        <v>106.60000000000001</v>
      </c>
      <c r="H241" s="467">
        <f t="shared" si="109"/>
        <v>176956</v>
      </c>
      <c r="I241" s="589">
        <f t="shared" si="94"/>
        <v>542288.80000000005</v>
      </c>
      <c r="J241" s="801"/>
      <c r="K241" s="807">
        <v>220.08</v>
      </c>
      <c r="L241" s="808">
        <f t="shared" si="95"/>
        <v>0</v>
      </c>
      <c r="M241" s="807">
        <v>106.60000000000001</v>
      </c>
      <c r="N241" s="808">
        <f t="shared" si="110"/>
        <v>0</v>
      </c>
      <c r="O241" s="812">
        <f t="shared" si="96"/>
        <v>0</v>
      </c>
      <c r="P241" s="641">
        <f t="shared" si="115"/>
        <v>0</v>
      </c>
      <c r="Q241" s="514">
        <f t="shared" si="116"/>
        <v>0</v>
      </c>
      <c r="R241" s="640">
        <f t="shared" si="108"/>
        <v>0</v>
      </c>
      <c r="S241" s="641"/>
      <c r="T241" s="521">
        <v>220.08</v>
      </c>
      <c r="U241" s="521">
        <f t="shared" si="97"/>
        <v>0</v>
      </c>
      <c r="V241" s="521">
        <v>106.60000000000001</v>
      </c>
      <c r="W241" s="521">
        <f t="shared" si="111"/>
        <v>0</v>
      </c>
      <c r="X241" s="673">
        <f t="shared" si="98"/>
        <v>0</v>
      </c>
      <c r="Y241" s="641"/>
      <c r="Z241" s="521">
        <v>220.08</v>
      </c>
      <c r="AA241" s="521">
        <f t="shared" si="99"/>
        <v>0</v>
      </c>
      <c r="AB241" s="521">
        <v>106.60000000000001</v>
      </c>
      <c r="AC241" s="521">
        <f t="shared" si="112"/>
        <v>0</v>
      </c>
      <c r="AD241" s="673">
        <f t="shared" si="100"/>
        <v>0</v>
      </c>
      <c r="AE241" s="744">
        <f t="shared" si="114"/>
        <v>1660</v>
      </c>
      <c r="AF241" s="751">
        <v>220.08</v>
      </c>
      <c r="AG241" s="751">
        <f t="shared" si="101"/>
        <v>365332.80000000005</v>
      </c>
      <c r="AH241" s="751">
        <v>106.60000000000001</v>
      </c>
      <c r="AI241" s="751">
        <f t="shared" si="113"/>
        <v>176956</v>
      </c>
      <c r="AJ241" s="752">
        <f t="shared" si="102"/>
        <v>542288.80000000005</v>
      </c>
    </row>
    <row r="242" spans="1:36" s="403" customFormat="1" ht="26.45" hidden="1" customHeight="1" x14ac:dyDescent="0.25">
      <c r="A242" s="442" t="s">
        <v>811</v>
      </c>
      <c r="B242" s="438" t="s">
        <v>355</v>
      </c>
      <c r="C242" s="578" t="s">
        <v>32</v>
      </c>
      <c r="D242" s="601">
        <v>11952</v>
      </c>
      <c r="E242" s="467">
        <v>146.72</v>
      </c>
      <c r="F242" s="467">
        <f t="shared" si="93"/>
        <v>1753597.44</v>
      </c>
      <c r="G242" s="467">
        <v>94.38</v>
      </c>
      <c r="H242" s="467">
        <f t="shared" si="109"/>
        <v>1128029.76</v>
      </c>
      <c r="I242" s="589">
        <f t="shared" si="94"/>
        <v>2881627.2</v>
      </c>
      <c r="J242" s="801"/>
      <c r="K242" s="807">
        <v>146.72</v>
      </c>
      <c r="L242" s="808">
        <f t="shared" si="95"/>
        <v>0</v>
      </c>
      <c r="M242" s="807">
        <v>94.38</v>
      </c>
      <c r="N242" s="808">
        <f t="shared" si="110"/>
        <v>0</v>
      </c>
      <c r="O242" s="812">
        <f t="shared" si="96"/>
        <v>0</v>
      </c>
      <c r="P242" s="641">
        <f t="shared" si="115"/>
        <v>0</v>
      </c>
      <c r="Q242" s="514">
        <f t="shared" si="116"/>
        <v>0</v>
      </c>
      <c r="R242" s="640">
        <f t="shared" si="108"/>
        <v>0</v>
      </c>
      <c r="S242" s="641"/>
      <c r="T242" s="521">
        <v>146.72</v>
      </c>
      <c r="U242" s="521">
        <f t="shared" si="97"/>
        <v>0</v>
      </c>
      <c r="V242" s="521">
        <v>94.38</v>
      </c>
      <c r="W242" s="521">
        <f t="shared" si="111"/>
        <v>0</v>
      </c>
      <c r="X242" s="673">
        <f t="shared" si="98"/>
        <v>0</v>
      </c>
      <c r="Y242" s="641"/>
      <c r="Z242" s="521">
        <v>146.72</v>
      </c>
      <c r="AA242" s="521">
        <f t="shared" si="99"/>
        <v>0</v>
      </c>
      <c r="AB242" s="521">
        <v>94.38</v>
      </c>
      <c r="AC242" s="521">
        <f t="shared" si="112"/>
        <v>0</v>
      </c>
      <c r="AD242" s="673">
        <f t="shared" si="100"/>
        <v>0</v>
      </c>
      <c r="AE242" s="744">
        <f t="shared" si="114"/>
        <v>11952</v>
      </c>
      <c r="AF242" s="751">
        <v>146.72</v>
      </c>
      <c r="AG242" s="751">
        <f t="shared" si="101"/>
        <v>1753597.44</v>
      </c>
      <c r="AH242" s="751">
        <v>94.38</v>
      </c>
      <c r="AI242" s="751">
        <f t="shared" si="113"/>
        <v>1128029.76</v>
      </c>
      <c r="AJ242" s="752">
        <f t="shared" si="102"/>
        <v>2881627.2</v>
      </c>
    </row>
    <row r="243" spans="1:36" s="403" customFormat="1" ht="26.45" hidden="1" customHeight="1" x14ac:dyDescent="0.25">
      <c r="A243" s="442" t="s">
        <v>812</v>
      </c>
      <c r="B243" s="438" t="s">
        <v>356</v>
      </c>
      <c r="C243" s="578" t="s">
        <v>32</v>
      </c>
      <c r="D243" s="601">
        <v>150</v>
      </c>
      <c r="E243" s="467">
        <v>45.85</v>
      </c>
      <c r="F243" s="467">
        <f t="shared" si="93"/>
        <v>6877.5</v>
      </c>
      <c r="G243" s="467">
        <v>125.84</v>
      </c>
      <c r="H243" s="467">
        <f t="shared" si="109"/>
        <v>18876</v>
      </c>
      <c r="I243" s="589">
        <f t="shared" si="94"/>
        <v>25753.5</v>
      </c>
      <c r="J243" s="801"/>
      <c r="K243" s="807">
        <v>45.85</v>
      </c>
      <c r="L243" s="808">
        <f t="shared" si="95"/>
        <v>0</v>
      </c>
      <c r="M243" s="807">
        <v>125.84</v>
      </c>
      <c r="N243" s="808">
        <f t="shared" si="110"/>
        <v>0</v>
      </c>
      <c r="O243" s="812">
        <f t="shared" si="96"/>
        <v>0</v>
      </c>
      <c r="P243" s="641">
        <f t="shared" si="115"/>
        <v>0</v>
      </c>
      <c r="Q243" s="514">
        <f t="shared" si="116"/>
        <v>0</v>
      </c>
      <c r="R243" s="640">
        <f t="shared" si="108"/>
        <v>0</v>
      </c>
      <c r="S243" s="641"/>
      <c r="T243" s="521">
        <v>45.85</v>
      </c>
      <c r="U243" s="521">
        <f t="shared" si="97"/>
        <v>0</v>
      </c>
      <c r="V243" s="521">
        <v>125.84</v>
      </c>
      <c r="W243" s="521">
        <f t="shared" si="111"/>
        <v>0</v>
      </c>
      <c r="X243" s="673">
        <f t="shared" si="98"/>
        <v>0</v>
      </c>
      <c r="Y243" s="641"/>
      <c r="Z243" s="521">
        <v>45.85</v>
      </c>
      <c r="AA243" s="521">
        <f t="shared" si="99"/>
        <v>0</v>
      </c>
      <c r="AB243" s="521">
        <v>125.84</v>
      </c>
      <c r="AC243" s="521">
        <f t="shared" si="112"/>
        <v>0</v>
      </c>
      <c r="AD243" s="673">
        <f t="shared" si="100"/>
        <v>0</v>
      </c>
      <c r="AE243" s="744">
        <f t="shared" si="114"/>
        <v>150</v>
      </c>
      <c r="AF243" s="751">
        <v>45.85</v>
      </c>
      <c r="AG243" s="751">
        <f t="shared" si="101"/>
        <v>6877.5</v>
      </c>
      <c r="AH243" s="751">
        <v>125.84</v>
      </c>
      <c r="AI243" s="751">
        <f t="shared" si="113"/>
        <v>18876</v>
      </c>
      <c r="AJ243" s="752">
        <f t="shared" si="102"/>
        <v>25753.5</v>
      </c>
    </row>
    <row r="244" spans="1:36" s="403" customFormat="1" ht="15.6" hidden="1" customHeight="1" x14ac:dyDescent="0.25">
      <c r="A244" s="442" t="s">
        <v>813</v>
      </c>
      <c r="B244" s="438" t="s">
        <v>357</v>
      </c>
      <c r="C244" s="578" t="s">
        <v>31</v>
      </c>
      <c r="D244" s="601">
        <v>100</v>
      </c>
      <c r="E244" s="467">
        <v>13.100000000000001</v>
      </c>
      <c r="F244" s="467">
        <f t="shared" si="93"/>
        <v>1310.0000000000002</v>
      </c>
      <c r="G244" s="467">
        <v>31.72</v>
      </c>
      <c r="H244" s="467">
        <f t="shared" si="109"/>
        <v>3172</v>
      </c>
      <c r="I244" s="589">
        <f t="shared" si="94"/>
        <v>4482</v>
      </c>
      <c r="J244" s="801"/>
      <c r="K244" s="807">
        <v>13.100000000000001</v>
      </c>
      <c r="L244" s="808">
        <f t="shared" si="95"/>
        <v>0</v>
      </c>
      <c r="M244" s="807">
        <v>31.72</v>
      </c>
      <c r="N244" s="808">
        <f t="shared" si="110"/>
        <v>0</v>
      </c>
      <c r="O244" s="812">
        <f t="shared" si="96"/>
        <v>0</v>
      </c>
      <c r="P244" s="641">
        <f t="shared" si="115"/>
        <v>0</v>
      </c>
      <c r="Q244" s="514">
        <f t="shared" si="116"/>
        <v>0</v>
      </c>
      <c r="R244" s="640">
        <f t="shared" si="108"/>
        <v>0</v>
      </c>
      <c r="S244" s="641"/>
      <c r="T244" s="521">
        <v>13.100000000000001</v>
      </c>
      <c r="U244" s="521">
        <f t="shared" si="97"/>
        <v>0</v>
      </c>
      <c r="V244" s="521">
        <v>31.72</v>
      </c>
      <c r="W244" s="521">
        <f t="shared" si="111"/>
        <v>0</v>
      </c>
      <c r="X244" s="673">
        <f t="shared" si="98"/>
        <v>0</v>
      </c>
      <c r="Y244" s="641"/>
      <c r="Z244" s="521">
        <v>13.100000000000001</v>
      </c>
      <c r="AA244" s="521">
        <f t="shared" si="99"/>
        <v>0</v>
      </c>
      <c r="AB244" s="521">
        <v>31.72</v>
      </c>
      <c r="AC244" s="521">
        <f t="shared" si="112"/>
        <v>0</v>
      </c>
      <c r="AD244" s="673">
        <f t="shared" si="100"/>
        <v>0</v>
      </c>
      <c r="AE244" s="744">
        <f t="shared" si="114"/>
        <v>100</v>
      </c>
      <c r="AF244" s="751">
        <v>13.100000000000001</v>
      </c>
      <c r="AG244" s="751">
        <f t="shared" si="101"/>
        <v>1310.0000000000002</v>
      </c>
      <c r="AH244" s="751">
        <v>31.72</v>
      </c>
      <c r="AI244" s="751">
        <f t="shared" si="113"/>
        <v>3172</v>
      </c>
      <c r="AJ244" s="752">
        <f t="shared" si="102"/>
        <v>4482</v>
      </c>
    </row>
    <row r="245" spans="1:36" s="403" customFormat="1" ht="15.6" hidden="1" customHeight="1" x14ac:dyDescent="0.25">
      <c r="A245" s="442" t="s">
        <v>814</v>
      </c>
      <c r="B245" s="438" t="s">
        <v>268</v>
      </c>
      <c r="C245" s="578" t="s">
        <v>224</v>
      </c>
      <c r="D245" s="601">
        <v>1</v>
      </c>
      <c r="E245" s="467">
        <v>0</v>
      </c>
      <c r="F245" s="467">
        <f t="shared" si="93"/>
        <v>0</v>
      </c>
      <c r="G245" s="467">
        <v>23400</v>
      </c>
      <c r="H245" s="467">
        <f t="shared" si="109"/>
        <v>23400</v>
      </c>
      <c r="I245" s="589">
        <f t="shared" si="94"/>
        <v>23400</v>
      </c>
      <c r="J245" s="801"/>
      <c r="K245" s="807">
        <v>0</v>
      </c>
      <c r="L245" s="808">
        <f t="shared" si="95"/>
        <v>0</v>
      </c>
      <c r="M245" s="807">
        <v>23400</v>
      </c>
      <c r="N245" s="808">
        <f t="shared" si="110"/>
        <v>0</v>
      </c>
      <c r="O245" s="812">
        <f t="shared" si="96"/>
        <v>0</v>
      </c>
      <c r="P245" s="641">
        <f t="shared" si="115"/>
        <v>0</v>
      </c>
      <c r="Q245" s="514">
        <f t="shared" si="116"/>
        <v>0</v>
      </c>
      <c r="R245" s="640">
        <f t="shared" si="108"/>
        <v>0</v>
      </c>
      <c r="S245" s="641"/>
      <c r="T245" s="521">
        <v>0</v>
      </c>
      <c r="U245" s="521">
        <f t="shared" si="97"/>
        <v>0</v>
      </c>
      <c r="V245" s="521">
        <v>23400</v>
      </c>
      <c r="W245" s="521">
        <f t="shared" si="111"/>
        <v>0</v>
      </c>
      <c r="X245" s="673">
        <f t="shared" si="98"/>
        <v>0</v>
      </c>
      <c r="Y245" s="641"/>
      <c r="Z245" s="521">
        <v>0</v>
      </c>
      <c r="AA245" s="521">
        <f t="shared" si="99"/>
        <v>0</v>
      </c>
      <c r="AB245" s="521">
        <v>23400</v>
      </c>
      <c r="AC245" s="521">
        <f t="shared" si="112"/>
        <v>0</v>
      </c>
      <c r="AD245" s="673">
        <f t="shared" si="100"/>
        <v>0</v>
      </c>
      <c r="AE245" s="744">
        <f t="shared" si="114"/>
        <v>1</v>
      </c>
      <c r="AF245" s="751">
        <v>0</v>
      </c>
      <c r="AG245" s="751">
        <f t="shared" si="101"/>
        <v>0</v>
      </c>
      <c r="AH245" s="751">
        <v>23400</v>
      </c>
      <c r="AI245" s="751">
        <f t="shared" si="113"/>
        <v>23400</v>
      </c>
      <c r="AJ245" s="752">
        <f t="shared" si="102"/>
        <v>23400</v>
      </c>
    </row>
    <row r="246" spans="1:36" s="403" customFormat="1" ht="15.6" hidden="1" customHeight="1" x14ac:dyDescent="0.25">
      <c r="A246" s="442" t="s">
        <v>815</v>
      </c>
      <c r="B246" s="438" t="s">
        <v>358</v>
      </c>
      <c r="C246" s="578" t="s">
        <v>224</v>
      </c>
      <c r="D246" s="601">
        <v>1</v>
      </c>
      <c r="E246" s="467">
        <v>113184</v>
      </c>
      <c r="F246" s="467">
        <f t="shared" si="93"/>
        <v>113184</v>
      </c>
      <c r="G246" s="467">
        <v>0</v>
      </c>
      <c r="H246" s="467">
        <f t="shared" si="109"/>
        <v>0</v>
      </c>
      <c r="I246" s="589">
        <f t="shared" si="94"/>
        <v>113184</v>
      </c>
      <c r="J246" s="801"/>
      <c r="K246" s="807">
        <v>113184</v>
      </c>
      <c r="L246" s="808">
        <f t="shared" si="95"/>
        <v>0</v>
      </c>
      <c r="M246" s="807">
        <v>0</v>
      </c>
      <c r="N246" s="808">
        <f t="shared" si="110"/>
        <v>0</v>
      </c>
      <c r="O246" s="812">
        <f t="shared" si="96"/>
        <v>0</v>
      </c>
      <c r="P246" s="641">
        <f t="shared" si="115"/>
        <v>0</v>
      </c>
      <c r="Q246" s="514">
        <f t="shared" si="116"/>
        <v>0</v>
      </c>
      <c r="R246" s="640">
        <f t="shared" si="108"/>
        <v>0</v>
      </c>
      <c r="S246" s="641"/>
      <c r="T246" s="521">
        <v>113184</v>
      </c>
      <c r="U246" s="521">
        <f t="shared" si="97"/>
        <v>0</v>
      </c>
      <c r="V246" s="521">
        <v>0</v>
      </c>
      <c r="W246" s="521">
        <f t="shared" si="111"/>
        <v>0</v>
      </c>
      <c r="X246" s="673">
        <f t="shared" si="98"/>
        <v>0</v>
      </c>
      <c r="Y246" s="641"/>
      <c r="Z246" s="521">
        <v>113184</v>
      </c>
      <c r="AA246" s="521">
        <f t="shared" si="99"/>
        <v>0</v>
      </c>
      <c r="AB246" s="521">
        <v>0</v>
      </c>
      <c r="AC246" s="521">
        <f t="shared" si="112"/>
        <v>0</v>
      </c>
      <c r="AD246" s="673">
        <f t="shared" si="100"/>
        <v>0</v>
      </c>
      <c r="AE246" s="744">
        <f t="shared" si="114"/>
        <v>1</v>
      </c>
      <c r="AF246" s="751">
        <v>113184</v>
      </c>
      <c r="AG246" s="751">
        <f t="shared" si="101"/>
        <v>113184</v>
      </c>
      <c r="AH246" s="751">
        <v>0</v>
      </c>
      <c r="AI246" s="751">
        <f t="shared" si="113"/>
        <v>0</v>
      </c>
      <c r="AJ246" s="752">
        <f t="shared" si="102"/>
        <v>113184</v>
      </c>
    </row>
    <row r="247" spans="1:36" s="403" customFormat="1" ht="17.45" hidden="1" customHeight="1" x14ac:dyDescent="0.25">
      <c r="A247" s="706" t="s">
        <v>359</v>
      </c>
      <c r="B247" s="698" t="s">
        <v>360</v>
      </c>
      <c r="C247" s="699"/>
      <c r="D247" s="703"/>
      <c r="E247" s="421"/>
      <c r="F247" s="421">
        <f>SUM(F248:F261)</f>
        <v>649932.9</v>
      </c>
      <c r="G247" s="421"/>
      <c r="H247" s="421">
        <f>SUM(H248:H261)</f>
        <v>2135422.9</v>
      </c>
      <c r="I247" s="586">
        <f>SUM(I248:I261)</f>
        <v>2785355.8000000003</v>
      </c>
      <c r="J247" s="801"/>
      <c r="K247" s="802"/>
      <c r="L247" s="811">
        <f>SUM(L248:L261)</f>
        <v>0</v>
      </c>
      <c r="M247" s="802"/>
      <c r="N247" s="811">
        <f>SUM(N248:N261)</f>
        <v>0</v>
      </c>
      <c r="O247" s="804">
        <f>SUM(O248:O261)</f>
        <v>0</v>
      </c>
      <c r="P247" s="641">
        <f t="shared" si="115"/>
        <v>0</v>
      </c>
      <c r="Q247" s="514">
        <f t="shared" si="116"/>
        <v>0</v>
      </c>
      <c r="R247" s="640">
        <f t="shared" si="108"/>
        <v>0</v>
      </c>
      <c r="S247" s="641"/>
      <c r="T247" s="520"/>
      <c r="U247" s="520">
        <f>SUM(U248:U261)</f>
        <v>0</v>
      </c>
      <c r="V247" s="520"/>
      <c r="W247" s="520">
        <f>SUM(W248:W261)</f>
        <v>0</v>
      </c>
      <c r="X247" s="672">
        <f>SUM(X248:X261)</f>
        <v>0</v>
      </c>
      <c r="Y247" s="641"/>
      <c r="Z247" s="520"/>
      <c r="AA247" s="520">
        <f>SUM(AA248:AA261)</f>
        <v>0</v>
      </c>
      <c r="AB247" s="520"/>
      <c r="AC247" s="520">
        <f>SUM(AC248:AC261)</f>
        <v>0</v>
      </c>
      <c r="AD247" s="672">
        <f>SUM(AD248:AD261)</f>
        <v>0</v>
      </c>
      <c r="AE247" s="744">
        <f t="shared" si="114"/>
        <v>0</v>
      </c>
      <c r="AF247" s="749"/>
      <c r="AG247" s="749">
        <f>SUM(AG248:AG261)</f>
        <v>649932.9</v>
      </c>
      <c r="AH247" s="749"/>
      <c r="AI247" s="749">
        <f>SUM(AI248:AI261)</f>
        <v>2135422.9</v>
      </c>
      <c r="AJ247" s="750">
        <f>SUM(AJ248:AJ261)</f>
        <v>2785355.8000000003</v>
      </c>
    </row>
    <row r="248" spans="1:36" s="403" customFormat="1" ht="26.45" hidden="1" customHeight="1" x14ac:dyDescent="0.25">
      <c r="A248" s="439" t="s">
        <v>816</v>
      </c>
      <c r="B248" s="438" t="s">
        <v>361</v>
      </c>
      <c r="C248" s="579" t="s">
        <v>31</v>
      </c>
      <c r="D248" s="598">
        <v>10</v>
      </c>
      <c r="E248" s="467">
        <v>6668</v>
      </c>
      <c r="F248" s="467">
        <f t="shared" ref="F248:F261" si="117">E248*D248</f>
        <v>66680</v>
      </c>
      <c r="G248" s="467">
        <v>39380</v>
      </c>
      <c r="H248" s="467">
        <f t="shared" ref="H248:H260" si="118">G248*D248</f>
        <v>393800</v>
      </c>
      <c r="I248" s="589">
        <f t="shared" ref="I248:I261" si="119">H248+F248</f>
        <v>460480</v>
      </c>
      <c r="J248" s="836"/>
      <c r="K248" s="807">
        <v>6668</v>
      </c>
      <c r="L248" s="808">
        <f t="shared" ref="L248:L261" si="120">K248*J248</f>
        <v>0</v>
      </c>
      <c r="M248" s="807">
        <v>39380</v>
      </c>
      <c r="N248" s="808">
        <f t="shared" ref="N248:N260" si="121">M248*J248</f>
        <v>0</v>
      </c>
      <c r="O248" s="812">
        <f t="shared" ref="O248:O261" si="122">N248+L248</f>
        <v>0</v>
      </c>
      <c r="P248" s="641">
        <f t="shared" si="115"/>
        <v>0</v>
      </c>
      <c r="Q248" s="514">
        <f t="shared" si="116"/>
        <v>0</v>
      </c>
      <c r="R248" s="640">
        <f t="shared" si="108"/>
        <v>0</v>
      </c>
      <c r="S248" s="652"/>
      <c r="T248" s="521">
        <v>6668</v>
      </c>
      <c r="U248" s="521">
        <f t="shared" ref="U248:U261" si="123">T248*S248</f>
        <v>0</v>
      </c>
      <c r="V248" s="521">
        <v>39380</v>
      </c>
      <c r="W248" s="521">
        <f t="shared" ref="W248:W260" si="124">V248*S248</f>
        <v>0</v>
      </c>
      <c r="X248" s="673">
        <f t="shared" ref="X248:X261" si="125">W248+U248</f>
        <v>0</v>
      </c>
      <c r="Y248" s="652"/>
      <c r="Z248" s="521">
        <v>6668</v>
      </c>
      <c r="AA248" s="521">
        <f t="shared" ref="AA248:AA261" si="126">Z248*Y248</f>
        <v>0</v>
      </c>
      <c r="AB248" s="521">
        <v>39380</v>
      </c>
      <c r="AC248" s="521">
        <f t="shared" ref="AC248:AC260" si="127">AB248*Y248</f>
        <v>0</v>
      </c>
      <c r="AD248" s="673">
        <f t="shared" ref="AD248:AD261" si="128">AC248+AA248</f>
        <v>0</v>
      </c>
      <c r="AE248" s="744">
        <f t="shared" si="114"/>
        <v>10</v>
      </c>
      <c r="AF248" s="751">
        <v>6668</v>
      </c>
      <c r="AG248" s="751">
        <f t="shared" ref="AG248:AG261" si="129">AF248*AE248</f>
        <v>66680</v>
      </c>
      <c r="AH248" s="751">
        <v>39380</v>
      </c>
      <c r="AI248" s="751">
        <f t="shared" ref="AI248:AI260" si="130">AH248*AE248</f>
        <v>393800</v>
      </c>
      <c r="AJ248" s="752">
        <f t="shared" ref="AJ248:AJ261" si="131">AI248+AG248</f>
        <v>460480</v>
      </c>
    </row>
    <row r="249" spans="1:36" s="403" customFormat="1" ht="26.45" hidden="1" customHeight="1" x14ac:dyDescent="0.25">
      <c r="A249" s="439" t="s">
        <v>817</v>
      </c>
      <c r="B249" s="438" t="s">
        <v>362</v>
      </c>
      <c r="C249" s="579" t="s">
        <v>31</v>
      </c>
      <c r="D249" s="598">
        <v>24</v>
      </c>
      <c r="E249" s="467">
        <v>5668</v>
      </c>
      <c r="F249" s="467">
        <f t="shared" si="117"/>
        <v>136032</v>
      </c>
      <c r="G249" s="467">
        <v>23220</v>
      </c>
      <c r="H249" s="467">
        <f t="shared" si="118"/>
        <v>557280</v>
      </c>
      <c r="I249" s="589">
        <f t="shared" si="119"/>
        <v>693312</v>
      </c>
      <c r="J249" s="836"/>
      <c r="K249" s="807">
        <v>5668</v>
      </c>
      <c r="L249" s="808">
        <f t="shared" si="120"/>
        <v>0</v>
      </c>
      <c r="M249" s="807">
        <v>23220</v>
      </c>
      <c r="N249" s="808">
        <f t="shared" si="121"/>
        <v>0</v>
      </c>
      <c r="O249" s="812">
        <f t="shared" si="122"/>
        <v>0</v>
      </c>
      <c r="P249" s="641">
        <f t="shared" si="115"/>
        <v>0</v>
      </c>
      <c r="Q249" s="514">
        <f t="shared" si="116"/>
        <v>0</v>
      </c>
      <c r="R249" s="640">
        <f t="shared" si="108"/>
        <v>0</v>
      </c>
      <c r="S249" s="652"/>
      <c r="T249" s="521">
        <v>5668</v>
      </c>
      <c r="U249" s="521">
        <f t="shared" si="123"/>
        <v>0</v>
      </c>
      <c r="V249" s="521">
        <v>23220</v>
      </c>
      <c r="W249" s="521">
        <f t="shared" si="124"/>
        <v>0</v>
      </c>
      <c r="X249" s="673">
        <f t="shared" si="125"/>
        <v>0</v>
      </c>
      <c r="Y249" s="652"/>
      <c r="Z249" s="521">
        <v>5668</v>
      </c>
      <c r="AA249" s="521">
        <f t="shared" si="126"/>
        <v>0</v>
      </c>
      <c r="AB249" s="521">
        <v>23220</v>
      </c>
      <c r="AC249" s="521">
        <f t="shared" si="127"/>
        <v>0</v>
      </c>
      <c r="AD249" s="673">
        <f t="shared" si="128"/>
        <v>0</v>
      </c>
      <c r="AE249" s="744">
        <f t="shared" si="114"/>
        <v>24</v>
      </c>
      <c r="AF249" s="751">
        <v>5668</v>
      </c>
      <c r="AG249" s="751">
        <f t="shared" si="129"/>
        <v>136032</v>
      </c>
      <c r="AH249" s="751">
        <v>23220</v>
      </c>
      <c r="AI249" s="751">
        <f t="shared" si="130"/>
        <v>557280</v>
      </c>
      <c r="AJ249" s="752">
        <f t="shared" si="131"/>
        <v>693312</v>
      </c>
    </row>
    <row r="250" spans="1:36" s="403" customFormat="1" ht="15.6" hidden="1" customHeight="1" x14ac:dyDescent="0.25">
      <c r="A250" s="439" t="s">
        <v>818</v>
      </c>
      <c r="B250" s="438" t="s">
        <v>363</v>
      </c>
      <c r="C250" s="579" t="s">
        <v>31</v>
      </c>
      <c r="D250" s="598">
        <v>1</v>
      </c>
      <c r="E250" s="467">
        <v>1965</v>
      </c>
      <c r="F250" s="467">
        <f t="shared" si="117"/>
        <v>1965</v>
      </c>
      <c r="G250" s="467">
        <v>7007</v>
      </c>
      <c r="H250" s="467">
        <f t="shared" si="118"/>
        <v>7007</v>
      </c>
      <c r="I250" s="589">
        <f t="shared" si="119"/>
        <v>8972</v>
      </c>
      <c r="J250" s="836"/>
      <c r="K250" s="807">
        <v>1965</v>
      </c>
      <c r="L250" s="808">
        <f t="shared" si="120"/>
        <v>0</v>
      </c>
      <c r="M250" s="807">
        <v>7007</v>
      </c>
      <c r="N250" s="808">
        <f t="shared" si="121"/>
        <v>0</v>
      </c>
      <c r="O250" s="812">
        <f t="shared" si="122"/>
        <v>0</v>
      </c>
      <c r="P250" s="641">
        <f t="shared" si="115"/>
        <v>0</v>
      </c>
      <c r="Q250" s="514">
        <f t="shared" si="116"/>
        <v>0</v>
      </c>
      <c r="R250" s="640">
        <f t="shared" si="108"/>
        <v>0</v>
      </c>
      <c r="S250" s="652"/>
      <c r="T250" s="521">
        <v>1965</v>
      </c>
      <c r="U250" s="521">
        <f t="shared" si="123"/>
        <v>0</v>
      </c>
      <c r="V250" s="521">
        <v>7007</v>
      </c>
      <c r="W250" s="521">
        <f t="shared" si="124"/>
        <v>0</v>
      </c>
      <c r="X250" s="673">
        <f t="shared" si="125"/>
        <v>0</v>
      </c>
      <c r="Y250" s="652"/>
      <c r="Z250" s="521">
        <v>1965</v>
      </c>
      <c r="AA250" s="521">
        <f t="shared" si="126"/>
        <v>0</v>
      </c>
      <c r="AB250" s="521">
        <v>7007</v>
      </c>
      <c r="AC250" s="521">
        <f t="shared" si="127"/>
        <v>0</v>
      </c>
      <c r="AD250" s="673">
        <f t="shared" si="128"/>
        <v>0</v>
      </c>
      <c r="AE250" s="744">
        <f t="shared" si="114"/>
        <v>1</v>
      </c>
      <c r="AF250" s="751">
        <v>1965</v>
      </c>
      <c r="AG250" s="751">
        <f t="shared" si="129"/>
        <v>1965</v>
      </c>
      <c r="AH250" s="751">
        <v>7007</v>
      </c>
      <c r="AI250" s="751">
        <f t="shared" si="130"/>
        <v>7007</v>
      </c>
      <c r="AJ250" s="752">
        <f t="shared" si="131"/>
        <v>8972</v>
      </c>
    </row>
    <row r="251" spans="1:36" s="403" customFormat="1" ht="15.6" hidden="1" customHeight="1" x14ac:dyDescent="0.25">
      <c r="A251" s="439" t="s">
        <v>819</v>
      </c>
      <c r="B251" s="438" t="s">
        <v>364</v>
      </c>
      <c r="C251" s="579" t="s">
        <v>31</v>
      </c>
      <c r="D251" s="598">
        <v>34</v>
      </c>
      <c r="E251" s="467">
        <v>655</v>
      </c>
      <c r="F251" s="467">
        <f t="shared" si="117"/>
        <v>22270</v>
      </c>
      <c r="G251" s="467">
        <v>2366</v>
      </c>
      <c r="H251" s="467">
        <f t="shared" si="118"/>
        <v>80444</v>
      </c>
      <c r="I251" s="589">
        <f t="shared" si="119"/>
        <v>102714</v>
      </c>
      <c r="J251" s="836"/>
      <c r="K251" s="807">
        <v>655</v>
      </c>
      <c r="L251" s="808">
        <f t="shared" si="120"/>
        <v>0</v>
      </c>
      <c r="M251" s="807">
        <v>2366</v>
      </c>
      <c r="N251" s="808">
        <f t="shared" si="121"/>
        <v>0</v>
      </c>
      <c r="O251" s="812">
        <f t="shared" si="122"/>
        <v>0</v>
      </c>
      <c r="P251" s="641">
        <f t="shared" si="115"/>
        <v>0</v>
      </c>
      <c r="Q251" s="514">
        <f t="shared" si="116"/>
        <v>0</v>
      </c>
      <c r="R251" s="640">
        <f t="shared" si="108"/>
        <v>0</v>
      </c>
      <c r="S251" s="652"/>
      <c r="T251" s="521">
        <v>655</v>
      </c>
      <c r="U251" s="521">
        <f t="shared" si="123"/>
        <v>0</v>
      </c>
      <c r="V251" s="521">
        <v>2366</v>
      </c>
      <c r="W251" s="521">
        <f t="shared" si="124"/>
        <v>0</v>
      </c>
      <c r="X251" s="673">
        <f t="shared" si="125"/>
        <v>0</v>
      </c>
      <c r="Y251" s="652"/>
      <c r="Z251" s="521">
        <v>655</v>
      </c>
      <c r="AA251" s="521">
        <f t="shared" si="126"/>
        <v>0</v>
      </c>
      <c r="AB251" s="521">
        <v>2366</v>
      </c>
      <c r="AC251" s="521">
        <f t="shared" si="127"/>
        <v>0</v>
      </c>
      <c r="AD251" s="673">
        <f t="shared" si="128"/>
        <v>0</v>
      </c>
      <c r="AE251" s="744">
        <f t="shared" si="114"/>
        <v>34</v>
      </c>
      <c r="AF251" s="751">
        <v>655</v>
      </c>
      <c r="AG251" s="751">
        <f t="shared" si="129"/>
        <v>22270</v>
      </c>
      <c r="AH251" s="751">
        <v>2366</v>
      </c>
      <c r="AI251" s="751">
        <f t="shared" si="130"/>
        <v>80444</v>
      </c>
      <c r="AJ251" s="752">
        <f t="shared" si="131"/>
        <v>102714</v>
      </c>
    </row>
    <row r="252" spans="1:36" s="403" customFormat="1" ht="15.6" hidden="1" customHeight="1" x14ac:dyDescent="0.25">
      <c r="A252" s="439" t="s">
        <v>820</v>
      </c>
      <c r="B252" s="438" t="s">
        <v>365</v>
      </c>
      <c r="C252" s="579" t="s">
        <v>31</v>
      </c>
      <c r="D252" s="598">
        <v>3</v>
      </c>
      <c r="E252" s="467">
        <v>3144</v>
      </c>
      <c r="F252" s="467">
        <f t="shared" si="117"/>
        <v>9432</v>
      </c>
      <c r="G252" s="467">
        <v>122036.2</v>
      </c>
      <c r="H252" s="467">
        <f t="shared" si="118"/>
        <v>366108.6</v>
      </c>
      <c r="I252" s="589">
        <f t="shared" si="119"/>
        <v>375540.6</v>
      </c>
      <c r="J252" s="836"/>
      <c r="K252" s="807">
        <v>3144</v>
      </c>
      <c r="L252" s="808">
        <f t="shared" si="120"/>
        <v>0</v>
      </c>
      <c r="M252" s="807">
        <v>122036.2</v>
      </c>
      <c r="N252" s="808">
        <f t="shared" si="121"/>
        <v>0</v>
      </c>
      <c r="O252" s="812">
        <f t="shared" si="122"/>
        <v>0</v>
      </c>
      <c r="P252" s="641">
        <f t="shared" si="115"/>
        <v>0</v>
      </c>
      <c r="Q252" s="514">
        <f t="shared" si="116"/>
        <v>0</v>
      </c>
      <c r="R252" s="640">
        <f t="shared" si="108"/>
        <v>0</v>
      </c>
      <c r="S252" s="652"/>
      <c r="T252" s="521">
        <v>3144</v>
      </c>
      <c r="U252" s="521">
        <f t="shared" si="123"/>
        <v>0</v>
      </c>
      <c r="V252" s="521">
        <v>122036.2</v>
      </c>
      <c r="W252" s="521">
        <f t="shared" si="124"/>
        <v>0</v>
      </c>
      <c r="X252" s="673">
        <f t="shared" si="125"/>
        <v>0</v>
      </c>
      <c r="Y252" s="652"/>
      <c r="Z252" s="521">
        <v>3144</v>
      </c>
      <c r="AA252" s="521">
        <f t="shared" si="126"/>
        <v>0</v>
      </c>
      <c r="AB252" s="521">
        <v>122036.2</v>
      </c>
      <c r="AC252" s="521">
        <f t="shared" si="127"/>
        <v>0</v>
      </c>
      <c r="AD252" s="673">
        <f t="shared" si="128"/>
        <v>0</v>
      </c>
      <c r="AE252" s="744">
        <f t="shared" si="114"/>
        <v>3</v>
      </c>
      <c r="AF252" s="751">
        <v>3144</v>
      </c>
      <c r="AG252" s="751">
        <f t="shared" si="129"/>
        <v>9432</v>
      </c>
      <c r="AH252" s="751">
        <v>122036.2</v>
      </c>
      <c r="AI252" s="751">
        <f t="shared" si="130"/>
        <v>366108.6</v>
      </c>
      <c r="AJ252" s="752">
        <f t="shared" si="131"/>
        <v>375540.6</v>
      </c>
    </row>
    <row r="253" spans="1:36" s="403" customFormat="1" ht="26.45" hidden="1" customHeight="1" x14ac:dyDescent="0.25">
      <c r="A253" s="439" t="s">
        <v>821</v>
      </c>
      <c r="B253" s="438" t="s">
        <v>366</v>
      </c>
      <c r="C253" s="579" t="s">
        <v>31</v>
      </c>
      <c r="D253" s="598">
        <v>34</v>
      </c>
      <c r="E253" s="467">
        <v>262</v>
      </c>
      <c r="F253" s="467">
        <f t="shared" si="117"/>
        <v>8908</v>
      </c>
      <c r="G253" s="467">
        <v>13780</v>
      </c>
      <c r="H253" s="467">
        <f t="shared" si="118"/>
        <v>468520</v>
      </c>
      <c r="I253" s="589">
        <f t="shared" si="119"/>
        <v>477428</v>
      </c>
      <c r="J253" s="836"/>
      <c r="K253" s="807">
        <v>262</v>
      </c>
      <c r="L253" s="808">
        <f t="shared" si="120"/>
        <v>0</v>
      </c>
      <c r="M253" s="807">
        <v>13780</v>
      </c>
      <c r="N253" s="808">
        <f t="shared" si="121"/>
        <v>0</v>
      </c>
      <c r="O253" s="812">
        <f t="shared" si="122"/>
        <v>0</v>
      </c>
      <c r="P253" s="641">
        <f t="shared" si="115"/>
        <v>0</v>
      </c>
      <c r="Q253" s="514">
        <f t="shared" si="116"/>
        <v>0</v>
      </c>
      <c r="R253" s="640">
        <f t="shared" si="108"/>
        <v>0</v>
      </c>
      <c r="S253" s="652"/>
      <c r="T253" s="521">
        <v>262</v>
      </c>
      <c r="U253" s="521">
        <f t="shared" si="123"/>
        <v>0</v>
      </c>
      <c r="V253" s="521">
        <v>13780</v>
      </c>
      <c r="W253" s="521">
        <f t="shared" si="124"/>
        <v>0</v>
      </c>
      <c r="X253" s="673">
        <f t="shared" si="125"/>
        <v>0</v>
      </c>
      <c r="Y253" s="652"/>
      <c r="Z253" s="521">
        <v>262</v>
      </c>
      <c r="AA253" s="521">
        <f t="shared" si="126"/>
        <v>0</v>
      </c>
      <c r="AB253" s="521">
        <v>13780</v>
      </c>
      <c r="AC253" s="521">
        <f t="shared" si="127"/>
        <v>0</v>
      </c>
      <c r="AD253" s="673">
        <f t="shared" si="128"/>
        <v>0</v>
      </c>
      <c r="AE253" s="744">
        <f t="shared" si="114"/>
        <v>34</v>
      </c>
      <c r="AF253" s="751">
        <v>262</v>
      </c>
      <c r="AG253" s="751">
        <f t="shared" si="129"/>
        <v>8908</v>
      </c>
      <c r="AH253" s="751">
        <v>13780</v>
      </c>
      <c r="AI253" s="751">
        <f t="shared" si="130"/>
        <v>468520</v>
      </c>
      <c r="AJ253" s="752">
        <f t="shared" si="131"/>
        <v>477428</v>
      </c>
    </row>
    <row r="254" spans="1:36" s="403" customFormat="1" ht="26.45" hidden="1" customHeight="1" x14ac:dyDescent="0.25">
      <c r="A254" s="439" t="s">
        <v>822</v>
      </c>
      <c r="B254" s="438" t="s">
        <v>367</v>
      </c>
      <c r="C254" s="579" t="s">
        <v>31</v>
      </c>
      <c r="D254" s="598">
        <v>2</v>
      </c>
      <c r="E254" s="467">
        <v>1310</v>
      </c>
      <c r="F254" s="467">
        <f t="shared" si="117"/>
        <v>2620</v>
      </c>
      <c r="G254" s="467">
        <v>4836</v>
      </c>
      <c r="H254" s="467">
        <f t="shared" si="118"/>
        <v>9672</v>
      </c>
      <c r="I254" s="589">
        <f t="shared" si="119"/>
        <v>12292</v>
      </c>
      <c r="J254" s="836"/>
      <c r="K254" s="807">
        <v>1310</v>
      </c>
      <c r="L254" s="808">
        <f t="shared" si="120"/>
        <v>0</v>
      </c>
      <c r="M254" s="807">
        <v>4836</v>
      </c>
      <c r="N254" s="808">
        <f t="shared" si="121"/>
        <v>0</v>
      </c>
      <c r="O254" s="812">
        <f t="shared" si="122"/>
        <v>0</v>
      </c>
      <c r="P254" s="641">
        <f t="shared" si="115"/>
        <v>0</v>
      </c>
      <c r="Q254" s="514">
        <f t="shared" si="116"/>
        <v>0</v>
      </c>
      <c r="R254" s="640">
        <f t="shared" si="108"/>
        <v>0</v>
      </c>
      <c r="S254" s="652"/>
      <c r="T254" s="521">
        <v>1310</v>
      </c>
      <c r="U254" s="521">
        <f t="shared" si="123"/>
        <v>0</v>
      </c>
      <c r="V254" s="521">
        <v>4836</v>
      </c>
      <c r="W254" s="521">
        <f t="shared" si="124"/>
        <v>0</v>
      </c>
      <c r="X254" s="673">
        <f t="shared" si="125"/>
        <v>0</v>
      </c>
      <c r="Y254" s="652"/>
      <c r="Z254" s="521">
        <v>1310</v>
      </c>
      <c r="AA254" s="521">
        <f t="shared" si="126"/>
        <v>0</v>
      </c>
      <c r="AB254" s="521">
        <v>4836</v>
      </c>
      <c r="AC254" s="521">
        <f t="shared" si="127"/>
        <v>0</v>
      </c>
      <c r="AD254" s="673">
        <f t="shared" si="128"/>
        <v>0</v>
      </c>
      <c r="AE254" s="744">
        <f t="shared" si="114"/>
        <v>2</v>
      </c>
      <c r="AF254" s="751">
        <v>1310</v>
      </c>
      <c r="AG254" s="751">
        <f t="shared" si="129"/>
        <v>2620</v>
      </c>
      <c r="AH254" s="751">
        <v>4836</v>
      </c>
      <c r="AI254" s="751">
        <f t="shared" si="130"/>
        <v>9672</v>
      </c>
      <c r="AJ254" s="752">
        <f t="shared" si="131"/>
        <v>12292</v>
      </c>
    </row>
    <row r="255" spans="1:36" s="403" customFormat="1" ht="15.6" hidden="1" customHeight="1" x14ac:dyDescent="0.25">
      <c r="A255" s="439" t="s">
        <v>823</v>
      </c>
      <c r="B255" s="438" t="s">
        <v>368</v>
      </c>
      <c r="C255" s="579" t="s">
        <v>31</v>
      </c>
      <c r="D255" s="598">
        <v>2</v>
      </c>
      <c r="E255" s="467">
        <v>65.5</v>
      </c>
      <c r="F255" s="467">
        <f t="shared" si="117"/>
        <v>131</v>
      </c>
      <c r="G255" s="467">
        <v>470.6</v>
      </c>
      <c r="H255" s="467">
        <f t="shared" si="118"/>
        <v>941.2</v>
      </c>
      <c r="I255" s="589">
        <f t="shared" si="119"/>
        <v>1072.2</v>
      </c>
      <c r="J255" s="836"/>
      <c r="K255" s="807">
        <v>65.5</v>
      </c>
      <c r="L255" s="808">
        <f t="shared" si="120"/>
        <v>0</v>
      </c>
      <c r="M255" s="807">
        <v>470.6</v>
      </c>
      <c r="N255" s="808">
        <f t="shared" si="121"/>
        <v>0</v>
      </c>
      <c r="O255" s="812">
        <f t="shared" si="122"/>
        <v>0</v>
      </c>
      <c r="P255" s="641">
        <f t="shared" si="115"/>
        <v>0</v>
      </c>
      <c r="Q255" s="514">
        <f t="shared" si="116"/>
        <v>0</v>
      </c>
      <c r="R255" s="640">
        <f t="shared" si="108"/>
        <v>0</v>
      </c>
      <c r="S255" s="652"/>
      <c r="T255" s="521">
        <v>65.5</v>
      </c>
      <c r="U255" s="521">
        <f t="shared" si="123"/>
        <v>0</v>
      </c>
      <c r="V255" s="521">
        <v>470.6</v>
      </c>
      <c r="W255" s="521">
        <f t="shared" si="124"/>
        <v>0</v>
      </c>
      <c r="X255" s="673">
        <f t="shared" si="125"/>
        <v>0</v>
      </c>
      <c r="Y255" s="652"/>
      <c r="Z255" s="521">
        <v>65.5</v>
      </c>
      <c r="AA255" s="521">
        <f t="shared" si="126"/>
        <v>0</v>
      </c>
      <c r="AB255" s="521">
        <v>470.6</v>
      </c>
      <c r="AC255" s="521">
        <f t="shared" si="127"/>
        <v>0</v>
      </c>
      <c r="AD255" s="673">
        <f t="shared" si="128"/>
        <v>0</v>
      </c>
      <c r="AE255" s="744">
        <f t="shared" si="114"/>
        <v>2</v>
      </c>
      <c r="AF255" s="751">
        <v>65.5</v>
      </c>
      <c r="AG255" s="751">
        <f t="shared" si="129"/>
        <v>131</v>
      </c>
      <c r="AH255" s="751">
        <v>470.6</v>
      </c>
      <c r="AI255" s="751">
        <f t="shared" si="130"/>
        <v>941.2</v>
      </c>
      <c r="AJ255" s="752">
        <f t="shared" si="131"/>
        <v>1072.2</v>
      </c>
    </row>
    <row r="256" spans="1:36" s="403" customFormat="1" ht="26.45" hidden="1" customHeight="1" x14ac:dyDescent="0.25">
      <c r="A256" s="439" t="s">
        <v>824</v>
      </c>
      <c r="B256" s="438" t="s">
        <v>369</v>
      </c>
      <c r="C256" s="579" t="s">
        <v>31</v>
      </c>
      <c r="D256" s="598">
        <v>34</v>
      </c>
      <c r="E256" s="467">
        <v>131</v>
      </c>
      <c r="F256" s="467">
        <f t="shared" si="117"/>
        <v>4454</v>
      </c>
      <c r="G256" s="467">
        <v>122.2</v>
      </c>
      <c r="H256" s="467">
        <f t="shared" si="118"/>
        <v>4154.8</v>
      </c>
      <c r="I256" s="589">
        <f t="shared" si="119"/>
        <v>8608.7999999999993</v>
      </c>
      <c r="J256" s="836"/>
      <c r="K256" s="807">
        <v>131</v>
      </c>
      <c r="L256" s="808">
        <f t="shared" si="120"/>
        <v>0</v>
      </c>
      <c r="M256" s="807">
        <v>122.2</v>
      </c>
      <c r="N256" s="808">
        <f t="shared" si="121"/>
        <v>0</v>
      </c>
      <c r="O256" s="812">
        <f t="shared" si="122"/>
        <v>0</v>
      </c>
      <c r="P256" s="641">
        <f t="shared" si="115"/>
        <v>0</v>
      </c>
      <c r="Q256" s="514">
        <f t="shared" si="116"/>
        <v>0</v>
      </c>
      <c r="R256" s="640">
        <f t="shared" si="108"/>
        <v>0</v>
      </c>
      <c r="S256" s="652"/>
      <c r="T256" s="521">
        <v>131</v>
      </c>
      <c r="U256" s="521">
        <f t="shared" si="123"/>
        <v>0</v>
      </c>
      <c r="V256" s="521">
        <v>122.2</v>
      </c>
      <c r="W256" s="521">
        <f t="shared" si="124"/>
        <v>0</v>
      </c>
      <c r="X256" s="673">
        <f t="shared" si="125"/>
        <v>0</v>
      </c>
      <c r="Y256" s="652"/>
      <c r="Z256" s="521">
        <v>131</v>
      </c>
      <c r="AA256" s="521">
        <f t="shared" si="126"/>
        <v>0</v>
      </c>
      <c r="AB256" s="521">
        <v>122.2</v>
      </c>
      <c r="AC256" s="521">
        <f t="shared" si="127"/>
        <v>0</v>
      </c>
      <c r="AD256" s="673">
        <f t="shared" si="128"/>
        <v>0</v>
      </c>
      <c r="AE256" s="744">
        <f t="shared" si="114"/>
        <v>34</v>
      </c>
      <c r="AF256" s="751">
        <v>131</v>
      </c>
      <c r="AG256" s="751">
        <f t="shared" si="129"/>
        <v>4454</v>
      </c>
      <c r="AH256" s="751">
        <v>122.2</v>
      </c>
      <c r="AI256" s="751">
        <f t="shared" si="130"/>
        <v>4154.8</v>
      </c>
      <c r="AJ256" s="752">
        <f t="shared" si="131"/>
        <v>8608.7999999999993</v>
      </c>
    </row>
    <row r="257" spans="1:36" s="403" customFormat="1" ht="15.6" hidden="1" customHeight="1" x14ac:dyDescent="0.25">
      <c r="A257" s="439" t="s">
        <v>825</v>
      </c>
      <c r="B257" s="438" t="s">
        <v>370</v>
      </c>
      <c r="C257" s="579" t="s">
        <v>31</v>
      </c>
      <c r="D257" s="598">
        <v>500</v>
      </c>
      <c r="E257" s="467">
        <v>32.75</v>
      </c>
      <c r="F257" s="467">
        <f t="shared" si="117"/>
        <v>16375</v>
      </c>
      <c r="G257" s="467">
        <v>41.6</v>
      </c>
      <c r="H257" s="467">
        <f t="shared" si="118"/>
        <v>20800</v>
      </c>
      <c r="I257" s="589">
        <f t="shared" si="119"/>
        <v>37175</v>
      </c>
      <c r="J257" s="836"/>
      <c r="K257" s="807">
        <v>32.75</v>
      </c>
      <c r="L257" s="808">
        <f t="shared" si="120"/>
        <v>0</v>
      </c>
      <c r="M257" s="807">
        <v>41.6</v>
      </c>
      <c r="N257" s="808">
        <f t="shared" si="121"/>
        <v>0</v>
      </c>
      <c r="O257" s="812">
        <f t="shared" si="122"/>
        <v>0</v>
      </c>
      <c r="P257" s="641">
        <f t="shared" si="115"/>
        <v>0</v>
      </c>
      <c r="Q257" s="514">
        <f t="shared" si="116"/>
        <v>0</v>
      </c>
      <c r="R257" s="640">
        <f t="shared" si="108"/>
        <v>0</v>
      </c>
      <c r="S257" s="652"/>
      <c r="T257" s="521">
        <v>32.75</v>
      </c>
      <c r="U257" s="521">
        <f t="shared" si="123"/>
        <v>0</v>
      </c>
      <c r="V257" s="521">
        <v>41.6</v>
      </c>
      <c r="W257" s="521">
        <f t="shared" si="124"/>
        <v>0</v>
      </c>
      <c r="X257" s="673">
        <f t="shared" si="125"/>
        <v>0</v>
      </c>
      <c r="Y257" s="652"/>
      <c r="Z257" s="521">
        <v>32.75</v>
      </c>
      <c r="AA257" s="521">
        <f t="shared" si="126"/>
        <v>0</v>
      </c>
      <c r="AB257" s="521">
        <v>41.6</v>
      </c>
      <c r="AC257" s="521">
        <f t="shared" si="127"/>
        <v>0</v>
      </c>
      <c r="AD257" s="673">
        <f t="shared" si="128"/>
        <v>0</v>
      </c>
      <c r="AE257" s="744">
        <f t="shared" si="114"/>
        <v>500</v>
      </c>
      <c r="AF257" s="751">
        <v>32.75</v>
      </c>
      <c r="AG257" s="751">
        <f t="shared" si="129"/>
        <v>16375</v>
      </c>
      <c r="AH257" s="751">
        <v>41.6</v>
      </c>
      <c r="AI257" s="751">
        <f t="shared" si="130"/>
        <v>20800</v>
      </c>
      <c r="AJ257" s="752">
        <f t="shared" si="131"/>
        <v>37175</v>
      </c>
    </row>
    <row r="258" spans="1:36" s="403" customFormat="1" ht="26.45" hidden="1" customHeight="1" x14ac:dyDescent="0.25">
      <c r="A258" s="439" t="s">
        <v>826</v>
      </c>
      <c r="B258" s="438" t="s">
        <v>371</v>
      </c>
      <c r="C258" s="579" t="s">
        <v>32</v>
      </c>
      <c r="D258" s="598">
        <v>2035</v>
      </c>
      <c r="E258" s="467">
        <v>162.44</v>
      </c>
      <c r="F258" s="467">
        <f t="shared" si="117"/>
        <v>330565.40000000002</v>
      </c>
      <c r="G258" s="467">
        <v>94.38</v>
      </c>
      <c r="H258" s="467">
        <f t="shared" si="118"/>
        <v>192063.3</v>
      </c>
      <c r="I258" s="589">
        <f t="shared" si="119"/>
        <v>522628.7</v>
      </c>
      <c r="J258" s="836"/>
      <c r="K258" s="807">
        <v>162.44</v>
      </c>
      <c r="L258" s="808">
        <f t="shared" si="120"/>
        <v>0</v>
      </c>
      <c r="M258" s="807">
        <v>94.38</v>
      </c>
      <c r="N258" s="808">
        <f t="shared" si="121"/>
        <v>0</v>
      </c>
      <c r="O258" s="812">
        <f t="shared" si="122"/>
        <v>0</v>
      </c>
      <c r="P258" s="641">
        <f t="shared" si="115"/>
        <v>0</v>
      </c>
      <c r="Q258" s="514">
        <f t="shared" si="116"/>
        <v>0</v>
      </c>
      <c r="R258" s="640">
        <f t="shared" si="108"/>
        <v>0</v>
      </c>
      <c r="S258" s="652"/>
      <c r="T258" s="521">
        <v>162.44</v>
      </c>
      <c r="U258" s="521">
        <f t="shared" si="123"/>
        <v>0</v>
      </c>
      <c r="V258" s="521">
        <v>94.38</v>
      </c>
      <c r="W258" s="521">
        <f t="shared" si="124"/>
        <v>0</v>
      </c>
      <c r="X258" s="673">
        <f t="shared" si="125"/>
        <v>0</v>
      </c>
      <c r="Y258" s="652"/>
      <c r="Z258" s="521">
        <v>162.44</v>
      </c>
      <c r="AA258" s="521">
        <f t="shared" si="126"/>
        <v>0</v>
      </c>
      <c r="AB258" s="521">
        <v>94.38</v>
      </c>
      <c r="AC258" s="521">
        <f t="shared" si="127"/>
        <v>0</v>
      </c>
      <c r="AD258" s="673">
        <f t="shared" si="128"/>
        <v>0</v>
      </c>
      <c r="AE258" s="744">
        <f t="shared" si="114"/>
        <v>2035</v>
      </c>
      <c r="AF258" s="751">
        <v>162.44</v>
      </c>
      <c r="AG258" s="751">
        <f t="shared" si="129"/>
        <v>330565.40000000002</v>
      </c>
      <c r="AH258" s="751">
        <v>94.38</v>
      </c>
      <c r="AI258" s="751">
        <f t="shared" si="130"/>
        <v>192063.3</v>
      </c>
      <c r="AJ258" s="752">
        <f t="shared" si="131"/>
        <v>522628.7</v>
      </c>
    </row>
    <row r="259" spans="1:36" s="403" customFormat="1" ht="26.45" hidden="1" customHeight="1" x14ac:dyDescent="0.25">
      <c r="A259" s="439" t="s">
        <v>827</v>
      </c>
      <c r="B259" s="438" t="s">
        <v>356</v>
      </c>
      <c r="C259" s="579" t="s">
        <v>32</v>
      </c>
      <c r="D259" s="598">
        <v>250</v>
      </c>
      <c r="E259" s="467">
        <v>45.85</v>
      </c>
      <c r="F259" s="467">
        <f t="shared" si="117"/>
        <v>11462.5</v>
      </c>
      <c r="G259" s="467">
        <v>125.84</v>
      </c>
      <c r="H259" s="467">
        <f t="shared" si="118"/>
        <v>31460</v>
      </c>
      <c r="I259" s="589">
        <f t="shared" si="119"/>
        <v>42922.5</v>
      </c>
      <c r="J259" s="836"/>
      <c r="K259" s="807">
        <v>45.85</v>
      </c>
      <c r="L259" s="808">
        <f t="shared" si="120"/>
        <v>0</v>
      </c>
      <c r="M259" s="807">
        <v>125.84</v>
      </c>
      <c r="N259" s="808">
        <f t="shared" si="121"/>
        <v>0</v>
      </c>
      <c r="O259" s="812">
        <f t="shared" si="122"/>
        <v>0</v>
      </c>
      <c r="P259" s="641">
        <f t="shared" si="115"/>
        <v>0</v>
      </c>
      <c r="Q259" s="514">
        <f t="shared" si="116"/>
        <v>0</v>
      </c>
      <c r="R259" s="640">
        <f t="shared" si="108"/>
        <v>0</v>
      </c>
      <c r="S259" s="652"/>
      <c r="T259" s="521">
        <v>45.85</v>
      </c>
      <c r="U259" s="521">
        <f t="shared" si="123"/>
        <v>0</v>
      </c>
      <c r="V259" s="521">
        <v>125.84</v>
      </c>
      <c r="W259" s="521">
        <f t="shared" si="124"/>
        <v>0</v>
      </c>
      <c r="X259" s="673">
        <f t="shared" si="125"/>
        <v>0</v>
      </c>
      <c r="Y259" s="652"/>
      <c r="Z259" s="521">
        <v>45.85</v>
      </c>
      <c r="AA259" s="521">
        <f t="shared" si="126"/>
        <v>0</v>
      </c>
      <c r="AB259" s="521">
        <v>125.84</v>
      </c>
      <c r="AC259" s="521">
        <f t="shared" si="127"/>
        <v>0</v>
      </c>
      <c r="AD259" s="673">
        <f t="shared" si="128"/>
        <v>0</v>
      </c>
      <c r="AE259" s="744">
        <f t="shared" si="114"/>
        <v>250</v>
      </c>
      <c r="AF259" s="751">
        <v>45.85</v>
      </c>
      <c r="AG259" s="751">
        <f t="shared" si="129"/>
        <v>11462.5</v>
      </c>
      <c r="AH259" s="751">
        <v>125.84</v>
      </c>
      <c r="AI259" s="751">
        <f t="shared" si="130"/>
        <v>31460</v>
      </c>
      <c r="AJ259" s="752">
        <f t="shared" si="131"/>
        <v>42922.5</v>
      </c>
    </row>
    <row r="260" spans="1:36" s="403" customFormat="1" ht="15.6" hidden="1" customHeight="1" x14ac:dyDescent="0.25">
      <c r="A260" s="439" t="s">
        <v>828</v>
      </c>
      <c r="B260" s="438" t="s">
        <v>357</v>
      </c>
      <c r="C260" s="579" t="s">
        <v>31</v>
      </c>
      <c r="D260" s="598">
        <v>100</v>
      </c>
      <c r="E260" s="467">
        <v>13.100000000000001</v>
      </c>
      <c r="F260" s="467">
        <f t="shared" si="117"/>
        <v>1310.0000000000002</v>
      </c>
      <c r="G260" s="467">
        <v>31.72</v>
      </c>
      <c r="H260" s="467">
        <f t="shared" si="118"/>
        <v>3172</v>
      </c>
      <c r="I260" s="589">
        <f t="shared" si="119"/>
        <v>4482</v>
      </c>
      <c r="J260" s="836"/>
      <c r="K260" s="807">
        <v>13.100000000000001</v>
      </c>
      <c r="L260" s="808">
        <f t="shared" si="120"/>
        <v>0</v>
      </c>
      <c r="M260" s="807">
        <v>31.72</v>
      </c>
      <c r="N260" s="808">
        <f t="shared" si="121"/>
        <v>0</v>
      </c>
      <c r="O260" s="812">
        <f t="shared" si="122"/>
        <v>0</v>
      </c>
      <c r="P260" s="641">
        <f t="shared" si="115"/>
        <v>0</v>
      </c>
      <c r="Q260" s="514">
        <f t="shared" si="116"/>
        <v>0</v>
      </c>
      <c r="R260" s="640">
        <f t="shared" si="108"/>
        <v>0</v>
      </c>
      <c r="S260" s="652"/>
      <c r="T260" s="521">
        <v>13.100000000000001</v>
      </c>
      <c r="U260" s="521">
        <f t="shared" si="123"/>
        <v>0</v>
      </c>
      <c r="V260" s="521">
        <v>31.72</v>
      </c>
      <c r="W260" s="521">
        <f t="shared" si="124"/>
        <v>0</v>
      </c>
      <c r="X260" s="673">
        <f t="shared" si="125"/>
        <v>0</v>
      </c>
      <c r="Y260" s="652"/>
      <c r="Z260" s="521">
        <v>13.100000000000001</v>
      </c>
      <c r="AA260" s="521">
        <f t="shared" si="126"/>
        <v>0</v>
      </c>
      <c r="AB260" s="521">
        <v>31.72</v>
      </c>
      <c r="AC260" s="521">
        <f t="shared" si="127"/>
        <v>0</v>
      </c>
      <c r="AD260" s="673">
        <f t="shared" si="128"/>
        <v>0</v>
      </c>
      <c r="AE260" s="744">
        <f t="shared" si="114"/>
        <v>100</v>
      </c>
      <c r="AF260" s="751">
        <v>13.100000000000001</v>
      </c>
      <c r="AG260" s="751">
        <f t="shared" si="129"/>
        <v>1310.0000000000002</v>
      </c>
      <c r="AH260" s="751">
        <v>31.72</v>
      </c>
      <c r="AI260" s="751">
        <f t="shared" si="130"/>
        <v>3172</v>
      </c>
      <c r="AJ260" s="752">
        <f t="shared" si="131"/>
        <v>4482</v>
      </c>
    </row>
    <row r="261" spans="1:36" s="403" customFormat="1" ht="15.6" hidden="1" customHeight="1" x14ac:dyDescent="0.25">
      <c r="A261" s="439" t="s">
        <v>829</v>
      </c>
      <c r="B261" s="438" t="s">
        <v>358</v>
      </c>
      <c r="C261" s="579" t="s">
        <v>224</v>
      </c>
      <c r="D261" s="602">
        <v>1</v>
      </c>
      <c r="E261" s="472">
        <v>37728</v>
      </c>
      <c r="F261" s="472">
        <f t="shared" si="117"/>
        <v>37728</v>
      </c>
      <c r="G261" s="472"/>
      <c r="H261" s="472"/>
      <c r="I261" s="595">
        <f t="shared" si="119"/>
        <v>37728</v>
      </c>
      <c r="J261" s="836"/>
      <c r="K261" s="839">
        <v>37728</v>
      </c>
      <c r="L261" s="840">
        <f t="shared" si="120"/>
        <v>0</v>
      </c>
      <c r="M261" s="839"/>
      <c r="N261" s="840"/>
      <c r="O261" s="831">
        <f t="shared" si="122"/>
        <v>0</v>
      </c>
      <c r="P261" s="641">
        <f t="shared" si="115"/>
        <v>0</v>
      </c>
      <c r="Q261" s="514">
        <f t="shared" si="116"/>
        <v>0</v>
      </c>
      <c r="R261" s="640">
        <f t="shared" si="108"/>
        <v>0</v>
      </c>
      <c r="S261" s="652"/>
      <c r="T261" s="526">
        <v>37728</v>
      </c>
      <c r="U261" s="526">
        <f t="shared" si="123"/>
        <v>0</v>
      </c>
      <c r="V261" s="526"/>
      <c r="W261" s="526"/>
      <c r="X261" s="680">
        <f t="shared" si="125"/>
        <v>0</v>
      </c>
      <c r="Y261" s="652"/>
      <c r="Z261" s="526">
        <v>37728</v>
      </c>
      <c r="AA261" s="526">
        <f t="shared" si="126"/>
        <v>0</v>
      </c>
      <c r="AB261" s="526"/>
      <c r="AC261" s="526"/>
      <c r="AD261" s="680">
        <f t="shared" si="128"/>
        <v>0</v>
      </c>
      <c r="AE261" s="744">
        <f t="shared" si="114"/>
        <v>1</v>
      </c>
      <c r="AF261" s="768">
        <v>37728</v>
      </c>
      <c r="AG261" s="768">
        <f t="shared" si="129"/>
        <v>37728</v>
      </c>
      <c r="AH261" s="768"/>
      <c r="AI261" s="768"/>
      <c r="AJ261" s="765">
        <f t="shared" si="131"/>
        <v>37728</v>
      </c>
    </row>
    <row r="262" spans="1:36" s="404" customFormat="1" ht="17.45" hidden="1" customHeight="1" x14ac:dyDescent="0.25">
      <c r="A262" s="706" t="s">
        <v>372</v>
      </c>
      <c r="B262" s="698" t="s">
        <v>373</v>
      </c>
      <c r="C262" s="699"/>
      <c r="D262" s="707"/>
      <c r="E262" s="708"/>
      <c r="F262" s="421">
        <f>SUM(F263:F264)</f>
        <v>1030142.866</v>
      </c>
      <c r="G262" s="708"/>
      <c r="H262" s="421">
        <f>SUM(H263:H264)</f>
        <v>1480862.5832</v>
      </c>
      <c r="I262" s="586">
        <f>SUM(I263:I264)</f>
        <v>2511005.4492000001</v>
      </c>
      <c r="J262" s="833"/>
      <c r="K262" s="841"/>
      <c r="L262" s="811">
        <f>SUM(L263:L264)</f>
        <v>0</v>
      </c>
      <c r="M262" s="841"/>
      <c r="N262" s="811">
        <f>SUM(N263:N264)</f>
        <v>0</v>
      </c>
      <c r="O262" s="804">
        <f>SUM(O263:O264)</f>
        <v>0</v>
      </c>
      <c r="P262" s="641">
        <f t="shared" si="115"/>
        <v>0</v>
      </c>
      <c r="Q262" s="514">
        <f t="shared" si="116"/>
        <v>0</v>
      </c>
      <c r="R262" s="640">
        <f t="shared" si="108"/>
        <v>0</v>
      </c>
      <c r="S262" s="636"/>
      <c r="T262" s="709"/>
      <c r="U262" s="520">
        <f>SUM(U263:U264)</f>
        <v>0</v>
      </c>
      <c r="V262" s="709"/>
      <c r="W262" s="520">
        <f>SUM(W263:W264)</f>
        <v>0</v>
      </c>
      <c r="X262" s="672">
        <f>SUM(X263:X264)</f>
        <v>0</v>
      </c>
      <c r="Y262" s="636"/>
      <c r="Z262" s="709"/>
      <c r="AA262" s="520">
        <f>SUM(AA263:AA264)</f>
        <v>0</v>
      </c>
      <c r="AB262" s="709"/>
      <c r="AC262" s="520">
        <f>SUM(AC263:AC264)</f>
        <v>0</v>
      </c>
      <c r="AD262" s="672">
        <f>SUM(AD263:AD264)</f>
        <v>0</v>
      </c>
      <c r="AE262" s="744">
        <f t="shared" si="114"/>
        <v>0</v>
      </c>
      <c r="AF262" s="769"/>
      <c r="AG262" s="749">
        <f>SUM(AG263:AG264)</f>
        <v>1030142.866</v>
      </c>
      <c r="AH262" s="769"/>
      <c r="AI262" s="749">
        <f>SUM(AI263:AI264)</f>
        <v>1480862.5832</v>
      </c>
      <c r="AJ262" s="750">
        <f>SUM(AJ263:AJ264)</f>
        <v>2511005.4492000001</v>
      </c>
    </row>
    <row r="263" spans="1:36" s="496" customFormat="1" ht="17.45" hidden="1" customHeight="1" x14ac:dyDescent="0.25">
      <c r="A263" s="437" t="s">
        <v>830</v>
      </c>
      <c r="B263" s="431" t="s">
        <v>274</v>
      </c>
      <c r="C263" s="576" t="s">
        <v>224</v>
      </c>
      <c r="D263" s="599">
        <v>1</v>
      </c>
      <c r="E263" s="484">
        <v>117977.29000000001</v>
      </c>
      <c r="F263" s="484">
        <f>E263*D263</f>
        <v>117977.29000000001</v>
      </c>
      <c r="G263" s="484">
        <v>197096.98319999999</v>
      </c>
      <c r="H263" s="484">
        <f>G263*D263</f>
        <v>197096.98319999999</v>
      </c>
      <c r="I263" s="589">
        <f>F263+H263</f>
        <v>315074.2732</v>
      </c>
      <c r="J263" s="801"/>
      <c r="K263" s="837">
        <v>117977.29000000001</v>
      </c>
      <c r="L263" s="838">
        <f>K263*J263</f>
        <v>0</v>
      </c>
      <c r="M263" s="837">
        <v>197096.98319999999</v>
      </c>
      <c r="N263" s="838">
        <f>M263*J263</f>
        <v>0</v>
      </c>
      <c r="O263" s="812">
        <f>L263+N263</f>
        <v>0</v>
      </c>
      <c r="P263" s="641">
        <f t="shared" si="115"/>
        <v>0</v>
      </c>
      <c r="Q263" s="514">
        <f t="shared" si="116"/>
        <v>0</v>
      </c>
      <c r="R263" s="640">
        <f t="shared" si="108"/>
        <v>0</v>
      </c>
      <c r="S263" s="641"/>
      <c r="T263" s="528">
        <v>117977.29000000001</v>
      </c>
      <c r="U263" s="528">
        <f>T263*S263</f>
        <v>0</v>
      </c>
      <c r="V263" s="528">
        <v>197096.98319999999</v>
      </c>
      <c r="W263" s="528">
        <f>V263*S263</f>
        <v>0</v>
      </c>
      <c r="X263" s="673">
        <f>U263+W263</f>
        <v>0</v>
      </c>
      <c r="Y263" s="641"/>
      <c r="Z263" s="528">
        <v>117977.29000000001</v>
      </c>
      <c r="AA263" s="528">
        <f>Z263*Y263</f>
        <v>0</v>
      </c>
      <c r="AB263" s="528">
        <v>197096.98319999999</v>
      </c>
      <c r="AC263" s="528">
        <f>AB263*Y263</f>
        <v>0</v>
      </c>
      <c r="AD263" s="673">
        <f>AA263+AC263</f>
        <v>0</v>
      </c>
      <c r="AE263" s="744">
        <f t="shared" si="114"/>
        <v>1</v>
      </c>
      <c r="AF263" s="767">
        <v>117977.29000000001</v>
      </c>
      <c r="AG263" s="767">
        <f>AF263*AE263</f>
        <v>117977.29000000001</v>
      </c>
      <c r="AH263" s="767">
        <v>197096.98319999999</v>
      </c>
      <c r="AI263" s="767">
        <f>AH263*AE263</f>
        <v>197096.98319999999</v>
      </c>
      <c r="AJ263" s="752">
        <f>AG263+AI263</f>
        <v>315074.2732</v>
      </c>
    </row>
    <row r="264" spans="1:36" s="496" customFormat="1" ht="17.45" hidden="1" customHeight="1" x14ac:dyDescent="0.25">
      <c r="A264" s="437" t="s">
        <v>831</v>
      </c>
      <c r="B264" s="431" t="s">
        <v>285</v>
      </c>
      <c r="C264" s="576" t="s">
        <v>213</v>
      </c>
      <c r="D264" s="599">
        <v>3820</v>
      </c>
      <c r="E264" s="484">
        <v>238.7868</v>
      </c>
      <c r="F264" s="484">
        <f>E264*D264</f>
        <v>912165.576</v>
      </c>
      <c r="G264" s="484">
        <v>336.06429319371728</v>
      </c>
      <c r="H264" s="484">
        <f>G264*D264</f>
        <v>1283765.6000000001</v>
      </c>
      <c r="I264" s="589">
        <f>F264+H264</f>
        <v>2195931.176</v>
      </c>
      <c r="J264" s="801"/>
      <c r="K264" s="837">
        <v>238.7868</v>
      </c>
      <c r="L264" s="838">
        <f>K264*J264</f>
        <v>0</v>
      </c>
      <c r="M264" s="837">
        <v>336.06429319371728</v>
      </c>
      <c r="N264" s="838">
        <f>M264*J264</f>
        <v>0</v>
      </c>
      <c r="O264" s="812">
        <f>L264+N264</f>
        <v>0</v>
      </c>
      <c r="P264" s="641">
        <f t="shared" si="115"/>
        <v>0</v>
      </c>
      <c r="Q264" s="514">
        <f t="shared" si="116"/>
        <v>0</v>
      </c>
      <c r="R264" s="640">
        <f t="shared" si="108"/>
        <v>0</v>
      </c>
      <c r="S264" s="641"/>
      <c r="T264" s="528">
        <v>238.7868</v>
      </c>
      <c r="U264" s="528">
        <f>T264*S264</f>
        <v>0</v>
      </c>
      <c r="V264" s="528">
        <v>336.06429319371728</v>
      </c>
      <c r="W264" s="528">
        <f>V264*S264</f>
        <v>0</v>
      </c>
      <c r="X264" s="673">
        <f>U264+W264</f>
        <v>0</v>
      </c>
      <c r="Y264" s="641"/>
      <c r="Z264" s="528">
        <v>238.7868</v>
      </c>
      <c r="AA264" s="528">
        <f>Z264*Y264</f>
        <v>0</v>
      </c>
      <c r="AB264" s="528">
        <v>336.06429319371728</v>
      </c>
      <c r="AC264" s="528">
        <f>AB264*Y264</f>
        <v>0</v>
      </c>
      <c r="AD264" s="673">
        <f>AA264+AC264</f>
        <v>0</v>
      </c>
      <c r="AE264" s="744">
        <f t="shared" si="114"/>
        <v>3820</v>
      </c>
      <c r="AF264" s="767">
        <v>238.7868</v>
      </c>
      <c r="AG264" s="767">
        <f>AF264*AE264</f>
        <v>912165.576</v>
      </c>
      <c r="AH264" s="767">
        <v>336.06429319371728</v>
      </c>
      <c r="AI264" s="767">
        <f>AH264*AE264</f>
        <v>1283765.6000000001</v>
      </c>
      <c r="AJ264" s="752">
        <f>AG264+AI264</f>
        <v>2195931.176</v>
      </c>
    </row>
    <row r="265" spans="1:36" s="403" customFormat="1" ht="24" hidden="1" customHeight="1" x14ac:dyDescent="0.25">
      <c r="A265" s="706" t="s">
        <v>374</v>
      </c>
      <c r="B265" s="698" t="s">
        <v>375</v>
      </c>
      <c r="C265" s="699"/>
      <c r="D265" s="703"/>
      <c r="E265" s="421"/>
      <c r="F265" s="421">
        <f>SUM(F266:F272)</f>
        <v>583593.1</v>
      </c>
      <c r="G265" s="421"/>
      <c r="H265" s="421">
        <f>SUM(H266:H272)</f>
        <v>7615331.5</v>
      </c>
      <c r="I265" s="586">
        <f>SUM(I266:I272)</f>
        <v>8198924.5999999996</v>
      </c>
      <c r="J265" s="833"/>
      <c r="K265" s="802"/>
      <c r="L265" s="811">
        <f>SUM(L266:L272)</f>
        <v>0</v>
      </c>
      <c r="M265" s="802"/>
      <c r="N265" s="811">
        <f>SUM(N266:N272)</f>
        <v>0</v>
      </c>
      <c r="O265" s="804">
        <f>SUM(O266:O272)</f>
        <v>0</v>
      </c>
      <c r="P265" s="641">
        <f t="shared" si="115"/>
        <v>0</v>
      </c>
      <c r="Q265" s="514">
        <f t="shared" si="116"/>
        <v>0</v>
      </c>
      <c r="R265" s="640">
        <f t="shared" si="108"/>
        <v>0</v>
      </c>
      <c r="S265" s="636"/>
      <c r="T265" s="515"/>
      <c r="U265" s="515">
        <f>SUM(U266:U272)</f>
        <v>0</v>
      </c>
      <c r="V265" s="515"/>
      <c r="W265" s="515">
        <f>SUM(W266:W272)</f>
        <v>0</v>
      </c>
      <c r="X265" s="670">
        <f>SUM(X266:X272)</f>
        <v>0</v>
      </c>
      <c r="Y265" s="636"/>
      <c r="Z265" s="515"/>
      <c r="AA265" s="515">
        <f>SUM(AA266:AA272)</f>
        <v>0</v>
      </c>
      <c r="AB265" s="515"/>
      <c r="AC265" s="515">
        <f>SUM(AC266:AC272)</f>
        <v>0</v>
      </c>
      <c r="AD265" s="670">
        <f>SUM(AD266:AD272)</f>
        <v>0</v>
      </c>
      <c r="AE265" s="744">
        <f t="shared" si="114"/>
        <v>0</v>
      </c>
      <c r="AF265" s="745"/>
      <c r="AG265" s="745">
        <f>SUM(AG266:AG272)</f>
        <v>236703.1</v>
      </c>
      <c r="AH265" s="745"/>
      <c r="AI265" s="745">
        <f>SUM(AI266:AI272)</f>
        <v>591971.5</v>
      </c>
      <c r="AJ265" s="746">
        <f>SUM(AJ266:AJ272)</f>
        <v>828674.6</v>
      </c>
    </row>
    <row r="266" spans="1:36" s="403" customFormat="1" ht="25.5" hidden="1" customHeight="1" x14ac:dyDescent="0.25">
      <c r="A266" s="439" t="s">
        <v>832</v>
      </c>
      <c r="B266" s="438" t="s">
        <v>376</v>
      </c>
      <c r="C266" s="573" t="s">
        <v>31</v>
      </c>
      <c r="D266" s="598">
        <v>1</v>
      </c>
      <c r="E266" s="467">
        <v>7074</v>
      </c>
      <c r="F266" s="467">
        <f t="shared" ref="F266:F272" si="132">E266*D266</f>
        <v>7074</v>
      </c>
      <c r="G266" s="467">
        <v>114039.90000000001</v>
      </c>
      <c r="H266" s="467">
        <f t="shared" ref="H266:H271" si="133">G266*D266</f>
        <v>114039.90000000001</v>
      </c>
      <c r="I266" s="589">
        <f t="shared" ref="I266:I272" si="134">H266+F266</f>
        <v>121113.90000000001</v>
      </c>
      <c r="J266" s="836"/>
      <c r="K266" s="807">
        <v>7074</v>
      </c>
      <c r="L266" s="808">
        <f t="shared" ref="L266:L272" si="135">K266*J266</f>
        <v>0</v>
      </c>
      <c r="M266" s="807">
        <v>114039.90000000001</v>
      </c>
      <c r="N266" s="808">
        <f t="shared" ref="N266:N271" si="136">M266*J266</f>
        <v>0</v>
      </c>
      <c r="O266" s="812">
        <f t="shared" ref="O266:O272" si="137">N266+L266</f>
        <v>0</v>
      </c>
      <c r="P266" s="641">
        <f t="shared" si="115"/>
        <v>0</v>
      </c>
      <c r="Q266" s="514">
        <f t="shared" si="116"/>
        <v>0</v>
      </c>
      <c r="R266" s="640">
        <f t="shared" si="108"/>
        <v>0</v>
      </c>
      <c r="S266" s="652"/>
      <c r="T266" s="521">
        <v>7074</v>
      </c>
      <c r="U266" s="521">
        <f t="shared" ref="U266:U268" si="138">T266*S266</f>
        <v>0</v>
      </c>
      <c r="V266" s="521">
        <v>114039.90000000001</v>
      </c>
      <c r="W266" s="521">
        <f t="shared" ref="W266:W268" si="139">V266*S266</f>
        <v>0</v>
      </c>
      <c r="X266" s="673">
        <f t="shared" ref="X266:X268" si="140">W266+U266</f>
        <v>0</v>
      </c>
      <c r="Y266" s="652"/>
      <c r="Z266" s="521">
        <v>7074</v>
      </c>
      <c r="AA266" s="521">
        <f t="shared" ref="AA266:AA268" si="141">Z266*Y266</f>
        <v>0</v>
      </c>
      <c r="AB266" s="521">
        <v>114039.90000000001</v>
      </c>
      <c r="AC266" s="521">
        <f t="shared" ref="AC266:AC268" si="142">AB266*Y266</f>
        <v>0</v>
      </c>
      <c r="AD266" s="673">
        <f t="shared" ref="AD266:AD268" si="143">AC266+AA266</f>
        <v>0</v>
      </c>
      <c r="AE266" s="744">
        <f t="shared" si="114"/>
        <v>1</v>
      </c>
      <c r="AF266" s="751">
        <v>7074</v>
      </c>
      <c r="AG266" s="751">
        <f t="shared" ref="AG266:AG268" si="144">AF266*AE266</f>
        <v>7074</v>
      </c>
      <c r="AH266" s="751">
        <v>114039.90000000001</v>
      </c>
      <c r="AI266" s="751">
        <f t="shared" ref="AI266:AI268" si="145">AH266*AE266</f>
        <v>114039.90000000001</v>
      </c>
      <c r="AJ266" s="752">
        <f t="shared" ref="AJ266:AJ268" si="146">AI266+AG266</f>
        <v>121113.90000000001</v>
      </c>
    </row>
    <row r="267" spans="1:36" s="403" customFormat="1" ht="27" hidden="1" customHeight="1" x14ac:dyDescent="0.25">
      <c r="A267" s="439" t="s">
        <v>833</v>
      </c>
      <c r="B267" s="438" t="s">
        <v>377</v>
      </c>
      <c r="C267" s="573" t="s">
        <v>378</v>
      </c>
      <c r="D267" s="598">
        <v>170</v>
      </c>
      <c r="E267" s="467">
        <v>232</v>
      </c>
      <c r="F267" s="467">
        <f t="shared" si="132"/>
        <v>39440</v>
      </c>
      <c r="G267" s="467">
        <v>754</v>
      </c>
      <c r="H267" s="467">
        <f t="shared" si="133"/>
        <v>128180</v>
      </c>
      <c r="I267" s="589">
        <f t="shared" si="134"/>
        <v>167620</v>
      </c>
      <c r="J267" s="836"/>
      <c r="K267" s="807">
        <v>232</v>
      </c>
      <c r="L267" s="808">
        <f t="shared" si="135"/>
        <v>0</v>
      </c>
      <c r="M267" s="807">
        <v>754</v>
      </c>
      <c r="N267" s="808">
        <f t="shared" si="136"/>
        <v>0</v>
      </c>
      <c r="O267" s="812">
        <f t="shared" si="137"/>
        <v>0</v>
      </c>
      <c r="P267" s="641">
        <f t="shared" si="115"/>
        <v>0</v>
      </c>
      <c r="Q267" s="514">
        <f t="shared" si="116"/>
        <v>0</v>
      </c>
      <c r="R267" s="640">
        <f t="shared" si="108"/>
        <v>0</v>
      </c>
      <c r="S267" s="652"/>
      <c r="T267" s="521">
        <v>232</v>
      </c>
      <c r="U267" s="521">
        <f t="shared" si="138"/>
        <v>0</v>
      </c>
      <c r="V267" s="521">
        <v>754</v>
      </c>
      <c r="W267" s="521">
        <f t="shared" si="139"/>
        <v>0</v>
      </c>
      <c r="X267" s="673">
        <f t="shared" si="140"/>
        <v>0</v>
      </c>
      <c r="Y267" s="652"/>
      <c r="Z267" s="521">
        <v>232</v>
      </c>
      <c r="AA267" s="521">
        <f t="shared" si="141"/>
        <v>0</v>
      </c>
      <c r="AB267" s="521">
        <v>754</v>
      </c>
      <c r="AC267" s="521">
        <f t="shared" si="142"/>
        <v>0</v>
      </c>
      <c r="AD267" s="673">
        <f t="shared" si="143"/>
        <v>0</v>
      </c>
      <c r="AE267" s="744">
        <f t="shared" si="114"/>
        <v>170</v>
      </c>
      <c r="AF267" s="751">
        <v>232</v>
      </c>
      <c r="AG267" s="751">
        <f t="shared" si="144"/>
        <v>39440</v>
      </c>
      <c r="AH267" s="751">
        <v>754</v>
      </c>
      <c r="AI267" s="751">
        <f t="shared" si="145"/>
        <v>128180</v>
      </c>
      <c r="AJ267" s="752">
        <f t="shared" si="146"/>
        <v>167620</v>
      </c>
    </row>
    <row r="268" spans="1:36" s="403" customFormat="1" ht="30" hidden="1" customHeight="1" x14ac:dyDescent="0.25">
      <c r="A268" s="439" t="s">
        <v>834</v>
      </c>
      <c r="B268" s="438" t="s">
        <v>379</v>
      </c>
      <c r="C268" s="573" t="s">
        <v>378</v>
      </c>
      <c r="D268" s="598">
        <v>400</v>
      </c>
      <c r="E268" s="467">
        <v>182</v>
      </c>
      <c r="F268" s="467">
        <f t="shared" si="132"/>
        <v>72800</v>
      </c>
      <c r="G268" s="467">
        <v>209</v>
      </c>
      <c r="H268" s="467">
        <f t="shared" si="133"/>
        <v>83600</v>
      </c>
      <c r="I268" s="589">
        <f t="shared" si="134"/>
        <v>156400</v>
      </c>
      <c r="J268" s="836"/>
      <c r="K268" s="807">
        <v>182</v>
      </c>
      <c r="L268" s="808">
        <f t="shared" si="135"/>
        <v>0</v>
      </c>
      <c r="M268" s="807">
        <v>209</v>
      </c>
      <c r="N268" s="808">
        <f t="shared" si="136"/>
        <v>0</v>
      </c>
      <c r="O268" s="812">
        <f t="shared" si="137"/>
        <v>0</v>
      </c>
      <c r="P268" s="641">
        <f t="shared" si="115"/>
        <v>0</v>
      </c>
      <c r="Q268" s="514">
        <f t="shared" si="116"/>
        <v>0</v>
      </c>
      <c r="R268" s="640">
        <f t="shared" si="108"/>
        <v>0</v>
      </c>
      <c r="S268" s="652"/>
      <c r="T268" s="521">
        <v>182</v>
      </c>
      <c r="U268" s="521">
        <f t="shared" si="138"/>
        <v>0</v>
      </c>
      <c r="V268" s="521">
        <v>209</v>
      </c>
      <c r="W268" s="521">
        <f t="shared" si="139"/>
        <v>0</v>
      </c>
      <c r="X268" s="673">
        <f t="shared" si="140"/>
        <v>0</v>
      </c>
      <c r="Y268" s="652"/>
      <c r="Z268" s="521">
        <v>182</v>
      </c>
      <c r="AA268" s="521">
        <f t="shared" si="141"/>
        <v>0</v>
      </c>
      <c r="AB268" s="521">
        <v>209</v>
      </c>
      <c r="AC268" s="521">
        <f t="shared" si="142"/>
        <v>0</v>
      </c>
      <c r="AD268" s="673">
        <f t="shared" si="143"/>
        <v>0</v>
      </c>
      <c r="AE268" s="744">
        <f t="shared" si="114"/>
        <v>400</v>
      </c>
      <c r="AF268" s="751">
        <v>182</v>
      </c>
      <c r="AG268" s="751">
        <f t="shared" si="144"/>
        <v>72800</v>
      </c>
      <c r="AH268" s="751">
        <v>209</v>
      </c>
      <c r="AI268" s="751">
        <f t="shared" si="145"/>
        <v>83600</v>
      </c>
      <c r="AJ268" s="752">
        <f t="shared" si="146"/>
        <v>156400</v>
      </c>
    </row>
    <row r="269" spans="1:36" s="403" customFormat="1" ht="28.5" hidden="1" customHeight="1" x14ac:dyDescent="0.25">
      <c r="A269" s="439"/>
      <c r="B269" s="438"/>
      <c r="C269" s="573"/>
      <c r="D269" s="598">
        <v>186</v>
      </c>
      <c r="E269" s="467">
        <v>1865</v>
      </c>
      <c r="F269" s="467">
        <f t="shared" si="132"/>
        <v>346890</v>
      </c>
      <c r="G269" s="467">
        <v>37760</v>
      </c>
      <c r="H269" s="467">
        <f t="shared" si="133"/>
        <v>7023360</v>
      </c>
      <c r="I269" s="589">
        <f t="shared" si="134"/>
        <v>7370250</v>
      </c>
      <c r="J269" s="836"/>
      <c r="K269" s="807"/>
      <c r="L269" s="808"/>
      <c r="M269" s="807"/>
      <c r="N269" s="808"/>
      <c r="O269" s="812"/>
      <c r="P269" s="641">
        <f t="shared" si="115"/>
        <v>0</v>
      </c>
      <c r="Q269" s="514">
        <f t="shared" si="116"/>
        <v>0</v>
      </c>
      <c r="R269" s="640">
        <f t="shared" si="108"/>
        <v>0</v>
      </c>
      <c r="S269" s="652"/>
      <c r="T269" s="514"/>
      <c r="U269" s="514"/>
      <c r="V269" s="514"/>
      <c r="W269" s="514"/>
      <c r="X269" s="671"/>
      <c r="Y269" s="652"/>
      <c r="Z269" s="514"/>
      <c r="AA269" s="514"/>
      <c r="AB269" s="514"/>
      <c r="AC269" s="514"/>
      <c r="AD269" s="671"/>
      <c r="AE269" s="744">
        <f t="shared" si="114"/>
        <v>186</v>
      </c>
      <c r="AF269" s="747"/>
      <c r="AG269" s="747"/>
      <c r="AH269" s="747"/>
      <c r="AI269" s="747"/>
      <c r="AJ269" s="748"/>
    </row>
    <row r="270" spans="1:36" s="403" customFormat="1" ht="17.45" hidden="1" customHeight="1" x14ac:dyDescent="0.25">
      <c r="A270" s="439" t="s">
        <v>835</v>
      </c>
      <c r="B270" s="438" t="s">
        <v>381</v>
      </c>
      <c r="C270" s="573" t="s">
        <v>31</v>
      </c>
      <c r="D270" s="598">
        <v>12</v>
      </c>
      <c r="E270" s="467">
        <v>2620</v>
      </c>
      <c r="F270" s="467">
        <f t="shared" si="132"/>
        <v>31440</v>
      </c>
      <c r="G270" s="467">
        <v>16374.800000000001</v>
      </c>
      <c r="H270" s="467">
        <f t="shared" si="133"/>
        <v>196497.6</v>
      </c>
      <c r="I270" s="589">
        <f t="shared" si="134"/>
        <v>227937.6</v>
      </c>
      <c r="J270" s="836"/>
      <c r="K270" s="807">
        <v>2620</v>
      </c>
      <c r="L270" s="808">
        <f t="shared" si="135"/>
        <v>0</v>
      </c>
      <c r="M270" s="807">
        <v>16374.800000000001</v>
      </c>
      <c r="N270" s="808">
        <f t="shared" si="136"/>
        <v>0</v>
      </c>
      <c r="O270" s="812">
        <f t="shared" si="137"/>
        <v>0</v>
      </c>
      <c r="P270" s="641">
        <f t="shared" si="115"/>
        <v>0</v>
      </c>
      <c r="Q270" s="514">
        <f t="shared" si="116"/>
        <v>0</v>
      </c>
      <c r="R270" s="640">
        <f t="shared" si="108"/>
        <v>0</v>
      </c>
      <c r="S270" s="652"/>
      <c r="T270" s="521">
        <v>2620</v>
      </c>
      <c r="U270" s="521">
        <f t="shared" ref="U270:U272" si="147">T270*S270</f>
        <v>0</v>
      </c>
      <c r="V270" s="521">
        <v>16374.800000000001</v>
      </c>
      <c r="W270" s="521">
        <f t="shared" ref="W270:W271" si="148">V270*S270</f>
        <v>0</v>
      </c>
      <c r="X270" s="673">
        <f t="shared" ref="X270:X272" si="149">W270+U270</f>
        <v>0</v>
      </c>
      <c r="Y270" s="652"/>
      <c r="Z270" s="521">
        <v>2620</v>
      </c>
      <c r="AA270" s="521">
        <f t="shared" ref="AA270:AA272" si="150">Z270*Y270</f>
        <v>0</v>
      </c>
      <c r="AB270" s="521">
        <v>16374.800000000001</v>
      </c>
      <c r="AC270" s="521">
        <f t="shared" ref="AC270:AC271" si="151">AB270*Y270</f>
        <v>0</v>
      </c>
      <c r="AD270" s="673">
        <f t="shared" ref="AD270:AD272" si="152">AC270+AA270</f>
        <v>0</v>
      </c>
      <c r="AE270" s="744">
        <f t="shared" si="114"/>
        <v>12</v>
      </c>
      <c r="AF270" s="751">
        <v>2620</v>
      </c>
      <c r="AG270" s="751">
        <f t="shared" ref="AG270:AG272" si="153">AF270*AE270</f>
        <v>31440</v>
      </c>
      <c r="AH270" s="751">
        <v>16374.800000000001</v>
      </c>
      <c r="AI270" s="751">
        <f t="shared" ref="AI270:AI271" si="154">AH270*AE270</f>
        <v>196497.6</v>
      </c>
      <c r="AJ270" s="752">
        <f t="shared" ref="AJ270:AJ272" si="155">AI270+AG270</f>
        <v>227937.6</v>
      </c>
    </row>
    <row r="271" spans="1:36" s="403" customFormat="1" ht="30.75" hidden="1" customHeight="1" x14ac:dyDescent="0.25">
      <c r="A271" s="439" t="s">
        <v>836</v>
      </c>
      <c r="B271" s="438" t="s">
        <v>382</v>
      </c>
      <c r="C271" s="573" t="s">
        <v>224</v>
      </c>
      <c r="D271" s="598">
        <v>570</v>
      </c>
      <c r="E271" s="467">
        <v>95.63000000000001</v>
      </c>
      <c r="F271" s="467">
        <f t="shared" si="132"/>
        <v>54509.100000000006</v>
      </c>
      <c r="G271" s="467">
        <v>122.2</v>
      </c>
      <c r="H271" s="467">
        <f t="shared" si="133"/>
        <v>69654</v>
      </c>
      <c r="I271" s="589">
        <f t="shared" si="134"/>
        <v>124163.1</v>
      </c>
      <c r="J271" s="836"/>
      <c r="K271" s="807">
        <v>95.63000000000001</v>
      </c>
      <c r="L271" s="808">
        <f t="shared" si="135"/>
        <v>0</v>
      </c>
      <c r="M271" s="807">
        <v>122.2</v>
      </c>
      <c r="N271" s="808">
        <f t="shared" si="136"/>
        <v>0</v>
      </c>
      <c r="O271" s="812">
        <f t="shared" si="137"/>
        <v>0</v>
      </c>
      <c r="P271" s="641">
        <f t="shared" si="115"/>
        <v>0</v>
      </c>
      <c r="Q271" s="514">
        <f t="shared" si="116"/>
        <v>0</v>
      </c>
      <c r="R271" s="640">
        <f t="shared" si="108"/>
        <v>0</v>
      </c>
      <c r="S271" s="652"/>
      <c r="T271" s="521">
        <v>95.63000000000001</v>
      </c>
      <c r="U271" s="521">
        <f t="shared" si="147"/>
        <v>0</v>
      </c>
      <c r="V271" s="521">
        <v>122.2</v>
      </c>
      <c r="W271" s="521">
        <f t="shared" si="148"/>
        <v>0</v>
      </c>
      <c r="X271" s="673">
        <f t="shared" si="149"/>
        <v>0</v>
      </c>
      <c r="Y271" s="652"/>
      <c r="Z271" s="521">
        <v>95.63000000000001</v>
      </c>
      <c r="AA271" s="521">
        <f t="shared" si="150"/>
        <v>0</v>
      </c>
      <c r="AB271" s="521">
        <v>122.2</v>
      </c>
      <c r="AC271" s="521">
        <f t="shared" si="151"/>
        <v>0</v>
      </c>
      <c r="AD271" s="673">
        <f t="shared" si="152"/>
        <v>0</v>
      </c>
      <c r="AE271" s="744">
        <f t="shared" si="114"/>
        <v>570</v>
      </c>
      <c r="AF271" s="751">
        <v>95.63000000000001</v>
      </c>
      <c r="AG271" s="751">
        <f t="shared" si="153"/>
        <v>54509.100000000006</v>
      </c>
      <c r="AH271" s="751">
        <v>122.2</v>
      </c>
      <c r="AI271" s="751">
        <f t="shared" si="154"/>
        <v>69654</v>
      </c>
      <c r="AJ271" s="752">
        <f t="shared" si="155"/>
        <v>124163.1</v>
      </c>
    </row>
    <row r="272" spans="1:36" s="403" customFormat="1" ht="23.25" hidden="1" customHeight="1" x14ac:dyDescent="0.25">
      <c r="A272" s="439" t="s">
        <v>837</v>
      </c>
      <c r="B272" s="438" t="s">
        <v>358</v>
      </c>
      <c r="C272" s="573" t="s">
        <v>224</v>
      </c>
      <c r="D272" s="598">
        <v>1</v>
      </c>
      <c r="E272" s="467">
        <v>31440</v>
      </c>
      <c r="F272" s="467">
        <f t="shared" si="132"/>
        <v>31440</v>
      </c>
      <c r="G272" s="467"/>
      <c r="H272" s="467"/>
      <c r="I272" s="589">
        <f t="shared" si="134"/>
        <v>31440</v>
      </c>
      <c r="J272" s="836"/>
      <c r="K272" s="807">
        <v>31440</v>
      </c>
      <c r="L272" s="808">
        <f t="shared" si="135"/>
        <v>0</v>
      </c>
      <c r="M272" s="807"/>
      <c r="N272" s="808"/>
      <c r="O272" s="812">
        <f t="shared" si="137"/>
        <v>0</v>
      </c>
      <c r="P272" s="641">
        <f t="shared" si="115"/>
        <v>0</v>
      </c>
      <c r="Q272" s="514">
        <f t="shared" si="116"/>
        <v>0</v>
      </c>
      <c r="R272" s="640">
        <f t="shared" si="108"/>
        <v>0</v>
      </c>
      <c r="S272" s="652"/>
      <c r="T272" s="521">
        <v>31440</v>
      </c>
      <c r="U272" s="521">
        <f t="shared" si="147"/>
        <v>0</v>
      </c>
      <c r="V272" s="521"/>
      <c r="W272" s="521"/>
      <c r="X272" s="673">
        <f t="shared" si="149"/>
        <v>0</v>
      </c>
      <c r="Y272" s="652"/>
      <c r="Z272" s="521">
        <v>31440</v>
      </c>
      <c r="AA272" s="521">
        <f t="shared" si="150"/>
        <v>0</v>
      </c>
      <c r="AB272" s="521"/>
      <c r="AC272" s="521"/>
      <c r="AD272" s="673">
        <f t="shared" si="152"/>
        <v>0</v>
      </c>
      <c r="AE272" s="744">
        <f t="shared" si="114"/>
        <v>1</v>
      </c>
      <c r="AF272" s="751">
        <v>31440</v>
      </c>
      <c r="AG272" s="751">
        <f t="shared" si="153"/>
        <v>31440</v>
      </c>
      <c r="AH272" s="751"/>
      <c r="AI272" s="751"/>
      <c r="AJ272" s="752">
        <f t="shared" si="155"/>
        <v>31440</v>
      </c>
    </row>
    <row r="273" spans="1:36" ht="23.25" hidden="1" customHeight="1" x14ac:dyDescent="0.25">
      <c r="A273" s="706" t="s">
        <v>383</v>
      </c>
      <c r="B273" s="698" t="s">
        <v>384</v>
      </c>
      <c r="C273" s="699"/>
      <c r="D273" s="637"/>
      <c r="E273" s="555"/>
      <c r="F273" s="555">
        <f>F274+F275+F276+F277+F278+F279</f>
        <v>2081673.6028500001</v>
      </c>
      <c r="G273" s="555"/>
      <c r="H273" s="555">
        <f>H274+H275+H276+H277+H278+H279</f>
        <v>2823576.9499240001</v>
      </c>
      <c r="I273" s="638">
        <f>I274+I275+I276+I277+I278+I279</f>
        <v>4905250.552774</v>
      </c>
      <c r="J273" s="833"/>
      <c r="K273" s="802"/>
      <c r="L273" s="811">
        <f>L274+L275+L276+L277+L278+L279</f>
        <v>1695730.3555090912</v>
      </c>
      <c r="M273" s="802"/>
      <c r="N273" s="811">
        <f>N274+N275+N276+N277+N278+N279</f>
        <v>2362740.125178182</v>
      </c>
      <c r="O273" s="804">
        <f>O274+O275+O276+O277+O278+O279</f>
        <v>4058470.4806872727</v>
      </c>
      <c r="P273" s="642"/>
      <c r="Q273" s="456"/>
      <c r="R273" s="609"/>
      <c r="S273" s="636"/>
      <c r="T273" s="515"/>
      <c r="U273" s="515">
        <f>U274+U275+U276+U277+U278+U279</f>
        <v>1695729.27</v>
      </c>
      <c r="V273" s="515"/>
      <c r="W273" s="515">
        <f>W274+W275+W276+W277+W278+W279</f>
        <v>2362739.2299999995</v>
      </c>
      <c r="X273" s="670">
        <f>X274+X275+X276+X277+X278+X279</f>
        <v>4058468.5</v>
      </c>
      <c r="Y273" s="636"/>
      <c r="Z273" s="515"/>
      <c r="AA273" s="515">
        <f>AA274+AA275+AA276+AA277+AA278+AA279</f>
        <v>0</v>
      </c>
      <c r="AB273" s="515"/>
      <c r="AC273" s="515">
        <f>AC274+AC275+AC276+AC277+AC278+AC279</f>
        <v>0</v>
      </c>
      <c r="AD273" s="670">
        <f>AD274+AD275+AD276+AD277+AD278+AD279</f>
        <v>0</v>
      </c>
      <c r="AE273" s="744">
        <f t="shared" si="114"/>
        <v>0</v>
      </c>
      <c r="AF273" s="745"/>
      <c r="AG273" s="745">
        <f>AG274+AG275+AG276+AG277+AG278+AG279</f>
        <v>385943.24125000002</v>
      </c>
      <c r="AH273" s="745"/>
      <c r="AI273" s="745">
        <f>AI274+AI275+AI276+AI277+AI278+AI279</f>
        <v>460836.81656399998</v>
      </c>
      <c r="AJ273" s="746">
        <f>AJ274+AJ275+AJ276+AJ277+AJ278+AJ279</f>
        <v>846780.05781400017</v>
      </c>
    </row>
    <row r="274" spans="1:36" s="498" customFormat="1" ht="30" customHeight="1" x14ac:dyDescent="0.25">
      <c r="A274" s="437" t="s">
        <v>838</v>
      </c>
      <c r="B274" s="431" t="s">
        <v>385</v>
      </c>
      <c r="C274" s="576" t="s">
        <v>33</v>
      </c>
      <c r="D274" s="599">
        <v>2.2000000000000002</v>
      </c>
      <c r="E274" s="484">
        <v>117100.30454545454</v>
      </c>
      <c r="F274" s="484">
        <f t="shared" ref="F274:F279" si="156">E274*D274</f>
        <v>257620.67</v>
      </c>
      <c r="G274" s="484">
        <v>208116.40909090909</v>
      </c>
      <c r="H274" s="484">
        <f t="shared" ref="H274:H279" si="157">G274*D274</f>
        <v>457856.10000000003</v>
      </c>
      <c r="I274" s="589">
        <f t="shared" ref="I274:I279" si="158">H274+F274</f>
        <v>715476.77</v>
      </c>
      <c r="J274" s="801">
        <v>2.1800000000000002</v>
      </c>
      <c r="K274" s="837">
        <v>117100.30454545454</v>
      </c>
      <c r="L274" s="838">
        <f t="shared" ref="L274:L279" si="159">K274*J274</f>
        <v>255278.66390909092</v>
      </c>
      <c r="M274" s="837">
        <v>208116.40909090909</v>
      </c>
      <c r="N274" s="838">
        <f t="shared" ref="N274:N279" si="160">M274*J274</f>
        <v>453693.77181818185</v>
      </c>
      <c r="O274" s="812">
        <f t="shared" ref="O274:O279" si="161">N274+L274</f>
        <v>708972.43572727276</v>
      </c>
      <c r="P274" s="641">
        <f t="shared" si="115"/>
        <v>0.30454545453540049</v>
      </c>
      <c r="Q274" s="514">
        <f t="shared" si="116"/>
        <v>0.40909090908826329</v>
      </c>
      <c r="R274" s="640">
        <f t="shared" si="108"/>
        <v>0.66999999998370185</v>
      </c>
      <c r="S274" s="1002">
        <v>2.1800000000000002</v>
      </c>
      <c r="T274" s="527">
        <v>117100</v>
      </c>
      <c r="U274" s="527">
        <f t="shared" ref="U274:U279" si="162">T274*S274</f>
        <v>255278.00000000003</v>
      </c>
      <c r="V274" s="527">
        <v>208116</v>
      </c>
      <c r="W274" s="527">
        <f t="shared" ref="W274:W279" si="163">V274*S274</f>
        <v>453692.88</v>
      </c>
      <c r="X274" s="671">
        <f t="shared" ref="X274:X279" si="164">W274+U274</f>
        <v>708970.88</v>
      </c>
      <c r="Y274" s="641"/>
      <c r="Z274" s="527">
        <v>117100</v>
      </c>
      <c r="AA274" s="527">
        <f t="shared" ref="AA274:AA279" si="165">Z274*Y274</f>
        <v>0</v>
      </c>
      <c r="AB274" s="527">
        <v>208116</v>
      </c>
      <c r="AC274" s="527">
        <f t="shared" ref="AC274:AC279" si="166">AB274*Y274</f>
        <v>0</v>
      </c>
      <c r="AD274" s="671">
        <f t="shared" ref="AD274:AD279" si="167">AC274+AA274</f>
        <v>0</v>
      </c>
      <c r="AE274" s="744">
        <f t="shared" si="114"/>
        <v>2.0000000000000018E-2</v>
      </c>
      <c r="AF274" s="766">
        <v>117100</v>
      </c>
      <c r="AG274" s="766">
        <f t="shared" ref="AG274:AG279" si="168">AF274*AE274</f>
        <v>2342.0000000000023</v>
      </c>
      <c r="AH274" s="766">
        <v>208116</v>
      </c>
      <c r="AI274" s="766">
        <f t="shared" ref="AI274:AI279" si="169">AH274*AE274</f>
        <v>4162.3200000000033</v>
      </c>
      <c r="AJ274" s="748">
        <f t="shared" ref="AJ274:AJ279" si="170">AI274+AG274</f>
        <v>6504.3200000000052</v>
      </c>
    </row>
    <row r="275" spans="1:36" s="498" customFormat="1" ht="30.75" customHeight="1" x14ac:dyDescent="0.25">
      <c r="A275" s="437" t="s">
        <v>842</v>
      </c>
      <c r="B275" s="431" t="s">
        <v>386</v>
      </c>
      <c r="C275" s="576" t="s">
        <v>153</v>
      </c>
      <c r="D275" s="599">
        <v>175.57</v>
      </c>
      <c r="E275" s="484">
        <v>2711</v>
      </c>
      <c r="F275" s="484">
        <f t="shared" si="156"/>
        <v>475970.26999999996</v>
      </c>
      <c r="G275" s="484">
        <v>7373</v>
      </c>
      <c r="H275" s="484">
        <f t="shared" si="157"/>
        <v>1294477.6099999999</v>
      </c>
      <c r="I275" s="589">
        <f t="shared" si="158"/>
        <v>1770447.88</v>
      </c>
      <c r="J275" s="801">
        <v>175.57</v>
      </c>
      <c r="K275" s="837">
        <v>2711</v>
      </c>
      <c r="L275" s="838">
        <f t="shared" si="159"/>
        <v>475970.26999999996</v>
      </c>
      <c r="M275" s="837">
        <v>7373</v>
      </c>
      <c r="N275" s="838">
        <f t="shared" si="160"/>
        <v>1294477.6099999999</v>
      </c>
      <c r="O275" s="812">
        <f t="shared" si="161"/>
        <v>1770447.88</v>
      </c>
      <c r="P275" s="641">
        <f t="shared" si="115"/>
        <v>0</v>
      </c>
      <c r="Q275" s="514">
        <f t="shared" si="116"/>
        <v>0</v>
      </c>
      <c r="R275" s="640">
        <f t="shared" si="108"/>
        <v>0</v>
      </c>
      <c r="S275" s="1002">
        <v>175.57</v>
      </c>
      <c r="T275" s="527">
        <v>2711</v>
      </c>
      <c r="U275" s="527">
        <f t="shared" si="162"/>
        <v>475970.26999999996</v>
      </c>
      <c r="V275" s="527">
        <v>7373</v>
      </c>
      <c r="W275" s="527">
        <f t="shared" si="163"/>
        <v>1294477.6099999999</v>
      </c>
      <c r="X275" s="671">
        <f t="shared" si="164"/>
        <v>1770447.88</v>
      </c>
      <c r="Y275" s="641"/>
      <c r="Z275" s="527">
        <v>2711</v>
      </c>
      <c r="AA275" s="527">
        <f t="shared" si="165"/>
        <v>0</v>
      </c>
      <c r="AB275" s="527">
        <v>7373</v>
      </c>
      <c r="AC275" s="527">
        <f t="shared" si="166"/>
        <v>0</v>
      </c>
      <c r="AD275" s="671">
        <f t="shared" si="167"/>
        <v>0</v>
      </c>
      <c r="AE275" s="744">
        <f t="shared" si="114"/>
        <v>0</v>
      </c>
      <c r="AF275" s="766">
        <v>2711</v>
      </c>
      <c r="AG275" s="766">
        <f t="shared" si="168"/>
        <v>0</v>
      </c>
      <c r="AH275" s="766">
        <v>7373</v>
      </c>
      <c r="AI275" s="766">
        <f t="shared" si="169"/>
        <v>0</v>
      </c>
      <c r="AJ275" s="748">
        <f t="shared" si="170"/>
        <v>0</v>
      </c>
    </row>
    <row r="276" spans="1:36" s="496" customFormat="1" ht="17.45" hidden="1" customHeight="1" x14ac:dyDescent="0.25">
      <c r="A276" s="437" t="s">
        <v>843</v>
      </c>
      <c r="B276" s="431" t="s">
        <v>387</v>
      </c>
      <c r="C276" s="576" t="s">
        <v>31</v>
      </c>
      <c r="D276" s="599">
        <v>1</v>
      </c>
      <c r="E276" s="484">
        <v>160029.60000000003</v>
      </c>
      <c r="F276" s="484">
        <f t="shared" si="156"/>
        <v>160029.60000000003</v>
      </c>
      <c r="G276" s="484">
        <v>163827.396564</v>
      </c>
      <c r="H276" s="484">
        <f t="shared" si="157"/>
        <v>163827.396564</v>
      </c>
      <c r="I276" s="589">
        <f t="shared" si="158"/>
        <v>323856.99656400003</v>
      </c>
      <c r="J276" s="801"/>
      <c r="K276" s="837">
        <v>160029.60000000003</v>
      </c>
      <c r="L276" s="838">
        <f t="shared" si="159"/>
        <v>0</v>
      </c>
      <c r="M276" s="837">
        <v>163827.396564</v>
      </c>
      <c r="N276" s="838">
        <f t="shared" si="160"/>
        <v>0</v>
      </c>
      <c r="O276" s="812">
        <f t="shared" si="161"/>
        <v>0</v>
      </c>
      <c r="P276" s="641">
        <f t="shared" si="115"/>
        <v>0</v>
      </c>
      <c r="Q276" s="514">
        <f t="shared" si="116"/>
        <v>0</v>
      </c>
      <c r="R276" s="640">
        <f t="shared" si="108"/>
        <v>0</v>
      </c>
      <c r="S276" s="641"/>
      <c r="T276" s="528">
        <v>160029.60000000003</v>
      </c>
      <c r="U276" s="528">
        <f t="shared" si="162"/>
        <v>0</v>
      </c>
      <c r="V276" s="528">
        <v>163827.396564</v>
      </c>
      <c r="W276" s="528">
        <f t="shared" si="163"/>
        <v>0</v>
      </c>
      <c r="X276" s="673">
        <f t="shared" si="164"/>
        <v>0</v>
      </c>
      <c r="Y276" s="641"/>
      <c r="Z276" s="528">
        <v>160029.60000000003</v>
      </c>
      <c r="AA276" s="528">
        <f t="shared" si="165"/>
        <v>0</v>
      </c>
      <c r="AB276" s="528">
        <v>163827.396564</v>
      </c>
      <c r="AC276" s="528">
        <f t="shared" si="166"/>
        <v>0</v>
      </c>
      <c r="AD276" s="673">
        <f t="shared" si="167"/>
        <v>0</v>
      </c>
      <c r="AE276" s="744">
        <f t="shared" si="114"/>
        <v>1</v>
      </c>
      <c r="AF276" s="767">
        <v>160029.60000000003</v>
      </c>
      <c r="AG276" s="767">
        <f t="shared" si="168"/>
        <v>160029.60000000003</v>
      </c>
      <c r="AH276" s="767">
        <v>163827.396564</v>
      </c>
      <c r="AI276" s="767">
        <f t="shared" si="169"/>
        <v>163827.396564</v>
      </c>
      <c r="AJ276" s="752">
        <f t="shared" si="170"/>
        <v>323856.99656400003</v>
      </c>
    </row>
    <row r="277" spans="1:36" s="496" customFormat="1" ht="17.45" hidden="1" customHeight="1" x14ac:dyDescent="0.25">
      <c r="A277" s="437" t="s">
        <v>844</v>
      </c>
      <c r="B277" s="431" t="s">
        <v>388</v>
      </c>
      <c r="C277" s="576" t="s">
        <v>153</v>
      </c>
      <c r="D277" s="599">
        <v>28.8</v>
      </c>
      <c r="E277" s="484">
        <v>5549.8059027777781</v>
      </c>
      <c r="F277" s="484">
        <f t="shared" si="156"/>
        <v>159834.41</v>
      </c>
      <c r="G277" s="484">
        <v>5516.6493055555557</v>
      </c>
      <c r="H277" s="484">
        <f t="shared" si="157"/>
        <v>158879.5</v>
      </c>
      <c r="I277" s="589">
        <f t="shared" si="158"/>
        <v>318713.91000000003</v>
      </c>
      <c r="J277" s="801"/>
      <c r="K277" s="837">
        <v>5549.8059027777781</v>
      </c>
      <c r="L277" s="838">
        <f t="shared" si="159"/>
        <v>0</v>
      </c>
      <c r="M277" s="837">
        <v>5516.6493055555557</v>
      </c>
      <c r="N277" s="838">
        <f t="shared" si="160"/>
        <v>0</v>
      </c>
      <c r="O277" s="812">
        <f t="shared" si="161"/>
        <v>0</v>
      </c>
      <c r="P277" s="641">
        <f t="shared" si="115"/>
        <v>0</v>
      </c>
      <c r="Q277" s="514">
        <f t="shared" si="116"/>
        <v>0</v>
      </c>
      <c r="R277" s="640">
        <f t="shared" si="108"/>
        <v>0</v>
      </c>
      <c r="S277" s="641"/>
      <c r="T277" s="528">
        <v>5549.8059027777781</v>
      </c>
      <c r="U277" s="528">
        <f t="shared" si="162"/>
        <v>0</v>
      </c>
      <c r="V277" s="528">
        <v>5516.6493055555557</v>
      </c>
      <c r="W277" s="528">
        <f t="shared" si="163"/>
        <v>0</v>
      </c>
      <c r="X277" s="673">
        <f t="shared" si="164"/>
        <v>0</v>
      </c>
      <c r="Y277" s="641"/>
      <c r="Z277" s="528">
        <v>5549.8059027777781</v>
      </c>
      <c r="AA277" s="528">
        <f t="shared" si="165"/>
        <v>0</v>
      </c>
      <c r="AB277" s="528">
        <v>5516.6493055555557</v>
      </c>
      <c r="AC277" s="528">
        <f t="shared" si="166"/>
        <v>0</v>
      </c>
      <c r="AD277" s="673">
        <f t="shared" si="167"/>
        <v>0</v>
      </c>
      <c r="AE277" s="744">
        <f t="shared" si="114"/>
        <v>28.8</v>
      </c>
      <c r="AF277" s="767">
        <v>5549.8059027777781</v>
      </c>
      <c r="AG277" s="767">
        <f t="shared" si="168"/>
        <v>159834.41</v>
      </c>
      <c r="AH277" s="767">
        <v>5516.6493055555557</v>
      </c>
      <c r="AI277" s="767">
        <f t="shared" si="169"/>
        <v>158879.5</v>
      </c>
      <c r="AJ277" s="752">
        <f t="shared" si="170"/>
        <v>318713.91000000003</v>
      </c>
    </row>
    <row r="278" spans="1:36" s="498" customFormat="1" ht="27.75" customHeight="1" x14ac:dyDescent="0.25">
      <c r="A278" s="437" t="s">
        <v>845</v>
      </c>
      <c r="B278" s="431" t="s">
        <v>389</v>
      </c>
      <c r="C278" s="576" t="s">
        <v>31</v>
      </c>
      <c r="D278" s="599">
        <v>1</v>
      </c>
      <c r="E278" s="484">
        <v>964481.42160000012</v>
      </c>
      <c r="F278" s="484">
        <f t="shared" si="156"/>
        <v>964481.42160000012</v>
      </c>
      <c r="G278" s="484">
        <v>614568.74336000008</v>
      </c>
      <c r="H278" s="484">
        <f t="shared" si="157"/>
        <v>614568.74336000008</v>
      </c>
      <c r="I278" s="589">
        <f t="shared" si="158"/>
        <v>1579050.1649600002</v>
      </c>
      <c r="J278" s="801">
        <v>1</v>
      </c>
      <c r="K278" s="837">
        <v>964481.42160000012</v>
      </c>
      <c r="L278" s="838">
        <f t="shared" si="159"/>
        <v>964481.42160000012</v>
      </c>
      <c r="M278" s="837">
        <v>614568.74336000008</v>
      </c>
      <c r="N278" s="838">
        <f t="shared" si="160"/>
        <v>614568.74336000008</v>
      </c>
      <c r="O278" s="812">
        <f t="shared" si="161"/>
        <v>1579050.1649600002</v>
      </c>
      <c r="P278" s="641">
        <f t="shared" si="115"/>
        <v>0.42160000011790544</v>
      </c>
      <c r="Q278" s="514">
        <f t="shared" si="116"/>
        <v>3.3600000897422433E-3</v>
      </c>
      <c r="R278" s="640">
        <f t="shared" si="108"/>
        <v>0.42160000011790544</v>
      </c>
      <c r="S278" s="1002">
        <v>1</v>
      </c>
      <c r="T278" s="527">
        <v>964481</v>
      </c>
      <c r="U278" s="527">
        <f t="shared" si="162"/>
        <v>964481</v>
      </c>
      <c r="V278" s="527">
        <v>614568.74</v>
      </c>
      <c r="W278" s="527">
        <f t="shared" si="163"/>
        <v>614568.74</v>
      </c>
      <c r="X278" s="671">
        <f t="shared" si="164"/>
        <v>1579049.74</v>
      </c>
      <c r="Y278" s="641"/>
      <c r="Z278" s="527">
        <v>964481</v>
      </c>
      <c r="AA278" s="527">
        <f t="shared" si="165"/>
        <v>0</v>
      </c>
      <c r="AB278" s="527">
        <v>614568.74</v>
      </c>
      <c r="AC278" s="527">
        <f t="shared" si="166"/>
        <v>0</v>
      </c>
      <c r="AD278" s="671">
        <f t="shared" si="167"/>
        <v>0</v>
      </c>
      <c r="AE278" s="744">
        <f t="shared" si="114"/>
        <v>0</v>
      </c>
      <c r="AF278" s="766">
        <v>964481</v>
      </c>
      <c r="AG278" s="766">
        <f t="shared" si="168"/>
        <v>0</v>
      </c>
      <c r="AH278" s="766">
        <v>614568.74</v>
      </c>
      <c r="AI278" s="766">
        <f t="shared" si="169"/>
        <v>0</v>
      </c>
      <c r="AJ278" s="748">
        <f t="shared" si="170"/>
        <v>0</v>
      </c>
    </row>
    <row r="279" spans="1:36" s="496" customFormat="1" ht="17.45" hidden="1" customHeight="1" x14ac:dyDescent="0.25">
      <c r="A279" s="437" t="s">
        <v>846</v>
      </c>
      <c r="B279" s="431" t="s">
        <v>390</v>
      </c>
      <c r="C279" s="576" t="s">
        <v>33</v>
      </c>
      <c r="D279" s="599">
        <v>0.33700000000000002</v>
      </c>
      <c r="E279" s="484">
        <v>189131.25</v>
      </c>
      <c r="F279" s="484">
        <f t="shared" si="156"/>
        <v>63737.231250000004</v>
      </c>
      <c r="G279" s="484">
        <v>397529.97032640944</v>
      </c>
      <c r="H279" s="484">
        <f t="shared" si="157"/>
        <v>133967.59999999998</v>
      </c>
      <c r="I279" s="589">
        <f t="shared" si="158"/>
        <v>197704.83124999999</v>
      </c>
      <c r="J279" s="801"/>
      <c r="K279" s="837">
        <v>189131.25</v>
      </c>
      <c r="L279" s="838">
        <f t="shared" si="159"/>
        <v>0</v>
      </c>
      <c r="M279" s="837">
        <v>397529.97032640944</v>
      </c>
      <c r="N279" s="838">
        <f t="shared" si="160"/>
        <v>0</v>
      </c>
      <c r="O279" s="812">
        <f t="shared" si="161"/>
        <v>0</v>
      </c>
      <c r="P279" s="641">
        <f t="shared" si="115"/>
        <v>0</v>
      </c>
      <c r="Q279" s="514">
        <f t="shared" si="116"/>
        <v>0</v>
      </c>
      <c r="R279" s="640">
        <f t="shared" ref="R279:R342" si="171">(D279*K279)-(D279*T279)</f>
        <v>0</v>
      </c>
      <c r="S279" s="641"/>
      <c r="T279" s="528">
        <v>189131.25</v>
      </c>
      <c r="U279" s="528">
        <f t="shared" si="162"/>
        <v>0</v>
      </c>
      <c r="V279" s="528">
        <v>397529.97032640944</v>
      </c>
      <c r="W279" s="528">
        <f t="shared" si="163"/>
        <v>0</v>
      </c>
      <c r="X279" s="673">
        <f t="shared" si="164"/>
        <v>0</v>
      </c>
      <c r="Y279" s="641"/>
      <c r="Z279" s="528">
        <v>189131.25</v>
      </c>
      <c r="AA279" s="528">
        <f t="shared" si="165"/>
        <v>0</v>
      </c>
      <c r="AB279" s="528">
        <v>397529.97032640944</v>
      </c>
      <c r="AC279" s="528">
        <f t="shared" si="166"/>
        <v>0</v>
      </c>
      <c r="AD279" s="673">
        <f t="shared" si="167"/>
        <v>0</v>
      </c>
      <c r="AE279" s="744">
        <f t="shared" si="114"/>
        <v>0.33700000000000002</v>
      </c>
      <c r="AF279" s="767">
        <v>189131.25</v>
      </c>
      <c r="AG279" s="767">
        <f t="shared" si="168"/>
        <v>63737.231250000004</v>
      </c>
      <c r="AH279" s="767">
        <v>397529.97032640944</v>
      </c>
      <c r="AI279" s="767">
        <f t="shared" si="169"/>
        <v>133967.59999999998</v>
      </c>
      <c r="AJ279" s="752">
        <f t="shared" si="170"/>
        <v>197704.83124999999</v>
      </c>
    </row>
    <row r="280" spans="1:36" s="404" customFormat="1" ht="17.45" hidden="1" customHeight="1" x14ac:dyDescent="0.25">
      <c r="A280" s="706" t="s">
        <v>391</v>
      </c>
      <c r="B280" s="698" t="s">
        <v>392</v>
      </c>
      <c r="C280" s="699"/>
      <c r="D280" s="703"/>
      <c r="E280" s="421"/>
      <c r="F280" s="421">
        <f>SUM(F281:F292)</f>
        <v>1005899.4</v>
      </c>
      <c r="G280" s="421"/>
      <c r="H280" s="421">
        <f>SUM(H281:H292)</f>
        <v>1844928.9000000001</v>
      </c>
      <c r="I280" s="586">
        <f>SUM(I281:I292)</f>
        <v>2850828.3000000003</v>
      </c>
      <c r="J280" s="833"/>
      <c r="K280" s="802"/>
      <c r="L280" s="811">
        <f>SUM(L281:L292)</f>
        <v>0</v>
      </c>
      <c r="M280" s="802"/>
      <c r="N280" s="811">
        <f>SUM(N281:N292)</f>
        <v>0</v>
      </c>
      <c r="O280" s="804">
        <f>SUM(O281:O292)</f>
        <v>0</v>
      </c>
      <c r="P280" s="641">
        <f t="shared" si="115"/>
        <v>0</v>
      </c>
      <c r="Q280" s="514">
        <f t="shared" si="116"/>
        <v>0</v>
      </c>
      <c r="R280" s="640">
        <f t="shared" si="171"/>
        <v>0</v>
      </c>
      <c r="S280" s="636"/>
      <c r="T280" s="520"/>
      <c r="U280" s="520">
        <f>SUM(U281:U292)</f>
        <v>0</v>
      </c>
      <c r="V280" s="520"/>
      <c r="W280" s="520">
        <f>SUM(W281:W292)</f>
        <v>0</v>
      </c>
      <c r="X280" s="672">
        <f>SUM(X281:X292)</f>
        <v>0</v>
      </c>
      <c r="Y280" s="636"/>
      <c r="Z280" s="520"/>
      <c r="AA280" s="520">
        <f>SUM(AA281:AA292)</f>
        <v>0</v>
      </c>
      <c r="AB280" s="520"/>
      <c r="AC280" s="520">
        <f>SUM(AC281:AC292)</f>
        <v>0</v>
      </c>
      <c r="AD280" s="672">
        <f>SUM(AD281:AD292)</f>
        <v>0</v>
      </c>
      <c r="AE280" s="744">
        <f t="shared" si="114"/>
        <v>0</v>
      </c>
      <c r="AF280" s="749"/>
      <c r="AG280" s="749">
        <f>SUM(AG281:AG292)</f>
        <v>1005899.4</v>
      </c>
      <c r="AH280" s="749"/>
      <c r="AI280" s="749">
        <f>SUM(AI281:AI292)</f>
        <v>1844928.9000000001</v>
      </c>
      <c r="AJ280" s="750">
        <f>SUM(AJ281:AJ292)</f>
        <v>2850828.3000000003</v>
      </c>
    </row>
    <row r="281" spans="1:36" s="403" customFormat="1" ht="15.6" hidden="1" customHeight="1" x14ac:dyDescent="0.25">
      <c r="A281" s="439" t="s">
        <v>847</v>
      </c>
      <c r="B281" s="438" t="s">
        <v>393</v>
      </c>
      <c r="C281" s="573" t="s">
        <v>31</v>
      </c>
      <c r="D281" s="598">
        <v>1</v>
      </c>
      <c r="E281" s="467">
        <v>6550</v>
      </c>
      <c r="F281" s="467">
        <f t="shared" ref="F281:F292" si="172">E281*D281</f>
        <v>6550</v>
      </c>
      <c r="G281" s="467">
        <v>55450.200000000004</v>
      </c>
      <c r="H281" s="467">
        <f t="shared" ref="H281:H291" si="173">G281*D281</f>
        <v>55450.200000000004</v>
      </c>
      <c r="I281" s="589">
        <f t="shared" ref="I281:I292" si="174">H281+F281</f>
        <v>62000.200000000004</v>
      </c>
      <c r="J281" s="836"/>
      <c r="K281" s="807">
        <v>6550</v>
      </c>
      <c r="L281" s="808">
        <f t="shared" ref="L281:L292" si="175">K281*J281</f>
        <v>0</v>
      </c>
      <c r="M281" s="807">
        <v>55450.200000000004</v>
      </c>
      <c r="N281" s="808">
        <f t="shared" ref="N281:N291" si="176">M281*J281</f>
        <v>0</v>
      </c>
      <c r="O281" s="812">
        <f t="shared" ref="O281:O292" si="177">N281+L281</f>
        <v>0</v>
      </c>
      <c r="P281" s="641">
        <f t="shared" si="115"/>
        <v>0</v>
      </c>
      <c r="Q281" s="514">
        <f t="shared" si="116"/>
        <v>0</v>
      </c>
      <c r="R281" s="640">
        <f t="shared" si="171"/>
        <v>0</v>
      </c>
      <c r="S281" s="652"/>
      <c r="T281" s="521">
        <v>6550</v>
      </c>
      <c r="U281" s="521">
        <f t="shared" ref="U281:U292" si="178">T281*S281</f>
        <v>0</v>
      </c>
      <c r="V281" s="521">
        <v>55450.200000000004</v>
      </c>
      <c r="W281" s="521">
        <f t="shared" ref="W281:W291" si="179">V281*S281</f>
        <v>0</v>
      </c>
      <c r="X281" s="673">
        <f t="shared" ref="X281:X292" si="180">W281+U281</f>
        <v>0</v>
      </c>
      <c r="Y281" s="652"/>
      <c r="Z281" s="521">
        <v>6550</v>
      </c>
      <c r="AA281" s="521">
        <f t="shared" ref="AA281:AA292" si="181">Z281*Y281</f>
        <v>0</v>
      </c>
      <c r="AB281" s="521">
        <v>55450.200000000004</v>
      </c>
      <c r="AC281" s="521">
        <f t="shared" ref="AC281:AC291" si="182">AB281*Y281</f>
        <v>0</v>
      </c>
      <c r="AD281" s="673">
        <f t="shared" ref="AD281:AD292" si="183">AC281+AA281</f>
        <v>0</v>
      </c>
      <c r="AE281" s="744">
        <f t="shared" si="114"/>
        <v>1</v>
      </c>
      <c r="AF281" s="751">
        <v>6550</v>
      </c>
      <c r="AG281" s="751">
        <f t="shared" ref="AG281:AG292" si="184">AF281*AE281</f>
        <v>6550</v>
      </c>
      <c r="AH281" s="751">
        <v>55450.200000000004</v>
      </c>
      <c r="AI281" s="751">
        <f t="shared" ref="AI281:AI291" si="185">AH281*AE281</f>
        <v>55450.200000000004</v>
      </c>
      <c r="AJ281" s="752">
        <f t="shared" ref="AJ281:AJ292" si="186">AI281+AG281</f>
        <v>62000.200000000004</v>
      </c>
    </row>
    <row r="282" spans="1:36" s="403" customFormat="1" ht="15.6" hidden="1" customHeight="1" x14ac:dyDescent="0.25">
      <c r="A282" s="439" t="s">
        <v>848</v>
      </c>
      <c r="B282" s="438" t="s">
        <v>394</v>
      </c>
      <c r="C282" s="573" t="s">
        <v>31</v>
      </c>
      <c r="D282" s="598">
        <v>1</v>
      </c>
      <c r="E282" s="467">
        <v>6550</v>
      </c>
      <c r="F282" s="467">
        <f t="shared" si="172"/>
        <v>6550</v>
      </c>
      <c r="G282" s="467">
        <v>36189.4</v>
      </c>
      <c r="H282" s="467">
        <f t="shared" si="173"/>
        <v>36189.4</v>
      </c>
      <c r="I282" s="589">
        <f t="shared" si="174"/>
        <v>42739.4</v>
      </c>
      <c r="J282" s="836"/>
      <c r="K282" s="807">
        <v>6550</v>
      </c>
      <c r="L282" s="808">
        <f t="shared" si="175"/>
        <v>0</v>
      </c>
      <c r="M282" s="807">
        <v>36189.4</v>
      </c>
      <c r="N282" s="808">
        <f t="shared" si="176"/>
        <v>0</v>
      </c>
      <c r="O282" s="812">
        <f t="shared" si="177"/>
        <v>0</v>
      </c>
      <c r="P282" s="641">
        <f t="shared" si="115"/>
        <v>0</v>
      </c>
      <c r="Q282" s="514">
        <f t="shared" si="116"/>
        <v>0</v>
      </c>
      <c r="R282" s="640">
        <f t="shared" si="171"/>
        <v>0</v>
      </c>
      <c r="S282" s="652"/>
      <c r="T282" s="521">
        <v>6550</v>
      </c>
      <c r="U282" s="521">
        <f t="shared" si="178"/>
        <v>0</v>
      </c>
      <c r="V282" s="521">
        <v>36189.4</v>
      </c>
      <c r="W282" s="521">
        <f t="shared" si="179"/>
        <v>0</v>
      </c>
      <c r="X282" s="673">
        <f t="shared" si="180"/>
        <v>0</v>
      </c>
      <c r="Y282" s="652"/>
      <c r="Z282" s="521">
        <v>6550</v>
      </c>
      <c r="AA282" s="521">
        <f t="shared" si="181"/>
        <v>0</v>
      </c>
      <c r="AB282" s="521">
        <v>36189.4</v>
      </c>
      <c r="AC282" s="521">
        <f t="shared" si="182"/>
        <v>0</v>
      </c>
      <c r="AD282" s="673">
        <f t="shared" si="183"/>
        <v>0</v>
      </c>
      <c r="AE282" s="744">
        <f t="shared" si="114"/>
        <v>1</v>
      </c>
      <c r="AF282" s="751">
        <v>6550</v>
      </c>
      <c r="AG282" s="751">
        <f t="shared" si="184"/>
        <v>6550</v>
      </c>
      <c r="AH282" s="751">
        <v>36189.4</v>
      </c>
      <c r="AI282" s="751">
        <f t="shared" si="185"/>
        <v>36189.4</v>
      </c>
      <c r="AJ282" s="752">
        <f t="shared" si="186"/>
        <v>42739.4</v>
      </c>
    </row>
    <row r="283" spans="1:36" s="403" customFormat="1" ht="15.6" hidden="1" customHeight="1" x14ac:dyDescent="0.25">
      <c r="A283" s="439" t="s">
        <v>849</v>
      </c>
      <c r="B283" s="438" t="s">
        <v>377</v>
      </c>
      <c r="C283" s="573" t="s">
        <v>378</v>
      </c>
      <c r="D283" s="598">
        <v>30</v>
      </c>
      <c r="E283" s="467">
        <v>232</v>
      </c>
      <c r="F283" s="467">
        <f t="shared" si="172"/>
        <v>6960</v>
      </c>
      <c r="G283" s="467">
        <v>611</v>
      </c>
      <c r="H283" s="467">
        <f t="shared" si="173"/>
        <v>18330</v>
      </c>
      <c r="I283" s="589">
        <f t="shared" si="174"/>
        <v>25290</v>
      </c>
      <c r="J283" s="836"/>
      <c r="K283" s="807">
        <v>232</v>
      </c>
      <c r="L283" s="808">
        <f t="shared" si="175"/>
        <v>0</v>
      </c>
      <c r="M283" s="807">
        <v>611</v>
      </c>
      <c r="N283" s="808">
        <f t="shared" si="176"/>
        <v>0</v>
      </c>
      <c r="O283" s="812">
        <f t="shared" si="177"/>
        <v>0</v>
      </c>
      <c r="P283" s="641">
        <f t="shared" si="115"/>
        <v>0</v>
      </c>
      <c r="Q283" s="514">
        <f t="shared" si="116"/>
        <v>0</v>
      </c>
      <c r="R283" s="640">
        <f t="shared" si="171"/>
        <v>0</v>
      </c>
      <c r="S283" s="652"/>
      <c r="T283" s="521">
        <v>232</v>
      </c>
      <c r="U283" s="521">
        <f t="shared" si="178"/>
        <v>0</v>
      </c>
      <c r="V283" s="521">
        <v>611</v>
      </c>
      <c r="W283" s="521">
        <f t="shared" si="179"/>
        <v>0</v>
      </c>
      <c r="X283" s="673">
        <f t="shared" si="180"/>
        <v>0</v>
      </c>
      <c r="Y283" s="652"/>
      <c r="Z283" s="521">
        <v>232</v>
      </c>
      <c r="AA283" s="521">
        <f t="shared" si="181"/>
        <v>0</v>
      </c>
      <c r="AB283" s="521">
        <v>611</v>
      </c>
      <c r="AC283" s="521">
        <f t="shared" si="182"/>
        <v>0</v>
      </c>
      <c r="AD283" s="673">
        <f t="shared" si="183"/>
        <v>0</v>
      </c>
      <c r="AE283" s="744">
        <f t="shared" si="114"/>
        <v>30</v>
      </c>
      <c r="AF283" s="751">
        <v>232</v>
      </c>
      <c r="AG283" s="751">
        <f t="shared" si="184"/>
        <v>6960</v>
      </c>
      <c r="AH283" s="751">
        <v>611</v>
      </c>
      <c r="AI283" s="751">
        <f t="shared" si="185"/>
        <v>18330</v>
      </c>
      <c r="AJ283" s="752">
        <f t="shared" si="186"/>
        <v>25290</v>
      </c>
    </row>
    <row r="284" spans="1:36" s="403" customFormat="1" ht="15.6" hidden="1" customHeight="1" x14ac:dyDescent="0.25">
      <c r="A284" s="439" t="s">
        <v>850</v>
      </c>
      <c r="B284" s="438" t="s">
        <v>379</v>
      </c>
      <c r="C284" s="573" t="s">
        <v>378</v>
      </c>
      <c r="D284" s="598">
        <v>800</v>
      </c>
      <c r="E284" s="467">
        <v>182</v>
      </c>
      <c r="F284" s="467">
        <f t="shared" si="172"/>
        <v>145600</v>
      </c>
      <c r="G284" s="467">
        <v>184.6</v>
      </c>
      <c r="H284" s="467">
        <f t="shared" si="173"/>
        <v>147680</v>
      </c>
      <c r="I284" s="589">
        <f t="shared" si="174"/>
        <v>293280</v>
      </c>
      <c r="J284" s="836"/>
      <c r="K284" s="807">
        <v>182</v>
      </c>
      <c r="L284" s="808">
        <f t="shared" si="175"/>
        <v>0</v>
      </c>
      <c r="M284" s="807">
        <v>184.6</v>
      </c>
      <c r="N284" s="808">
        <f t="shared" si="176"/>
        <v>0</v>
      </c>
      <c r="O284" s="812">
        <f t="shared" si="177"/>
        <v>0</v>
      </c>
      <c r="P284" s="641">
        <f t="shared" si="115"/>
        <v>0</v>
      </c>
      <c r="Q284" s="514">
        <f t="shared" si="116"/>
        <v>0</v>
      </c>
      <c r="R284" s="640">
        <f t="shared" si="171"/>
        <v>0</v>
      </c>
      <c r="S284" s="652"/>
      <c r="T284" s="521">
        <v>182</v>
      </c>
      <c r="U284" s="521">
        <f t="shared" si="178"/>
        <v>0</v>
      </c>
      <c r="V284" s="521">
        <v>184.6</v>
      </c>
      <c r="W284" s="521">
        <f t="shared" si="179"/>
        <v>0</v>
      </c>
      <c r="X284" s="673">
        <f t="shared" si="180"/>
        <v>0</v>
      </c>
      <c r="Y284" s="652"/>
      <c r="Z284" s="521">
        <v>182</v>
      </c>
      <c r="AA284" s="521">
        <f t="shared" si="181"/>
        <v>0</v>
      </c>
      <c r="AB284" s="521">
        <v>184.6</v>
      </c>
      <c r="AC284" s="521">
        <f t="shared" si="182"/>
        <v>0</v>
      </c>
      <c r="AD284" s="673">
        <f t="shared" si="183"/>
        <v>0</v>
      </c>
      <c r="AE284" s="744">
        <f t="shared" si="114"/>
        <v>800</v>
      </c>
      <c r="AF284" s="751">
        <v>182</v>
      </c>
      <c r="AG284" s="751">
        <f t="shared" si="184"/>
        <v>145600</v>
      </c>
      <c r="AH284" s="751">
        <v>184.6</v>
      </c>
      <c r="AI284" s="751">
        <f t="shared" si="185"/>
        <v>147680</v>
      </c>
      <c r="AJ284" s="752">
        <f t="shared" si="186"/>
        <v>293280</v>
      </c>
    </row>
    <row r="285" spans="1:36" s="403" customFormat="1" ht="26.45" hidden="1" customHeight="1" x14ac:dyDescent="0.25">
      <c r="A285" s="439" t="s">
        <v>851</v>
      </c>
      <c r="B285" s="438" t="s">
        <v>395</v>
      </c>
      <c r="C285" s="573" t="s">
        <v>378</v>
      </c>
      <c r="D285" s="598">
        <v>260</v>
      </c>
      <c r="E285" s="467">
        <v>182</v>
      </c>
      <c r="F285" s="467">
        <f t="shared" si="172"/>
        <v>47320</v>
      </c>
      <c r="G285" s="467">
        <v>239.20000000000002</v>
      </c>
      <c r="H285" s="467">
        <f t="shared" si="173"/>
        <v>62192.000000000007</v>
      </c>
      <c r="I285" s="589">
        <f t="shared" si="174"/>
        <v>109512</v>
      </c>
      <c r="J285" s="836"/>
      <c r="K285" s="807">
        <v>182</v>
      </c>
      <c r="L285" s="808">
        <f t="shared" si="175"/>
        <v>0</v>
      </c>
      <c r="M285" s="807">
        <v>239.20000000000002</v>
      </c>
      <c r="N285" s="808">
        <f t="shared" si="176"/>
        <v>0</v>
      </c>
      <c r="O285" s="812">
        <f t="shared" si="177"/>
        <v>0</v>
      </c>
      <c r="P285" s="641">
        <f t="shared" si="115"/>
        <v>0</v>
      </c>
      <c r="Q285" s="514">
        <f t="shared" si="116"/>
        <v>0</v>
      </c>
      <c r="R285" s="640">
        <f t="shared" si="171"/>
        <v>0</v>
      </c>
      <c r="S285" s="652"/>
      <c r="T285" s="521">
        <v>182</v>
      </c>
      <c r="U285" s="521">
        <f t="shared" si="178"/>
        <v>0</v>
      </c>
      <c r="V285" s="521">
        <v>239.20000000000002</v>
      </c>
      <c r="W285" s="521">
        <f t="shared" si="179"/>
        <v>0</v>
      </c>
      <c r="X285" s="673">
        <f t="shared" si="180"/>
        <v>0</v>
      </c>
      <c r="Y285" s="652"/>
      <c r="Z285" s="521">
        <v>182</v>
      </c>
      <c r="AA285" s="521">
        <f t="shared" si="181"/>
        <v>0</v>
      </c>
      <c r="AB285" s="521">
        <v>239.20000000000002</v>
      </c>
      <c r="AC285" s="521">
        <f t="shared" si="182"/>
        <v>0</v>
      </c>
      <c r="AD285" s="673">
        <f t="shared" si="183"/>
        <v>0</v>
      </c>
      <c r="AE285" s="744">
        <f t="shared" si="114"/>
        <v>260</v>
      </c>
      <c r="AF285" s="751">
        <v>182</v>
      </c>
      <c r="AG285" s="751">
        <f t="shared" si="184"/>
        <v>47320</v>
      </c>
      <c r="AH285" s="751">
        <v>239.20000000000002</v>
      </c>
      <c r="AI285" s="751">
        <f t="shared" si="185"/>
        <v>62192.000000000007</v>
      </c>
      <c r="AJ285" s="752">
        <f t="shared" si="186"/>
        <v>109512</v>
      </c>
    </row>
    <row r="286" spans="1:36" s="403" customFormat="1" ht="26.45" hidden="1" customHeight="1" x14ac:dyDescent="0.25">
      <c r="A286" s="439" t="s">
        <v>852</v>
      </c>
      <c r="B286" s="438" t="s">
        <v>396</v>
      </c>
      <c r="C286" s="573" t="s">
        <v>31</v>
      </c>
      <c r="D286" s="598">
        <v>78</v>
      </c>
      <c r="E286" s="467">
        <v>1865</v>
      </c>
      <c r="F286" s="467">
        <f t="shared" si="172"/>
        <v>145470</v>
      </c>
      <c r="G286" s="467">
        <v>6208.4</v>
      </c>
      <c r="H286" s="467">
        <f t="shared" si="173"/>
        <v>484255.19999999995</v>
      </c>
      <c r="I286" s="589">
        <f t="shared" si="174"/>
        <v>629725.19999999995</v>
      </c>
      <c r="J286" s="836"/>
      <c r="K286" s="807">
        <v>1865</v>
      </c>
      <c r="L286" s="808">
        <f t="shared" si="175"/>
        <v>0</v>
      </c>
      <c r="M286" s="807">
        <v>6208.4</v>
      </c>
      <c r="N286" s="808">
        <f t="shared" si="176"/>
        <v>0</v>
      </c>
      <c r="O286" s="812">
        <f t="shared" si="177"/>
        <v>0</v>
      </c>
      <c r="P286" s="641">
        <f t="shared" si="115"/>
        <v>0</v>
      </c>
      <c r="Q286" s="514">
        <f t="shared" si="116"/>
        <v>0</v>
      </c>
      <c r="R286" s="640">
        <f t="shared" si="171"/>
        <v>0</v>
      </c>
      <c r="S286" s="652"/>
      <c r="T286" s="521">
        <v>1865</v>
      </c>
      <c r="U286" s="521">
        <f t="shared" si="178"/>
        <v>0</v>
      </c>
      <c r="V286" s="521">
        <v>6208.4</v>
      </c>
      <c r="W286" s="521">
        <f t="shared" si="179"/>
        <v>0</v>
      </c>
      <c r="X286" s="673">
        <f t="shared" si="180"/>
        <v>0</v>
      </c>
      <c r="Y286" s="652"/>
      <c r="Z286" s="521">
        <v>1865</v>
      </c>
      <c r="AA286" s="521">
        <f t="shared" si="181"/>
        <v>0</v>
      </c>
      <c r="AB286" s="521">
        <v>6208.4</v>
      </c>
      <c r="AC286" s="521">
        <f t="shared" si="182"/>
        <v>0</v>
      </c>
      <c r="AD286" s="673">
        <f t="shared" si="183"/>
        <v>0</v>
      </c>
      <c r="AE286" s="744">
        <f t="shared" si="114"/>
        <v>78</v>
      </c>
      <c r="AF286" s="751">
        <v>1865</v>
      </c>
      <c r="AG286" s="751">
        <f t="shared" si="184"/>
        <v>145470</v>
      </c>
      <c r="AH286" s="751">
        <v>6208.4</v>
      </c>
      <c r="AI286" s="751">
        <f t="shared" si="185"/>
        <v>484255.19999999995</v>
      </c>
      <c r="AJ286" s="752">
        <f t="shared" si="186"/>
        <v>629725.19999999995</v>
      </c>
    </row>
    <row r="287" spans="1:36" s="403" customFormat="1" ht="15.6" hidden="1" customHeight="1" x14ac:dyDescent="0.25">
      <c r="A287" s="439" t="s">
        <v>853</v>
      </c>
      <c r="B287" s="438" t="s">
        <v>397</v>
      </c>
      <c r="C287" s="573" t="s">
        <v>31</v>
      </c>
      <c r="D287" s="598">
        <v>15</v>
      </c>
      <c r="E287" s="467">
        <v>1865</v>
      </c>
      <c r="F287" s="467">
        <f t="shared" si="172"/>
        <v>27975</v>
      </c>
      <c r="G287" s="467">
        <v>18060.8</v>
      </c>
      <c r="H287" s="467">
        <f t="shared" si="173"/>
        <v>270912</v>
      </c>
      <c r="I287" s="589">
        <f t="shared" si="174"/>
        <v>298887</v>
      </c>
      <c r="J287" s="836"/>
      <c r="K287" s="807">
        <v>1865</v>
      </c>
      <c r="L287" s="808">
        <f t="shared" si="175"/>
        <v>0</v>
      </c>
      <c r="M287" s="807">
        <v>18060.8</v>
      </c>
      <c r="N287" s="808">
        <f t="shared" si="176"/>
        <v>0</v>
      </c>
      <c r="O287" s="812">
        <f t="shared" si="177"/>
        <v>0</v>
      </c>
      <c r="P287" s="641">
        <f t="shared" si="115"/>
        <v>0</v>
      </c>
      <c r="Q287" s="514">
        <f t="shared" si="116"/>
        <v>0</v>
      </c>
      <c r="R287" s="640">
        <f t="shared" si="171"/>
        <v>0</v>
      </c>
      <c r="S287" s="652"/>
      <c r="T287" s="521">
        <v>1865</v>
      </c>
      <c r="U287" s="521">
        <f t="shared" si="178"/>
        <v>0</v>
      </c>
      <c r="V287" s="521">
        <v>18060.8</v>
      </c>
      <c r="W287" s="521">
        <f t="shared" si="179"/>
        <v>0</v>
      </c>
      <c r="X287" s="673">
        <f t="shared" si="180"/>
        <v>0</v>
      </c>
      <c r="Y287" s="652"/>
      <c r="Z287" s="521">
        <v>1865</v>
      </c>
      <c r="AA287" s="521">
        <f t="shared" si="181"/>
        <v>0</v>
      </c>
      <c r="AB287" s="521">
        <v>18060.8</v>
      </c>
      <c r="AC287" s="521">
        <f t="shared" si="182"/>
        <v>0</v>
      </c>
      <c r="AD287" s="673">
        <f t="shared" si="183"/>
        <v>0</v>
      </c>
      <c r="AE287" s="744">
        <f t="shared" si="114"/>
        <v>15</v>
      </c>
      <c r="AF287" s="751">
        <v>1865</v>
      </c>
      <c r="AG287" s="751">
        <f t="shared" si="184"/>
        <v>27975</v>
      </c>
      <c r="AH287" s="751">
        <v>18060.8</v>
      </c>
      <c r="AI287" s="751">
        <f t="shared" si="185"/>
        <v>270912</v>
      </c>
      <c r="AJ287" s="752">
        <f t="shared" si="186"/>
        <v>298887</v>
      </c>
    </row>
    <row r="288" spans="1:36" s="403" customFormat="1" ht="26.45" hidden="1" customHeight="1" x14ac:dyDescent="0.25">
      <c r="A288" s="439" t="s">
        <v>854</v>
      </c>
      <c r="B288" s="438" t="s">
        <v>398</v>
      </c>
      <c r="C288" s="573" t="s">
        <v>31</v>
      </c>
      <c r="D288" s="598">
        <v>41</v>
      </c>
      <c r="E288" s="467">
        <v>1865</v>
      </c>
      <c r="F288" s="467">
        <f t="shared" si="172"/>
        <v>76465</v>
      </c>
      <c r="G288" s="467">
        <v>8098.8</v>
      </c>
      <c r="H288" s="467">
        <f t="shared" si="173"/>
        <v>332050.8</v>
      </c>
      <c r="I288" s="589">
        <f t="shared" si="174"/>
        <v>408515.8</v>
      </c>
      <c r="J288" s="836"/>
      <c r="K288" s="807">
        <v>1865</v>
      </c>
      <c r="L288" s="808">
        <f t="shared" si="175"/>
        <v>0</v>
      </c>
      <c r="M288" s="807">
        <v>8098.8</v>
      </c>
      <c r="N288" s="808">
        <f t="shared" si="176"/>
        <v>0</v>
      </c>
      <c r="O288" s="812">
        <f t="shared" si="177"/>
        <v>0</v>
      </c>
      <c r="P288" s="641">
        <f t="shared" si="115"/>
        <v>0</v>
      </c>
      <c r="Q288" s="514">
        <f t="shared" si="116"/>
        <v>0</v>
      </c>
      <c r="R288" s="640">
        <f t="shared" si="171"/>
        <v>0</v>
      </c>
      <c r="S288" s="652"/>
      <c r="T288" s="521">
        <v>1865</v>
      </c>
      <c r="U288" s="521">
        <f t="shared" si="178"/>
        <v>0</v>
      </c>
      <c r="V288" s="521">
        <v>8098.8</v>
      </c>
      <c r="W288" s="521">
        <f t="shared" si="179"/>
        <v>0</v>
      </c>
      <c r="X288" s="673">
        <f t="shared" si="180"/>
        <v>0</v>
      </c>
      <c r="Y288" s="652"/>
      <c r="Z288" s="521">
        <v>1865</v>
      </c>
      <c r="AA288" s="521">
        <f t="shared" si="181"/>
        <v>0</v>
      </c>
      <c r="AB288" s="521">
        <v>8098.8</v>
      </c>
      <c r="AC288" s="521">
        <f t="shared" si="182"/>
        <v>0</v>
      </c>
      <c r="AD288" s="673">
        <f t="shared" si="183"/>
        <v>0</v>
      </c>
      <c r="AE288" s="744">
        <f t="shared" si="114"/>
        <v>41</v>
      </c>
      <c r="AF288" s="751">
        <v>1865</v>
      </c>
      <c r="AG288" s="751">
        <f t="shared" si="184"/>
        <v>76465</v>
      </c>
      <c r="AH288" s="751">
        <v>8098.8</v>
      </c>
      <c r="AI288" s="751">
        <f t="shared" si="185"/>
        <v>332050.8</v>
      </c>
      <c r="AJ288" s="752">
        <f t="shared" si="186"/>
        <v>408515.8</v>
      </c>
    </row>
    <row r="289" spans="1:60" s="403" customFormat="1" ht="26.45" hidden="1" customHeight="1" x14ac:dyDescent="0.25">
      <c r="A289" s="439" t="s">
        <v>855</v>
      </c>
      <c r="B289" s="438" t="s">
        <v>399</v>
      </c>
      <c r="C289" s="573" t="s">
        <v>31</v>
      </c>
      <c r="D289" s="598">
        <v>3</v>
      </c>
      <c r="E289" s="467">
        <v>1865</v>
      </c>
      <c r="F289" s="467">
        <f t="shared" si="172"/>
        <v>5595</v>
      </c>
      <c r="G289" s="467">
        <v>1424.6</v>
      </c>
      <c r="H289" s="467">
        <f t="shared" si="173"/>
        <v>4273.7999999999993</v>
      </c>
      <c r="I289" s="589">
        <f t="shared" si="174"/>
        <v>9868.7999999999993</v>
      </c>
      <c r="J289" s="836"/>
      <c r="K289" s="807">
        <v>1865</v>
      </c>
      <c r="L289" s="808">
        <f t="shared" si="175"/>
        <v>0</v>
      </c>
      <c r="M289" s="807">
        <v>1424.6</v>
      </c>
      <c r="N289" s="808">
        <f t="shared" si="176"/>
        <v>0</v>
      </c>
      <c r="O289" s="812">
        <f t="shared" si="177"/>
        <v>0</v>
      </c>
      <c r="P289" s="641">
        <f t="shared" si="115"/>
        <v>0</v>
      </c>
      <c r="Q289" s="514">
        <f t="shared" si="116"/>
        <v>0</v>
      </c>
      <c r="R289" s="640">
        <f t="shared" si="171"/>
        <v>0</v>
      </c>
      <c r="S289" s="652"/>
      <c r="T289" s="521">
        <v>1865</v>
      </c>
      <c r="U289" s="521">
        <f t="shared" si="178"/>
        <v>0</v>
      </c>
      <c r="V289" s="521">
        <v>1424.6</v>
      </c>
      <c r="W289" s="521">
        <f t="shared" si="179"/>
        <v>0</v>
      </c>
      <c r="X289" s="673">
        <f t="shared" si="180"/>
        <v>0</v>
      </c>
      <c r="Y289" s="652"/>
      <c r="Z289" s="521">
        <v>1865</v>
      </c>
      <c r="AA289" s="521">
        <f t="shared" si="181"/>
        <v>0</v>
      </c>
      <c r="AB289" s="521">
        <v>1424.6</v>
      </c>
      <c r="AC289" s="521">
        <f t="shared" si="182"/>
        <v>0</v>
      </c>
      <c r="AD289" s="673">
        <f t="shared" si="183"/>
        <v>0</v>
      </c>
      <c r="AE289" s="744">
        <f t="shared" ref="AE289:AE352" si="187">D289-S289-Y289</f>
        <v>3</v>
      </c>
      <c r="AF289" s="751">
        <v>1865</v>
      </c>
      <c r="AG289" s="751">
        <f t="shared" si="184"/>
        <v>5595</v>
      </c>
      <c r="AH289" s="751">
        <v>1424.6</v>
      </c>
      <c r="AI289" s="751">
        <f t="shared" si="185"/>
        <v>4273.7999999999993</v>
      </c>
      <c r="AJ289" s="752">
        <f t="shared" si="186"/>
        <v>9868.7999999999993</v>
      </c>
    </row>
    <row r="290" spans="1:60" s="403" customFormat="1" ht="15.6" hidden="1" customHeight="1" x14ac:dyDescent="0.25">
      <c r="A290" s="439" t="s">
        <v>856</v>
      </c>
      <c r="B290" s="438" t="s">
        <v>400</v>
      </c>
      <c r="C290" s="573" t="s">
        <v>378</v>
      </c>
      <c r="D290" s="598">
        <v>351</v>
      </c>
      <c r="E290" s="467">
        <v>838.40000000000009</v>
      </c>
      <c r="F290" s="467">
        <f t="shared" si="172"/>
        <v>294278.40000000002</v>
      </c>
      <c r="G290" s="467">
        <v>699.4</v>
      </c>
      <c r="H290" s="467">
        <f t="shared" si="173"/>
        <v>245489.4</v>
      </c>
      <c r="I290" s="589">
        <f t="shared" si="174"/>
        <v>539767.80000000005</v>
      </c>
      <c r="J290" s="836"/>
      <c r="K290" s="807">
        <v>838.40000000000009</v>
      </c>
      <c r="L290" s="808">
        <f t="shared" si="175"/>
        <v>0</v>
      </c>
      <c r="M290" s="807">
        <v>699.4</v>
      </c>
      <c r="N290" s="808">
        <f t="shared" si="176"/>
        <v>0</v>
      </c>
      <c r="O290" s="812">
        <f t="shared" si="177"/>
        <v>0</v>
      </c>
      <c r="P290" s="641">
        <f t="shared" si="115"/>
        <v>0</v>
      </c>
      <c r="Q290" s="514">
        <f t="shared" si="116"/>
        <v>0</v>
      </c>
      <c r="R290" s="640">
        <f t="shared" si="171"/>
        <v>0</v>
      </c>
      <c r="S290" s="652"/>
      <c r="T290" s="521">
        <v>838.40000000000009</v>
      </c>
      <c r="U290" s="521">
        <f t="shared" si="178"/>
        <v>0</v>
      </c>
      <c r="V290" s="521">
        <v>699.4</v>
      </c>
      <c r="W290" s="521">
        <f t="shared" si="179"/>
        <v>0</v>
      </c>
      <c r="X290" s="673">
        <f t="shared" si="180"/>
        <v>0</v>
      </c>
      <c r="Y290" s="652"/>
      <c r="Z290" s="521">
        <v>838.40000000000009</v>
      </c>
      <c r="AA290" s="521">
        <f t="shared" si="181"/>
        <v>0</v>
      </c>
      <c r="AB290" s="521">
        <v>699.4</v>
      </c>
      <c r="AC290" s="521">
        <f t="shared" si="182"/>
        <v>0</v>
      </c>
      <c r="AD290" s="673">
        <f t="shared" si="183"/>
        <v>0</v>
      </c>
      <c r="AE290" s="744">
        <f t="shared" si="187"/>
        <v>351</v>
      </c>
      <c r="AF290" s="751">
        <v>838.40000000000009</v>
      </c>
      <c r="AG290" s="751">
        <f t="shared" si="184"/>
        <v>294278.40000000002</v>
      </c>
      <c r="AH290" s="751">
        <v>699.4</v>
      </c>
      <c r="AI290" s="751">
        <f t="shared" si="185"/>
        <v>245489.4</v>
      </c>
      <c r="AJ290" s="752">
        <f t="shared" si="186"/>
        <v>539767.80000000005</v>
      </c>
    </row>
    <row r="291" spans="1:60" s="403" customFormat="1" ht="15.6" hidden="1" customHeight="1" x14ac:dyDescent="0.25">
      <c r="A291" s="439" t="s">
        <v>857</v>
      </c>
      <c r="B291" s="438" t="s">
        <v>401</v>
      </c>
      <c r="C291" s="573" t="s">
        <v>224</v>
      </c>
      <c r="D291" s="598">
        <v>1</v>
      </c>
      <c r="E291" s="467">
        <v>192832</v>
      </c>
      <c r="F291" s="467">
        <f t="shared" si="172"/>
        <v>192832</v>
      </c>
      <c r="G291" s="467">
        <v>188106.1</v>
      </c>
      <c r="H291" s="467">
        <f t="shared" si="173"/>
        <v>188106.1</v>
      </c>
      <c r="I291" s="589">
        <f t="shared" si="174"/>
        <v>380938.1</v>
      </c>
      <c r="J291" s="836"/>
      <c r="K291" s="807">
        <v>192832</v>
      </c>
      <c r="L291" s="808">
        <f t="shared" si="175"/>
        <v>0</v>
      </c>
      <c r="M291" s="807">
        <v>188106.1</v>
      </c>
      <c r="N291" s="808">
        <f t="shared" si="176"/>
        <v>0</v>
      </c>
      <c r="O291" s="812">
        <f t="shared" si="177"/>
        <v>0</v>
      </c>
      <c r="P291" s="641">
        <f t="shared" ref="P291:P354" si="188">K291-T291</f>
        <v>0</v>
      </c>
      <c r="Q291" s="514">
        <f t="shared" ref="Q291:Q354" si="189">M291-V291</f>
        <v>0</v>
      </c>
      <c r="R291" s="640">
        <f t="shared" si="171"/>
        <v>0</v>
      </c>
      <c r="S291" s="652"/>
      <c r="T291" s="521">
        <v>192832</v>
      </c>
      <c r="U291" s="521">
        <f t="shared" si="178"/>
        <v>0</v>
      </c>
      <c r="V291" s="521">
        <v>188106.1</v>
      </c>
      <c r="W291" s="521">
        <f t="shared" si="179"/>
        <v>0</v>
      </c>
      <c r="X291" s="673">
        <f t="shared" si="180"/>
        <v>0</v>
      </c>
      <c r="Y291" s="652"/>
      <c r="Z291" s="521">
        <v>192832</v>
      </c>
      <c r="AA291" s="521">
        <f t="shared" si="181"/>
        <v>0</v>
      </c>
      <c r="AB291" s="521">
        <v>188106.1</v>
      </c>
      <c r="AC291" s="521">
        <f t="shared" si="182"/>
        <v>0</v>
      </c>
      <c r="AD291" s="673">
        <f t="shared" si="183"/>
        <v>0</v>
      </c>
      <c r="AE291" s="744">
        <f t="shared" si="187"/>
        <v>1</v>
      </c>
      <c r="AF291" s="751">
        <v>192832</v>
      </c>
      <c r="AG291" s="751">
        <f t="shared" si="184"/>
        <v>192832</v>
      </c>
      <c r="AH291" s="751">
        <v>188106.1</v>
      </c>
      <c r="AI291" s="751">
        <f t="shared" si="185"/>
        <v>188106.1</v>
      </c>
      <c r="AJ291" s="752">
        <f t="shared" si="186"/>
        <v>380938.1</v>
      </c>
    </row>
    <row r="292" spans="1:60" s="403" customFormat="1" ht="15.6" hidden="1" customHeight="1" x14ac:dyDescent="0.25">
      <c r="A292" s="439" t="s">
        <v>858</v>
      </c>
      <c r="B292" s="438" t="s">
        <v>358</v>
      </c>
      <c r="C292" s="573" t="s">
        <v>224</v>
      </c>
      <c r="D292" s="598">
        <v>1</v>
      </c>
      <c r="E292" s="467">
        <v>50304</v>
      </c>
      <c r="F292" s="467">
        <f t="shared" si="172"/>
        <v>50304</v>
      </c>
      <c r="G292" s="467"/>
      <c r="H292" s="467"/>
      <c r="I292" s="589">
        <f t="shared" si="174"/>
        <v>50304</v>
      </c>
      <c r="J292" s="836"/>
      <c r="K292" s="807">
        <v>50304</v>
      </c>
      <c r="L292" s="808">
        <f t="shared" si="175"/>
        <v>0</v>
      </c>
      <c r="M292" s="807"/>
      <c r="N292" s="808"/>
      <c r="O292" s="812">
        <f t="shared" si="177"/>
        <v>0</v>
      </c>
      <c r="P292" s="641">
        <f t="shared" si="188"/>
        <v>0</v>
      </c>
      <c r="Q292" s="514">
        <f t="shared" si="189"/>
        <v>0</v>
      </c>
      <c r="R292" s="640">
        <f t="shared" si="171"/>
        <v>0</v>
      </c>
      <c r="S292" s="652"/>
      <c r="T292" s="521">
        <v>50304</v>
      </c>
      <c r="U292" s="521">
        <f t="shared" si="178"/>
        <v>0</v>
      </c>
      <c r="V292" s="521"/>
      <c r="W292" s="521"/>
      <c r="X292" s="673">
        <f t="shared" si="180"/>
        <v>0</v>
      </c>
      <c r="Y292" s="652"/>
      <c r="Z292" s="521">
        <v>50304</v>
      </c>
      <c r="AA292" s="521">
        <f t="shared" si="181"/>
        <v>0</v>
      </c>
      <c r="AB292" s="521"/>
      <c r="AC292" s="521"/>
      <c r="AD292" s="673">
        <f t="shared" si="183"/>
        <v>0</v>
      </c>
      <c r="AE292" s="744">
        <f t="shared" si="187"/>
        <v>1</v>
      </c>
      <c r="AF292" s="751">
        <v>50304</v>
      </c>
      <c r="AG292" s="751">
        <f t="shared" si="184"/>
        <v>50304</v>
      </c>
      <c r="AH292" s="751"/>
      <c r="AI292" s="751"/>
      <c r="AJ292" s="752">
        <f t="shared" si="186"/>
        <v>50304</v>
      </c>
    </row>
    <row r="293" spans="1:60" s="242" customFormat="1" ht="25.5" hidden="1" x14ac:dyDescent="0.25">
      <c r="A293" s="706" t="s">
        <v>402</v>
      </c>
      <c r="B293" s="698" t="s">
        <v>403</v>
      </c>
      <c r="C293" s="699"/>
      <c r="D293" s="642"/>
      <c r="E293" s="456"/>
      <c r="F293" s="456">
        <f>F297+F303+F309+F312+F319+F326+F331+F342+F349+F353+F356+F294</f>
        <v>78289634.071999997</v>
      </c>
      <c r="G293" s="456"/>
      <c r="H293" s="456">
        <f>H297+H303+H309+H312+H319+H326+H331+H342+H349+H353+H356+H294</f>
        <v>52690771.949999996</v>
      </c>
      <c r="I293" s="609">
        <f>I297+I303+I309+I312+I319+I326+I331+I342+I349+I353+I356+I294</f>
        <v>130980406.022</v>
      </c>
      <c r="J293" s="833"/>
      <c r="K293" s="802"/>
      <c r="L293" s="811">
        <f>L297+L303+L309+L312+L319+L326+L331+L342+L349+L353+L356+L294</f>
        <v>36341785.093246996</v>
      </c>
      <c r="M293" s="802"/>
      <c r="N293" s="811">
        <f>N297+N303+N309+N312+N319+N326+N331+N342+N349+N353+N356+N294</f>
        <v>4985261.1265899995</v>
      </c>
      <c r="O293" s="804">
        <f>O297+O303+O309+O312+O319+O326+O331+O342+O349+O353+O356+O294</f>
        <v>41327046.219836995</v>
      </c>
      <c r="P293" s="642"/>
      <c r="Q293" s="456"/>
      <c r="R293" s="609"/>
      <c r="S293" s="636"/>
      <c r="T293" s="515"/>
      <c r="U293" s="515">
        <f>U297+U303+U309+U312+U319+U326+U331+U342+U349+U353+U356+U294</f>
        <v>36336629.420000002</v>
      </c>
      <c r="V293" s="515"/>
      <c r="W293" s="515">
        <f>W297+W303+W309+W312+W319+W326+W331+W342+W349+W353+W356+W294</f>
        <v>4982748.8999999994</v>
      </c>
      <c r="X293" s="670">
        <f>X297+X303+X309+X312+X319+X326+X331+X342+X349+X353+X356+X294</f>
        <v>41319378.319999993</v>
      </c>
      <c r="Y293" s="636"/>
      <c r="Z293" s="515"/>
      <c r="AA293" s="515">
        <f>AA297+AA303+AA309+AA312+AA319+AA326+AA331+AA342+AA349+AA353+AA356+AA294</f>
        <v>0</v>
      </c>
      <c r="AB293" s="515"/>
      <c r="AC293" s="515">
        <f>AC297+AC303+AC309+AC312+AC319+AC326+AC331+AC342+AC349+AC353+AC356+AC294</f>
        <v>0</v>
      </c>
      <c r="AD293" s="670">
        <f>AD297+AD303+AD309+AD312+AD319+AD326+AD331+AD342+AD349+AD353+AD356+AD294</f>
        <v>0</v>
      </c>
      <c r="AE293" s="744">
        <f t="shared" si="187"/>
        <v>0</v>
      </c>
      <c r="AF293" s="745"/>
      <c r="AG293" s="745">
        <f>AG297+AG303+AG309+AG312+AG319+AG326+AG331+AG342+AG349+AG353+AG356+AG294</f>
        <v>41952422.029999994</v>
      </c>
      <c r="AH293" s="745"/>
      <c r="AI293" s="745">
        <f>AI297+AI303+AI309+AI312+AI319+AI326+AI331+AI342+AI349+AI353+AI356+AI294</f>
        <v>47708011.909999996</v>
      </c>
      <c r="AJ293" s="746">
        <f>AJ297+AJ303+AJ309+AJ312+AJ319+AJ326+AJ331+AJ342+AJ349+AJ353+AJ356+AJ294</f>
        <v>89660433.939999998</v>
      </c>
    </row>
    <row r="294" spans="1:60" s="403" customFormat="1" ht="17.45" hidden="1" customHeight="1" x14ac:dyDescent="0.25">
      <c r="A294" s="443" t="s">
        <v>859</v>
      </c>
      <c r="B294" s="433" t="s">
        <v>404</v>
      </c>
      <c r="C294" s="569"/>
      <c r="D294" s="596"/>
      <c r="E294" s="422"/>
      <c r="F294" s="422">
        <f>SUM(F295:F296)</f>
        <v>653914.01</v>
      </c>
      <c r="G294" s="422"/>
      <c r="H294" s="422">
        <f>SUM(H295:H296)</f>
        <v>4997424.9000000004</v>
      </c>
      <c r="I294" s="597">
        <f>SUM(I295:I296)</f>
        <v>5651338.9100000001</v>
      </c>
      <c r="J294" s="823"/>
      <c r="K294" s="816"/>
      <c r="L294" s="834">
        <f>SUM(L295:L296)</f>
        <v>0</v>
      </c>
      <c r="M294" s="816"/>
      <c r="N294" s="834">
        <f>SUM(N295:N296)</f>
        <v>0</v>
      </c>
      <c r="O294" s="835">
        <f>SUM(O295:O296)</f>
        <v>0</v>
      </c>
      <c r="P294" s="641">
        <f t="shared" si="188"/>
        <v>0</v>
      </c>
      <c r="Q294" s="514">
        <f t="shared" si="189"/>
        <v>0</v>
      </c>
      <c r="R294" s="640">
        <f t="shared" si="171"/>
        <v>0</v>
      </c>
      <c r="S294" s="650"/>
      <c r="T294" s="523"/>
      <c r="U294" s="523">
        <f>SUM(U295:U296)</f>
        <v>0</v>
      </c>
      <c r="V294" s="523"/>
      <c r="W294" s="523">
        <f>SUM(W295:W296)</f>
        <v>0</v>
      </c>
      <c r="X294" s="674">
        <f>SUM(X295:X296)</f>
        <v>0</v>
      </c>
      <c r="Y294" s="650"/>
      <c r="Z294" s="523"/>
      <c r="AA294" s="523">
        <f>SUM(AA295:AA296)</f>
        <v>0</v>
      </c>
      <c r="AB294" s="523"/>
      <c r="AC294" s="523">
        <f>SUM(AC295:AC296)</f>
        <v>0</v>
      </c>
      <c r="AD294" s="674">
        <f>SUM(AD295:AD296)</f>
        <v>0</v>
      </c>
      <c r="AE294" s="744">
        <f t="shared" si="187"/>
        <v>0</v>
      </c>
      <c r="AF294" s="753"/>
      <c r="AG294" s="753">
        <f>SUM(AG295:AG296)</f>
        <v>653914.01</v>
      </c>
      <c r="AH294" s="753"/>
      <c r="AI294" s="753">
        <f>SUM(AI295:AI296)</f>
        <v>4997424.9000000004</v>
      </c>
      <c r="AJ294" s="754">
        <f>SUM(AJ295:AJ296)</f>
        <v>5651338.9100000001</v>
      </c>
    </row>
    <row r="295" spans="1:60" s="496" customFormat="1" ht="17.45" hidden="1" customHeight="1" x14ac:dyDescent="0.25">
      <c r="A295" s="437" t="s">
        <v>860</v>
      </c>
      <c r="B295" s="444" t="s">
        <v>405</v>
      </c>
      <c r="C295" s="571" t="s">
        <v>31</v>
      </c>
      <c r="D295" s="587">
        <v>1</v>
      </c>
      <c r="E295" s="467">
        <v>239562.32</v>
      </c>
      <c r="F295" s="467">
        <f>E295*D295</f>
        <v>239562.32</v>
      </c>
      <c r="G295" s="467">
        <v>1951576.9000000001</v>
      </c>
      <c r="H295" s="467">
        <f>G295*D295</f>
        <v>1951576.9000000001</v>
      </c>
      <c r="I295" s="589">
        <f>H295+F295</f>
        <v>2191139.2200000002</v>
      </c>
      <c r="J295" s="806"/>
      <c r="K295" s="807">
        <v>239562.32</v>
      </c>
      <c r="L295" s="808">
        <f>K295*J295</f>
        <v>0</v>
      </c>
      <c r="M295" s="807">
        <v>1951576.9000000001</v>
      </c>
      <c r="N295" s="808">
        <f>M295*J295</f>
        <v>0</v>
      </c>
      <c r="O295" s="812">
        <f>N295+L295</f>
        <v>0</v>
      </c>
      <c r="P295" s="641">
        <f t="shared" si="188"/>
        <v>0</v>
      </c>
      <c r="Q295" s="514">
        <f t="shared" si="189"/>
        <v>0</v>
      </c>
      <c r="R295" s="640">
        <f t="shared" si="171"/>
        <v>0</v>
      </c>
      <c r="S295" s="641"/>
      <c r="T295" s="521">
        <v>239562.32</v>
      </c>
      <c r="U295" s="521">
        <f>T295*S295</f>
        <v>0</v>
      </c>
      <c r="V295" s="521">
        <v>1951576.9000000001</v>
      </c>
      <c r="W295" s="521">
        <f>V295*S295</f>
        <v>0</v>
      </c>
      <c r="X295" s="673">
        <f>W295+U295</f>
        <v>0</v>
      </c>
      <c r="Y295" s="641"/>
      <c r="Z295" s="521">
        <v>239562.32</v>
      </c>
      <c r="AA295" s="521">
        <f>Z295*Y295</f>
        <v>0</v>
      </c>
      <c r="AB295" s="521">
        <v>1951576.9000000001</v>
      </c>
      <c r="AC295" s="521">
        <f>AB295*Y295</f>
        <v>0</v>
      </c>
      <c r="AD295" s="673">
        <f>AC295+AA295</f>
        <v>0</v>
      </c>
      <c r="AE295" s="744">
        <f t="shared" si="187"/>
        <v>1</v>
      </c>
      <c r="AF295" s="751">
        <v>239562.32</v>
      </c>
      <c r="AG295" s="751">
        <f>AF295*AE295</f>
        <v>239562.32</v>
      </c>
      <c r="AH295" s="751">
        <v>1951576.9000000001</v>
      </c>
      <c r="AI295" s="751">
        <f>AH295*AE295</f>
        <v>1951576.9000000001</v>
      </c>
      <c r="AJ295" s="752">
        <f>AI295+AG295</f>
        <v>2191139.2200000002</v>
      </c>
    </row>
    <row r="296" spans="1:60" s="496" customFormat="1" ht="17.45" hidden="1" customHeight="1" x14ac:dyDescent="0.25">
      <c r="A296" s="437" t="s">
        <v>861</v>
      </c>
      <c r="B296" s="444" t="s">
        <v>406</v>
      </c>
      <c r="C296" s="571" t="s">
        <v>31</v>
      </c>
      <c r="D296" s="587">
        <v>1</v>
      </c>
      <c r="E296" s="467">
        <v>414351.69</v>
      </c>
      <c r="F296" s="467">
        <f>E296*D296</f>
        <v>414351.69</v>
      </c>
      <c r="G296" s="467">
        <v>3045848</v>
      </c>
      <c r="H296" s="467">
        <f>G296*D296</f>
        <v>3045848</v>
      </c>
      <c r="I296" s="589">
        <f>H296+F296</f>
        <v>3460199.69</v>
      </c>
      <c r="J296" s="806"/>
      <c r="K296" s="807">
        <v>414351.69</v>
      </c>
      <c r="L296" s="808">
        <f>K296*J296</f>
        <v>0</v>
      </c>
      <c r="M296" s="807">
        <v>3045848</v>
      </c>
      <c r="N296" s="808">
        <f>M296*J296</f>
        <v>0</v>
      </c>
      <c r="O296" s="812">
        <f>N296+L296</f>
        <v>0</v>
      </c>
      <c r="P296" s="641">
        <f t="shared" si="188"/>
        <v>0</v>
      </c>
      <c r="Q296" s="514">
        <f t="shared" si="189"/>
        <v>0</v>
      </c>
      <c r="R296" s="640">
        <f t="shared" si="171"/>
        <v>0</v>
      </c>
      <c r="S296" s="641"/>
      <c r="T296" s="521">
        <v>414351.69</v>
      </c>
      <c r="U296" s="521">
        <f>T296*S296</f>
        <v>0</v>
      </c>
      <c r="V296" s="521">
        <v>3045848</v>
      </c>
      <c r="W296" s="521">
        <f>V296*S296</f>
        <v>0</v>
      </c>
      <c r="X296" s="673">
        <f>W296+U296</f>
        <v>0</v>
      </c>
      <c r="Y296" s="641"/>
      <c r="Z296" s="521">
        <v>414351.69</v>
      </c>
      <c r="AA296" s="521">
        <f>Z296*Y296</f>
        <v>0</v>
      </c>
      <c r="AB296" s="521">
        <v>3045848</v>
      </c>
      <c r="AC296" s="521">
        <f>AB296*Y296</f>
        <v>0</v>
      </c>
      <c r="AD296" s="673">
        <f>AC296+AA296</f>
        <v>0</v>
      </c>
      <c r="AE296" s="744">
        <f t="shared" si="187"/>
        <v>1</v>
      </c>
      <c r="AF296" s="751">
        <v>414351.69</v>
      </c>
      <c r="AG296" s="751">
        <f>AF296*AE296</f>
        <v>414351.69</v>
      </c>
      <c r="AH296" s="751">
        <v>3045848</v>
      </c>
      <c r="AI296" s="751">
        <f>AH296*AE296</f>
        <v>3045848</v>
      </c>
      <c r="AJ296" s="752">
        <f>AI296+AG296</f>
        <v>3460199.69</v>
      </c>
    </row>
    <row r="297" spans="1:60" ht="17.45" hidden="1" customHeight="1" x14ac:dyDescent="0.25">
      <c r="A297" s="443" t="s">
        <v>862</v>
      </c>
      <c r="B297" s="433" t="s">
        <v>407</v>
      </c>
      <c r="C297" s="569"/>
      <c r="D297" s="593"/>
      <c r="E297" s="470"/>
      <c r="F297" s="470">
        <f>SUM(F298:F302)</f>
        <v>940253</v>
      </c>
      <c r="G297" s="470"/>
      <c r="H297" s="470">
        <f>SUM(H298:H302)</f>
        <v>4679140.0500000007</v>
      </c>
      <c r="I297" s="592">
        <f>SUM(I298:I302)</f>
        <v>5619393.0500000007</v>
      </c>
      <c r="J297" s="823"/>
      <c r="K297" s="824"/>
      <c r="L297" s="825">
        <f>SUM(L298:L302)</f>
        <v>0</v>
      </c>
      <c r="M297" s="824"/>
      <c r="N297" s="825">
        <f>SUM(N298:N302)</f>
        <v>0</v>
      </c>
      <c r="O297" s="818">
        <f>SUM(O298:O302)</f>
        <v>0</v>
      </c>
      <c r="P297" s="641">
        <f t="shared" si="188"/>
        <v>0</v>
      </c>
      <c r="Q297" s="514">
        <f t="shared" si="189"/>
        <v>0</v>
      </c>
      <c r="R297" s="640">
        <f t="shared" si="171"/>
        <v>0</v>
      </c>
      <c r="S297" s="650"/>
      <c r="T297" s="524"/>
      <c r="U297" s="524">
        <f>SUM(U298:U302)</f>
        <v>0</v>
      </c>
      <c r="V297" s="524"/>
      <c r="W297" s="524">
        <f>SUM(W298:W302)</f>
        <v>0</v>
      </c>
      <c r="X297" s="674">
        <f>SUM(X298:X302)</f>
        <v>0</v>
      </c>
      <c r="Y297" s="650"/>
      <c r="Z297" s="524"/>
      <c r="AA297" s="524">
        <f>SUM(AA298:AA302)</f>
        <v>0</v>
      </c>
      <c r="AB297" s="524"/>
      <c r="AC297" s="524">
        <f>SUM(AC298:AC302)</f>
        <v>0</v>
      </c>
      <c r="AD297" s="674">
        <f>SUM(AD298:AD302)</f>
        <v>0</v>
      </c>
      <c r="AE297" s="744">
        <f t="shared" si="187"/>
        <v>0</v>
      </c>
      <c r="AF297" s="757"/>
      <c r="AG297" s="757">
        <f>SUM(AG298:AG302)</f>
        <v>940253</v>
      </c>
      <c r="AH297" s="757"/>
      <c r="AI297" s="757">
        <f>SUM(AI298:AI302)</f>
        <v>4679140.0500000007</v>
      </c>
      <c r="AJ297" s="754">
        <f>SUM(AJ298:AJ302)</f>
        <v>5619393.0500000007</v>
      </c>
    </row>
    <row r="298" spans="1:60" s="403" customFormat="1" ht="26.45" hidden="1" customHeight="1" x14ac:dyDescent="0.25">
      <c r="A298" s="445" t="s">
        <v>863</v>
      </c>
      <c r="B298" s="435" t="s">
        <v>408</v>
      </c>
      <c r="C298" s="571" t="s">
        <v>31</v>
      </c>
      <c r="D298" s="587">
        <v>3</v>
      </c>
      <c r="E298" s="467">
        <v>34934</v>
      </c>
      <c r="F298" s="467">
        <f>E298*D298</f>
        <v>104802</v>
      </c>
      <c r="G298" s="467">
        <v>78869.7</v>
      </c>
      <c r="H298" s="467">
        <f>G298*D298</f>
        <v>236609.09999999998</v>
      </c>
      <c r="I298" s="589">
        <f>H298+F298</f>
        <v>341411.1</v>
      </c>
      <c r="J298" s="806"/>
      <c r="K298" s="807">
        <v>34934</v>
      </c>
      <c r="L298" s="808">
        <f>K298*J298</f>
        <v>0</v>
      </c>
      <c r="M298" s="807">
        <v>78869.7</v>
      </c>
      <c r="N298" s="808">
        <f>M298*J298</f>
        <v>0</v>
      </c>
      <c r="O298" s="812">
        <f>N298+L298</f>
        <v>0</v>
      </c>
      <c r="P298" s="641">
        <f t="shared" si="188"/>
        <v>0</v>
      </c>
      <c r="Q298" s="514">
        <f t="shared" si="189"/>
        <v>0</v>
      </c>
      <c r="R298" s="640">
        <f t="shared" si="171"/>
        <v>0</v>
      </c>
      <c r="S298" s="641"/>
      <c r="T298" s="521">
        <v>34934</v>
      </c>
      <c r="U298" s="521">
        <f>T298*S298</f>
        <v>0</v>
      </c>
      <c r="V298" s="521">
        <v>78869.7</v>
      </c>
      <c r="W298" s="521">
        <f>V298*S298</f>
        <v>0</v>
      </c>
      <c r="X298" s="673">
        <f>W298+U298</f>
        <v>0</v>
      </c>
      <c r="Y298" s="641"/>
      <c r="Z298" s="521">
        <v>34934</v>
      </c>
      <c r="AA298" s="521">
        <f>Z298*Y298</f>
        <v>0</v>
      </c>
      <c r="AB298" s="521">
        <v>78869.7</v>
      </c>
      <c r="AC298" s="521">
        <f>AB298*Y298</f>
        <v>0</v>
      </c>
      <c r="AD298" s="673">
        <f>AC298+AA298</f>
        <v>0</v>
      </c>
      <c r="AE298" s="744">
        <f t="shared" si="187"/>
        <v>3</v>
      </c>
      <c r="AF298" s="751">
        <v>34934</v>
      </c>
      <c r="AG298" s="751">
        <f>AF298*AE298</f>
        <v>104802</v>
      </c>
      <c r="AH298" s="751">
        <v>78869.7</v>
      </c>
      <c r="AI298" s="751">
        <f>AH298*AE298</f>
        <v>236609.09999999998</v>
      </c>
      <c r="AJ298" s="752">
        <f>AI298+AG298</f>
        <v>341411.1</v>
      </c>
    </row>
    <row r="299" spans="1:60" s="403" customFormat="1" ht="26.45" hidden="1" customHeight="1" x14ac:dyDescent="0.25">
      <c r="A299" s="445" t="s">
        <v>864</v>
      </c>
      <c r="B299" s="435" t="s">
        <v>409</v>
      </c>
      <c r="C299" s="571" t="s">
        <v>31</v>
      </c>
      <c r="D299" s="587">
        <v>1</v>
      </c>
      <c r="E299" s="467">
        <v>29801</v>
      </c>
      <c r="F299" s="467">
        <f>E299*D299</f>
        <v>29801</v>
      </c>
      <c r="G299" s="467">
        <v>63095.759999999995</v>
      </c>
      <c r="H299" s="467">
        <f>G299*D299</f>
        <v>63095.759999999995</v>
      </c>
      <c r="I299" s="589">
        <f>H299+F299</f>
        <v>92896.76</v>
      </c>
      <c r="J299" s="806"/>
      <c r="K299" s="807">
        <v>29801</v>
      </c>
      <c r="L299" s="808">
        <f>K299*J299</f>
        <v>0</v>
      </c>
      <c r="M299" s="807">
        <v>63095.759999999995</v>
      </c>
      <c r="N299" s="808">
        <f>M299*J299</f>
        <v>0</v>
      </c>
      <c r="O299" s="812">
        <f>N299+L299</f>
        <v>0</v>
      </c>
      <c r="P299" s="641">
        <f t="shared" si="188"/>
        <v>0</v>
      </c>
      <c r="Q299" s="514">
        <f t="shared" si="189"/>
        <v>0</v>
      </c>
      <c r="R299" s="640">
        <f t="shared" si="171"/>
        <v>0</v>
      </c>
      <c r="S299" s="641"/>
      <c r="T299" s="521">
        <v>29801</v>
      </c>
      <c r="U299" s="521">
        <f>T299*S299</f>
        <v>0</v>
      </c>
      <c r="V299" s="521">
        <v>63095.759999999995</v>
      </c>
      <c r="W299" s="521">
        <f>V299*S299</f>
        <v>0</v>
      </c>
      <c r="X299" s="673">
        <f>W299+U299</f>
        <v>0</v>
      </c>
      <c r="Y299" s="641"/>
      <c r="Z299" s="521">
        <v>29801</v>
      </c>
      <c r="AA299" s="521">
        <f>Z299*Y299</f>
        <v>0</v>
      </c>
      <c r="AB299" s="521">
        <v>63095.759999999995</v>
      </c>
      <c r="AC299" s="521">
        <f>AB299*Y299</f>
        <v>0</v>
      </c>
      <c r="AD299" s="673">
        <f>AC299+AA299</f>
        <v>0</v>
      </c>
      <c r="AE299" s="744">
        <f t="shared" si="187"/>
        <v>1</v>
      </c>
      <c r="AF299" s="751">
        <v>29801</v>
      </c>
      <c r="AG299" s="751">
        <f>AF299*AE299</f>
        <v>29801</v>
      </c>
      <c r="AH299" s="751">
        <v>63095.759999999995</v>
      </c>
      <c r="AI299" s="751">
        <f>AH299*AE299</f>
        <v>63095.759999999995</v>
      </c>
      <c r="AJ299" s="752">
        <f>AI299+AG299</f>
        <v>92896.76</v>
      </c>
    </row>
    <row r="300" spans="1:60" s="403" customFormat="1" ht="15.6" hidden="1" customHeight="1" x14ac:dyDescent="0.25">
      <c r="A300" s="445" t="s">
        <v>865</v>
      </c>
      <c r="B300" s="435" t="s">
        <v>410</v>
      </c>
      <c r="C300" s="571" t="s">
        <v>31</v>
      </c>
      <c r="D300" s="587">
        <v>1</v>
      </c>
      <c r="E300" s="467">
        <v>337980</v>
      </c>
      <c r="F300" s="467">
        <f>E300*D300</f>
        <v>337980</v>
      </c>
      <c r="G300" s="467">
        <v>1736492.9400000002</v>
      </c>
      <c r="H300" s="467">
        <f>G300*D300</f>
        <v>1736492.9400000002</v>
      </c>
      <c r="I300" s="589">
        <f>H300+F300</f>
        <v>2074472.9400000002</v>
      </c>
      <c r="J300" s="806"/>
      <c r="K300" s="807">
        <v>337980</v>
      </c>
      <c r="L300" s="808">
        <f>K300*J300</f>
        <v>0</v>
      </c>
      <c r="M300" s="807">
        <v>1736492.9400000002</v>
      </c>
      <c r="N300" s="808">
        <f>M300*J300</f>
        <v>0</v>
      </c>
      <c r="O300" s="812">
        <f>N300+L300</f>
        <v>0</v>
      </c>
      <c r="P300" s="641">
        <f t="shared" si="188"/>
        <v>0</v>
      </c>
      <c r="Q300" s="514">
        <f t="shared" si="189"/>
        <v>0</v>
      </c>
      <c r="R300" s="640">
        <f t="shared" si="171"/>
        <v>0</v>
      </c>
      <c r="S300" s="641"/>
      <c r="T300" s="521">
        <v>337980</v>
      </c>
      <c r="U300" s="521">
        <f>T300*S300</f>
        <v>0</v>
      </c>
      <c r="V300" s="521">
        <v>1736492.9400000002</v>
      </c>
      <c r="W300" s="521">
        <f>V300*S300</f>
        <v>0</v>
      </c>
      <c r="X300" s="673">
        <f>W300+U300</f>
        <v>0</v>
      </c>
      <c r="Y300" s="641"/>
      <c r="Z300" s="521">
        <v>337980</v>
      </c>
      <c r="AA300" s="521">
        <f>Z300*Y300</f>
        <v>0</v>
      </c>
      <c r="AB300" s="521">
        <v>1736492.9400000002</v>
      </c>
      <c r="AC300" s="521">
        <f>AB300*Y300</f>
        <v>0</v>
      </c>
      <c r="AD300" s="673">
        <f>AC300+AA300</f>
        <v>0</v>
      </c>
      <c r="AE300" s="744">
        <f t="shared" si="187"/>
        <v>1</v>
      </c>
      <c r="AF300" s="751">
        <v>337980</v>
      </c>
      <c r="AG300" s="751">
        <f>AF300*AE300</f>
        <v>337980</v>
      </c>
      <c r="AH300" s="751">
        <v>1736492.9400000002</v>
      </c>
      <c r="AI300" s="751">
        <f>AH300*AE300</f>
        <v>1736492.9400000002</v>
      </c>
      <c r="AJ300" s="752">
        <f>AI300+AG300</f>
        <v>2074472.9400000002</v>
      </c>
    </row>
    <row r="301" spans="1:60" s="403" customFormat="1" ht="15.6" hidden="1" customHeight="1" x14ac:dyDescent="0.25">
      <c r="A301" s="445" t="s">
        <v>866</v>
      </c>
      <c r="B301" s="435" t="s">
        <v>411</v>
      </c>
      <c r="C301" s="571" t="s">
        <v>31</v>
      </c>
      <c r="D301" s="587">
        <v>2</v>
      </c>
      <c r="E301" s="467">
        <v>66810</v>
      </c>
      <c r="F301" s="467">
        <f>E301*D301</f>
        <v>133620</v>
      </c>
      <c r="G301" s="467">
        <v>304200</v>
      </c>
      <c r="H301" s="467">
        <f>G301*D301</f>
        <v>608400</v>
      </c>
      <c r="I301" s="589">
        <f>H301+F301</f>
        <v>742020</v>
      </c>
      <c r="J301" s="806"/>
      <c r="K301" s="807">
        <v>66810</v>
      </c>
      <c r="L301" s="808">
        <f>K301*J301</f>
        <v>0</v>
      </c>
      <c r="M301" s="807">
        <v>304200</v>
      </c>
      <c r="N301" s="808">
        <f>M301*J301</f>
        <v>0</v>
      </c>
      <c r="O301" s="812">
        <f>N301+L301</f>
        <v>0</v>
      </c>
      <c r="P301" s="641">
        <f t="shared" si="188"/>
        <v>0</v>
      </c>
      <c r="Q301" s="514">
        <f t="shared" si="189"/>
        <v>0</v>
      </c>
      <c r="R301" s="640">
        <f t="shared" si="171"/>
        <v>0</v>
      </c>
      <c r="S301" s="641"/>
      <c r="T301" s="521">
        <v>66810</v>
      </c>
      <c r="U301" s="521">
        <f>T301*S301</f>
        <v>0</v>
      </c>
      <c r="V301" s="521">
        <v>304200</v>
      </c>
      <c r="W301" s="521">
        <f>V301*S301</f>
        <v>0</v>
      </c>
      <c r="X301" s="673">
        <f>W301+U301</f>
        <v>0</v>
      </c>
      <c r="Y301" s="641"/>
      <c r="Z301" s="521">
        <v>66810</v>
      </c>
      <c r="AA301" s="521">
        <f>Z301*Y301</f>
        <v>0</v>
      </c>
      <c r="AB301" s="521">
        <v>304200</v>
      </c>
      <c r="AC301" s="521">
        <f>AB301*Y301</f>
        <v>0</v>
      </c>
      <c r="AD301" s="673">
        <f>AC301+AA301</f>
        <v>0</v>
      </c>
      <c r="AE301" s="744">
        <f t="shared" si="187"/>
        <v>2</v>
      </c>
      <c r="AF301" s="751">
        <v>66810</v>
      </c>
      <c r="AG301" s="751">
        <f>AF301*AE301</f>
        <v>133620</v>
      </c>
      <c r="AH301" s="751">
        <v>304200</v>
      </c>
      <c r="AI301" s="751">
        <f>AH301*AE301</f>
        <v>608400</v>
      </c>
      <c r="AJ301" s="752">
        <f>AI301+AG301</f>
        <v>742020</v>
      </c>
    </row>
    <row r="302" spans="1:60" s="405" customFormat="1" ht="15.6" hidden="1" customHeight="1" x14ac:dyDescent="0.25">
      <c r="A302" s="445" t="s">
        <v>867</v>
      </c>
      <c r="B302" s="435" t="s">
        <v>412</v>
      </c>
      <c r="C302" s="571" t="s">
        <v>31</v>
      </c>
      <c r="D302" s="587">
        <v>5</v>
      </c>
      <c r="E302" s="467">
        <v>66810</v>
      </c>
      <c r="F302" s="467">
        <f>E302*D302</f>
        <v>334050</v>
      </c>
      <c r="G302" s="467">
        <v>406908.45</v>
      </c>
      <c r="H302" s="467">
        <f>G302*D302</f>
        <v>2034542.25</v>
      </c>
      <c r="I302" s="589">
        <f>H302+F302</f>
        <v>2368592.25</v>
      </c>
      <c r="J302" s="806"/>
      <c r="K302" s="807">
        <v>66810</v>
      </c>
      <c r="L302" s="808">
        <f>K302*J302</f>
        <v>0</v>
      </c>
      <c r="M302" s="807">
        <v>406908.45</v>
      </c>
      <c r="N302" s="808">
        <f>M302*J302</f>
        <v>0</v>
      </c>
      <c r="O302" s="812">
        <f>N302+L302</f>
        <v>0</v>
      </c>
      <c r="P302" s="641">
        <f t="shared" si="188"/>
        <v>0</v>
      </c>
      <c r="Q302" s="514">
        <f t="shared" si="189"/>
        <v>0</v>
      </c>
      <c r="R302" s="640">
        <f t="shared" si="171"/>
        <v>0</v>
      </c>
      <c r="S302" s="641"/>
      <c r="T302" s="514">
        <v>66810</v>
      </c>
      <c r="U302" s="514">
        <f>T302*S302</f>
        <v>0</v>
      </c>
      <c r="V302" s="514">
        <v>406908.45</v>
      </c>
      <c r="W302" s="514">
        <f>V302*S302</f>
        <v>0</v>
      </c>
      <c r="X302" s="671">
        <f>W302+U302</f>
        <v>0</v>
      </c>
      <c r="Y302" s="641"/>
      <c r="Z302" s="514">
        <v>66810</v>
      </c>
      <c r="AA302" s="514">
        <f>Z302*Y302</f>
        <v>0</v>
      </c>
      <c r="AB302" s="514">
        <v>406908.45</v>
      </c>
      <c r="AC302" s="514">
        <f>AB302*Y302</f>
        <v>0</v>
      </c>
      <c r="AD302" s="671">
        <f>AC302+AA302</f>
        <v>0</v>
      </c>
      <c r="AE302" s="744">
        <f t="shared" si="187"/>
        <v>5</v>
      </c>
      <c r="AF302" s="747">
        <v>66810</v>
      </c>
      <c r="AG302" s="747">
        <f>AF302*AE302</f>
        <v>334050</v>
      </c>
      <c r="AH302" s="747">
        <v>406908.45</v>
      </c>
      <c r="AI302" s="747">
        <f>AH302*AE302</f>
        <v>2034542.25</v>
      </c>
      <c r="AJ302" s="748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 x14ac:dyDescent="0.25">
      <c r="A303" s="443" t="s">
        <v>868</v>
      </c>
      <c r="B303" s="433" t="s">
        <v>413</v>
      </c>
      <c r="C303" s="569"/>
      <c r="D303" s="596"/>
      <c r="E303" s="422"/>
      <c r="F303" s="422">
        <f>SUM(F304:F308)</f>
        <v>491643</v>
      </c>
      <c r="G303" s="422"/>
      <c r="H303" s="422">
        <f>SUM(H304:H308)</f>
        <v>693238</v>
      </c>
      <c r="I303" s="597">
        <f>SUM(I304:I308)</f>
        <v>1184881</v>
      </c>
      <c r="J303" s="823"/>
      <c r="K303" s="816"/>
      <c r="L303" s="834">
        <f>SUM(L304:L308)</f>
        <v>0</v>
      </c>
      <c r="M303" s="816"/>
      <c r="N303" s="834">
        <f>SUM(N304:N308)</f>
        <v>0</v>
      </c>
      <c r="O303" s="835">
        <f>SUM(O304:O308)</f>
        <v>0</v>
      </c>
      <c r="P303" s="641">
        <f t="shared" si="188"/>
        <v>0</v>
      </c>
      <c r="Q303" s="514">
        <f t="shared" si="189"/>
        <v>0</v>
      </c>
      <c r="R303" s="640">
        <f t="shared" si="171"/>
        <v>0</v>
      </c>
      <c r="S303" s="650"/>
      <c r="T303" s="523"/>
      <c r="U303" s="523">
        <f>SUM(U304:U308)</f>
        <v>0</v>
      </c>
      <c r="V303" s="523"/>
      <c r="W303" s="523">
        <f>SUM(W304:W308)</f>
        <v>0</v>
      </c>
      <c r="X303" s="674">
        <f>SUM(X304:X308)</f>
        <v>0</v>
      </c>
      <c r="Y303" s="650"/>
      <c r="Z303" s="523"/>
      <c r="AA303" s="523">
        <f>SUM(AA304:AA308)</f>
        <v>0</v>
      </c>
      <c r="AB303" s="523"/>
      <c r="AC303" s="523">
        <f>SUM(AC304:AC308)</f>
        <v>0</v>
      </c>
      <c r="AD303" s="674">
        <f>SUM(AD304:AD308)</f>
        <v>0</v>
      </c>
      <c r="AE303" s="744">
        <f t="shared" si="187"/>
        <v>0</v>
      </c>
      <c r="AF303" s="753"/>
      <c r="AG303" s="753">
        <f>SUM(AG304:AG308)</f>
        <v>491643</v>
      </c>
      <c r="AH303" s="753"/>
      <c r="AI303" s="753">
        <f>SUM(AI304:AI308)</f>
        <v>693238</v>
      </c>
      <c r="AJ303" s="754">
        <f>SUM(AJ304:AJ308)</f>
        <v>1184881</v>
      </c>
    </row>
    <row r="304" spans="1:60" s="403" customFormat="1" ht="26.45" hidden="1" customHeight="1" x14ac:dyDescent="0.25">
      <c r="A304" s="445" t="s">
        <v>869</v>
      </c>
      <c r="B304" s="435" t="s">
        <v>414</v>
      </c>
      <c r="C304" s="571" t="s">
        <v>31</v>
      </c>
      <c r="D304" s="587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8">
        <f>H304+F304</f>
        <v>217770</v>
      </c>
      <c r="J304" s="806"/>
      <c r="K304" s="807">
        <v>8646</v>
      </c>
      <c r="L304" s="814">
        <f>K304*J304</f>
        <v>0</v>
      </c>
      <c r="M304" s="807">
        <v>22464</v>
      </c>
      <c r="N304" s="814">
        <f>M304*J304</f>
        <v>0</v>
      </c>
      <c r="O304" s="809">
        <f>N304+L304</f>
        <v>0</v>
      </c>
      <c r="P304" s="641">
        <f t="shared" si="188"/>
        <v>0</v>
      </c>
      <c r="Q304" s="514">
        <f t="shared" si="189"/>
        <v>0</v>
      </c>
      <c r="R304" s="640">
        <f t="shared" si="171"/>
        <v>0</v>
      </c>
      <c r="S304" s="641"/>
      <c r="T304" s="521">
        <v>8646</v>
      </c>
      <c r="U304" s="521">
        <f>T304*S304</f>
        <v>0</v>
      </c>
      <c r="V304" s="521">
        <v>22464</v>
      </c>
      <c r="W304" s="521">
        <f>V304*S304</f>
        <v>0</v>
      </c>
      <c r="X304" s="673">
        <f>W304+U304</f>
        <v>0</v>
      </c>
      <c r="Y304" s="641"/>
      <c r="Z304" s="521">
        <v>8646</v>
      </c>
      <c r="AA304" s="521">
        <f>Z304*Y304</f>
        <v>0</v>
      </c>
      <c r="AB304" s="521">
        <v>22464</v>
      </c>
      <c r="AC304" s="521">
        <f>AB304*Y304</f>
        <v>0</v>
      </c>
      <c r="AD304" s="673">
        <f>AC304+AA304</f>
        <v>0</v>
      </c>
      <c r="AE304" s="744">
        <f t="shared" si="187"/>
        <v>7</v>
      </c>
      <c r="AF304" s="751">
        <v>8646</v>
      </c>
      <c r="AG304" s="751">
        <f>AF304*AE304</f>
        <v>60522</v>
      </c>
      <c r="AH304" s="751">
        <v>22464</v>
      </c>
      <c r="AI304" s="751">
        <f>AH304*AE304</f>
        <v>157248</v>
      </c>
      <c r="AJ304" s="752">
        <f>AI304+AG304</f>
        <v>217770</v>
      </c>
    </row>
    <row r="305" spans="1:36" s="403" customFormat="1" ht="15.6" hidden="1" customHeight="1" x14ac:dyDescent="0.25">
      <c r="A305" s="445" t="s">
        <v>870</v>
      </c>
      <c r="B305" s="435" t="s">
        <v>415</v>
      </c>
      <c r="C305" s="571" t="s">
        <v>33</v>
      </c>
      <c r="D305" s="587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8">
        <f>H305+F305</f>
        <v>63200</v>
      </c>
      <c r="J305" s="806"/>
      <c r="K305" s="807">
        <v>39300</v>
      </c>
      <c r="L305" s="814">
        <f>K305*J305</f>
        <v>0</v>
      </c>
      <c r="M305" s="807">
        <v>87100</v>
      </c>
      <c r="N305" s="814">
        <f>M305*J305</f>
        <v>0</v>
      </c>
      <c r="O305" s="809">
        <f>N305+L305</f>
        <v>0</v>
      </c>
      <c r="P305" s="641">
        <f t="shared" si="188"/>
        <v>0</v>
      </c>
      <c r="Q305" s="514">
        <f t="shared" si="189"/>
        <v>0</v>
      </c>
      <c r="R305" s="640">
        <f t="shared" si="171"/>
        <v>0</v>
      </c>
      <c r="S305" s="641"/>
      <c r="T305" s="521">
        <v>39300</v>
      </c>
      <c r="U305" s="521">
        <f>T305*S305</f>
        <v>0</v>
      </c>
      <c r="V305" s="521">
        <v>87100</v>
      </c>
      <c r="W305" s="521">
        <f>V305*S305</f>
        <v>0</v>
      </c>
      <c r="X305" s="673">
        <f>W305+U305</f>
        <v>0</v>
      </c>
      <c r="Y305" s="641"/>
      <c r="Z305" s="521">
        <v>39300</v>
      </c>
      <c r="AA305" s="521">
        <f>Z305*Y305</f>
        <v>0</v>
      </c>
      <c r="AB305" s="521">
        <v>87100</v>
      </c>
      <c r="AC305" s="521">
        <f>AB305*Y305</f>
        <v>0</v>
      </c>
      <c r="AD305" s="673">
        <f>AC305+AA305</f>
        <v>0</v>
      </c>
      <c r="AE305" s="744">
        <f t="shared" si="187"/>
        <v>0.5</v>
      </c>
      <c r="AF305" s="751">
        <v>39300</v>
      </c>
      <c r="AG305" s="751">
        <f>AF305*AE305</f>
        <v>19650</v>
      </c>
      <c r="AH305" s="751">
        <v>87100</v>
      </c>
      <c r="AI305" s="751">
        <f>AH305*AE305</f>
        <v>43550</v>
      </c>
      <c r="AJ305" s="752">
        <f>AI305+AG305</f>
        <v>63200</v>
      </c>
    </row>
    <row r="306" spans="1:36" s="403" customFormat="1" ht="15.6" hidden="1" customHeight="1" x14ac:dyDescent="0.25">
      <c r="A306" s="445" t="s">
        <v>871</v>
      </c>
      <c r="B306" s="435" t="s">
        <v>416</v>
      </c>
      <c r="C306" s="571" t="s">
        <v>33</v>
      </c>
      <c r="D306" s="587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8">
        <f>H306+F306</f>
        <v>25280</v>
      </c>
      <c r="J306" s="806"/>
      <c r="K306" s="807">
        <v>39300</v>
      </c>
      <c r="L306" s="814">
        <f>K306*J306</f>
        <v>0</v>
      </c>
      <c r="M306" s="807">
        <v>87100</v>
      </c>
      <c r="N306" s="814">
        <f>M306*J306</f>
        <v>0</v>
      </c>
      <c r="O306" s="809">
        <f>N306+L306</f>
        <v>0</v>
      </c>
      <c r="P306" s="641">
        <f t="shared" si="188"/>
        <v>0</v>
      </c>
      <c r="Q306" s="514">
        <f t="shared" si="189"/>
        <v>0</v>
      </c>
      <c r="R306" s="640">
        <f t="shared" si="171"/>
        <v>0</v>
      </c>
      <c r="S306" s="641"/>
      <c r="T306" s="521">
        <v>39300</v>
      </c>
      <c r="U306" s="521">
        <f>T306*S306</f>
        <v>0</v>
      </c>
      <c r="V306" s="521">
        <v>87100</v>
      </c>
      <c r="W306" s="521">
        <f>V306*S306</f>
        <v>0</v>
      </c>
      <c r="X306" s="673">
        <f>W306+U306</f>
        <v>0</v>
      </c>
      <c r="Y306" s="641"/>
      <c r="Z306" s="521">
        <v>39300</v>
      </c>
      <c r="AA306" s="521">
        <f>Z306*Y306</f>
        <v>0</v>
      </c>
      <c r="AB306" s="521">
        <v>87100</v>
      </c>
      <c r="AC306" s="521">
        <f>AB306*Y306</f>
        <v>0</v>
      </c>
      <c r="AD306" s="673">
        <f>AC306+AA306</f>
        <v>0</v>
      </c>
      <c r="AE306" s="744">
        <f t="shared" si="187"/>
        <v>0.2</v>
      </c>
      <c r="AF306" s="751">
        <v>39300</v>
      </c>
      <c r="AG306" s="751">
        <f>AF306*AE306</f>
        <v>7860</v>
      </c>
      <c r="AH306" s="751">
        <v>87100</v>
      </c>
      <c r="AI306" s="751">
        <f>AH306*AE306</f>
        <v>17420</v>
      </c>
      <c r="AJ306" s="752">
        <f>AI306+AG306</f>
        <v>25280</v>
      </c>
    </row>
    <row r="307" spans="1:36" s="403" customFormat="1" ht="26.45" hidden="1" customHeight="1" x14ac:dyDescent="0.25">
      <c r="A307" s="445" t="s">
        <v>872</v>
      </c>
      <c r="B307" s="435" t="s">
        <v>417</v>
      </c>
      <c r="C307" s="571" t="s">
        <v>171</v>
      </c>
      <c r="D307" s="587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8">
        <f>H307+F307</f>
        <v>344916</v>
      </c>
      <c r="J307" s="806"/>
      <c r="K307" s="807">
        <v>10218</v>
      </c>
      <c r="L307" s="814">
        <f>K307*J307</f>
        <v>0</v>
      </c>
      <c r="M307" s="807">
        <v>5460</v>
      </c>
      <c r="N307" s="814">
        <f>M307*J307</f>
        <v>0</v>
      </c>
      <c r="O307" s="809">
        <f>N307+L307</f>
        <v>0</v>
      </c>
      <c r="P307" s="641">
        <f t="shared" si="188"/>
        <v>0</v>
      </c>
      <c r="Q307" s="514">
        <f t="shared" si="189"/>
        <v>0</v>
      </c>
      <c r="R307" s="640">
        <f t="shared" si="171"/>
        <v>0</v>
      </c>
      <c r="S307" s="641"/>
      <c r="T307" s="521">
        <v>10218</v>
      </c>
      <c r="U307" s="521">
        <f>T307*S307</f>
        <v>0</v>
      </c>
      <c r="V307" s="521">
        <v>5460</v>
      </c>
      <c r="W307" s="521">
        <f>V307*S307</f>
        <v>0</v>
      </c>
      <c r="X307" s="673">
        <f>W307+U307</f>
        <v>0</v>
      </c>
      <c r="Y307" s="641"/>
      <c r="Z307" s="521">
        <v>10218</v>
      </c>
      <c r="AA307" s="521">
        <f>Z307*Y307</f>
        <v>0</v>
      </c>
      <c r="AB307" s="521">
        <v>5460</v>
      </c>
      <c r="AC307" s="521">
        <f>AB307*Y307</f>
        <v>0</v>
      </c>
      <c r="AD307" s="673">
        <f>AC307+AA307</f>
        <v>0</v>
      </c>
      <c r="AE307" s="744">
        <f t="shared" si="187"/>
        <v>22</v>
      </c>
      <c r="AF307" s="751">
        <v>10218</v>
      </c>
      <c r="AG307" s="751">
        <f>AF307*AE307</f>
        <v>224796</v>
      </c>
      <c r="AH307" s="751">
        <v>5460</v>
      </c>
      <c r="AI307" s="751">
        <f>AH307*AE307</f>
        <v>120120</v>
      </c>
      <c r="AJ307" s="752">
        <f>AI307+AG307</f>
        <v>344916</v>
      </c>
    </row>
    <row r="308" spans="1:36" s="403" customFormat="1" ht="15.6" hidden="1" customHeight="1" x14ac:dyDescent="0.25">
      <c r="A308" s="445" t="s">
        <v>873</v>
      </c>
      <c r="B308" s="435" t="s">
        <v>418</v>
      </c>
      <c r="C308" s="571" t="s">
        <v>153</v>
      </c>
      <c r="D308" s="587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8">
        <f>H308+F308</f>
        <v>533715</v>
      </c>
      <c r="J308" s="806"/>
      <c r="K308" s="807">
        <v>1965</v>
      </c>
      <c r="L308" s="814">
        <f>K308*J308</f>
        <v>0</v>
      </c>
      <c r="M308" s="807">
        <v>3900</v>
      </c>
      <c r="N308" s="814">
        <f>M308*J308</f>
        <v>0</v>
      </c>
      <c r="O308" s="809">
        <f>N308+L308</f>
        <v>0</v>
      </c>
      <c r="P308" s="641">
        <f t="shared" si="188"/>
        <v>0</v>
      </c>
      <c r="Q308" s="514">
        <f t="shared" si="189"/>
        <v>0</v>
      </c>
      <c r="R308" s="640">
        <f t="shared" si="171"/>
        <v>0</v>
      </c>
      <c r="S308" s="641"/>
      <c r="T308" s="521">
        <v>1965</v>
      </c>
      <c r="U308" s="521">
        <f>T308*S308</f>
        <v>0</v>
      </c>
      <c r="V308" s="521">
        <v>3900</v>
      </c>
      <c r="W308" s="521">
        <f>V308*S308</f>
        <v>0</v>
      </c>
      <c r="X308" s="673">
        <f>W308+U308</f>
        <v>0</v>
      </c>
      <c r="Y308" s="641"/>
      <c r="Z308" s="521">
        <v>1965</v>
      </c>
      <c r="AA308" s="521">
        <f>Z308*Y308</f>
        <v>0</v>
      </c>
      <c r="AB308" s="521">
        <v>3900</v>
      </c>
      <c r="AC308" s="521">
        <f>AB308*Y308</f>
        <v>0</v>
      </c>
      <c r="AD308" s="673">
        <f>AC308+AA308</f>
        <v>0</v>
      </c>
      <c r="AE308" s="744">
        <f t="shared" si="187"/>
        <v>91</v>
      </c>
      <c r="AF308" s="751">
        <v>1965</v>
      </c>
      <c r="AG308" s="751">
        <f>AF308*AE308</f>
        <v>178815</v>
      </c>
      <c r="AH308" s="751">
        <v>3900</v>
      </c>
      <c r="AI308" s="751">
        <f>AH308*AE308</f>
        <v>354900</v>
      </c>
      <c r="AJ308" s="752">
        <f>AI308+AG308</f>
        <v>533715</v>
      </c>
    </row>
    <row r="309" spans="1:36" s="403" customFormat="1" ht="17.45" hidden="1" customHeight="1" x14ac:dyDescent="0.25">
      <c r="A309" s="443" t="s">
        <v>874</v>
      </c>
      <c r="B309" s="433" t="s">
        <v>419</v>
      </c>
      <c r="C309" s="569"/>
      <c r="D309" s="596"/>
      <c r="E309" s="422"/>
      <c r="F309" s="422">
        <f>SUM(F310:F311)</f>
        <v>3910222.4</v>
      </c>
      <c r="G309" s="422"/>
      <c r="H309" s="422">
        <f>SUM(H310:H311)</f>
        <v>4803859.4000000004</v>
      </c>
      <c r="I309" s="597">
        <f>SUM(I310:I311)</f>
        <v>8714081.8000000007</v>
      </c>
      <c r="J309" s="823"/>
      <c r="K309" s="816"/>
      <c r="L309" s="834">
        <f>SUM(L310:L311)</f>
        <v>1220800</v>
      </c>
      <c r="M309" s="816"/>
      <c r="N309" s="834">
        <f>SUM(N310:N311)</f>
        <v>1499800</v>
      </c>
      <c r="O309" s="835">
        <f>SUM(O310:O311)</f>
        <v>2720600</v>
      </c>
      <c r="P309" s="641">
        <f t="shared" si="188"/>
        <v>0</v>
      </c>
      <c r="Q309" s="514">
        <f t="shared" si="189"/>
        <v>0</v>
      </c>
      <c r="R309" s="640">
        <f t="shared" si="171"/>
        <v>0</v>
      </c>
      <c r="S309" s="650"/>
      <c r="T309" s="522"/>
      <c r="U309" s="522">
        <f>SUM(U310:U311)</f>
        <v>1220800</v>
      </c>
      <c r="V309" s="522"/>
      <c r="W309" s="522">
        <f>SUM(W310:W311)</f>
        <v>1499800</v>
      </c>
      <c r="X309" s="676">
        <f>SUM(X310:X311)</f>
        <v>2720600</v>
      </c>
      <c r="Y309" s="650"/>
      <c r="Z309" s="522"/>
      <c r="AA309" s="522">
        <f>SUM(AA310:AA311)</f>
        <v>0</v>
      </c>
      <c r="AB309" s="522"/>
      <c r="AC309" s="522">
        <f>SUM(AC310:AC311)</f>
        <v>0</v>
      </c>
      <c r="AD309" s="676">
        <f>SUM(AD310:AD311)</f>
        <v>0</v>
      </c>
      <c r="AE309" s="744">
        <f t="shared" si="187"/>
        <v>0</v>
      </c>
      <c r="AF309" s="770"/>
      <c r="AG309" s="770">
        <f>SUM(AG310:AG311)</f>
        <v>2689422.4</v>
      </c>
      <c r="AH309" s="770"/>
      <c r="AI309" s="770">
        <f>SUM(AI310:AI311)</f>
        <v>3304059.4000000004</v>
      </c>
      <c r="AJ309" s="760">
        <f>SUM(AJ310:AJ311)</f>
        <v>5993481.8000000007</v>
      </c>
    </row>
    <row r="310" spans="1:36" s="403" customFormat="1" ht="38.25" x14ac:dyDescent="0.25">
      <c r="A310" s="445" t="s">
        <v>875</v>
      </c>
      <c r="B310" s="435" t="s">
        <v>420</v>
      </c>
      <c r="C310" s="571" t="s">
        <v>171</v>
      </c>
      <c r="D310" s="587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8">
        <f>H310+F310</f>
        <v>8714081.8000000007</v>
      </c>
      <c r="J310" s="806">
        <v>100</v>
      </c>
      <c r="K310" s="807">
        <v>12208</v>
      </c>
      <c r="L310" s="814">
        <f>K310*J310</f>
        <v>1220800</v>
      </c>
      <c r="M310" s="807">
        <v>14998</v>
      </c>
      <c r="N310" s="814">
        <f>M310*J310</f>
        <v>1499800</v>
      </c>
      <c r="O310" s="809">
        <f>N310+L310</f>
        <v>2720600</v>
      </c>
      <c r="P310" s="641">
        <f t="shared" si="188"/>
        <v>0</v>
      </c>
      <c r="Q310" s="514">
        <f t="shared" si="189"/>
        <v>0</v>
      </c>
      <c r="R310" s="640">
        <f t="shared" si="171"/>
        <v>0</v>
      </c>
      <c r="S310" s="1002">
        <v>100</v>
      </c>
      <c r="T310" s="514">
        <v>12208</v>
      </c>
      <c r="U310" s="514">
        <f>T310*S310</f>
        <v>1220800</v>
      </c>
      <c r="V310" s="514">
        <v>14998</v>
      </c>
      <c r="W310" s="514">
        <f>V310*S310</f>
        <v>1499800</v>
      </c>
      <c r="X310" s="671">
        <f>W310+U310</f>
        <v>2720600</v>
      </c>
      <c r="Y310" s="641"/>
      <c r="Z310" s="514">
        <v>12208</v>
      </c>
      <c r="AA310" s="514">
        <f>Z310*Y310</f>
        <v>0</v>
      </c>
      <c r="AB310" s="514">
        <v>14998</v>
      </c>
      <c r="AC310" s="514">
        <f>AB310*Y310</f>
        <v>0</v>
      </c>
      <c r="AD310" s="671">
        <f>AC310+AA310</f>
        <v>0</v>
      </c>
      <c r="AE310" s="744">
        <f t="shared" si="187"/>
        <v>220.3</v>
      </c>
      <c r="AF310" s="747">
        <v>12208</v>
      </c>
      <c r="AG310" s="747">
        <f>AF310*AE310</f>
        <v>2689422.4</v>
      </c>
      <c r="AH310" s="747">
        <v>14998</v>
      </c>
      <c r="AI310" s="747">
        <f>AH310*AE310</f>
        <v>3304059.4000000004</v>
      </c>
      <c r="AJ310" s="748">
        <f>AI310+AG310</f>
        <v>5993481.8000000007</v>
      </c>
    </row>
    <row r="311" spans="1:36" s="403" customFormat="1" ht="17.45" hidden="1" customHeight="1" x14ac:dyDescent="0.25">
      <c r="A311" s="445" t="s">
        <v>876</v>
      </c>
      <c r="B311" s="435" t="s">
        <v>421</v>
      </c>
      <c r="C311" s="571" t="s">
        <v>33</v>
      </c>
      <c r="D311" s="587">
        <v>5.8</v>
      </c>
      <c r="E311" s="419"/>
      <c r="F311" s="419"/>
      <c r="G311" s="419"/>
      <c r="H311" s="419"/>
      <c r="I311" s="588"/>
      <c r="J311" s="806"/>
      <c r="K311" s="807"/>
      <c r="L311" s="814"/>
      <c r="M311" s="807"/>
      <c r="N311" s="814"/>
      <c r="O311" s="809"/>
      <c r="P311" s="641">
        <f t="shared" si="188"/>
        <v>0</v>
      </c>
      <c r="Q311" s="514">
        <f t="shared" si="189"/>
        <v>0</v>
      </c>
      <c r="R311" s="640">
        <f t="shared" si="171"/>
        <v>0</v>
      </c>
      <c r="S311" s="641"/>
      <c r="T311" s="521"/>
      <c r="U311" s="521"/>
      <c r="V311" s="521"/>
      <c r="W311" s="521"/>
      <c r="X311" s="673"/>
      <c r="Y311" s="641"/>
      <c r="Z311" s="521"/>
      <c r="AA311" s="521"/>
      <c r="AB311" s="521"/>
      <c r="AC311" s="521"/>
      <c r="AD311" s="673"/>
      <c r="AE311" s="744">
        <f t="shared" si="187"/>
        <v>5.8</v>
      </c>
      <c r="AF311" s="751"/>
      <c r="AG311" s="751"/>
      <c r="AH311" s="751"/>
      <c r="AI311" s="751"/>
      <c r="AJ311" s="752"/>
    </row>
    <row r="312" spans="1:36" s="403" customFormat="1" ht="17.45" hidden="1" customHeight="1" x14ac:dyDescent="0.25">
      <c r="A312" s="443" t="s">
        <v>877</v>
      </c>
      <c r="B312" s="433" t="s">
        <v>422</v>
      </c>
      <c r="C312" s="569" t="s">
        <v>153</v>
      </c>
      <c r="D312" s="596">
        <f>3545</f>
        <v>3545</v>
      </c>
      <c r="E312" s="470"/>
      <c r="F312" s="470">
        <f>SUM(F313:F318)</f>
        <v>12011678</v>
      </c>
      <c r="G312" s="470"/>
      <c r="H312" s="470">
        <f>SUM(H313:H318)</f>
        <v>10058072.9</v>
      </c>
      <c r="I312" s="592">
        <f>SUM(I313:I318)</f>
        <v>22069750.899999999</v>
      </c>
      <c r="J312" s="823"/>
      <c r="K312" s="824"/>
      <c r="L312" s="825">
        <f>SUM(L313:L318)</f>
        <v>0</v>
      </c>
      <c r="M312" s="824"/>
      <c r="N312" s="825">
        <f>SUM(N313:N318)</f>
        <v>0</v>
      </c>
      <c r="O312" s="818">
        <f>SUM(O313:O318)</f>
        <v>0</v>
      </c>
      <c r="P312" s="641">
        <f t="shared" si="188"/>
        <v>0</v>
      </c>
      <c r="Q312" s="514">
        <f t="shared" si="189"/>
        <v>0</v>
      </c>
      <c r="R312" s="640">
        <f t="shared" si="171"/>
        <v>0</v>
      </c>
      <c r="S312" s="650"/>
      <c r="T312" s="524"/>
      <c r="U312" s="524">
        <f>SUM(U313:U318)</f>
        <v>0</v>
      </c>
      <c r="V312" s="524"/>
      <c r="W312" s="524">
        <f>SUM(W313:W318)</f>
        <v>0</v>
      </c>
      <c r="X312" s="674">
        <f>SUM(X313:X318)</f>
        <v>0</v>
      </c>
      <c r="Y312" s="650"/>
      <c r="Z312" s="524"/>
      <c r="AA312" s="524">
        <f>SUM(AA313:AA318)</f>
        <v>0</v>
      </c>
      <c r="AB312" s="524"/>
      <c r="AC312" s="524">
        <f>SUM(AC313:AC318)</f>
        <v>0</v>
      </c>
      <c r="AD312" s="674">
        <f>SUM(AD313:AD318)</f>
        <v>0</v>
      </c>
      <c r="AE312" s="744">
        <f t="shared" si="187"/>
        <v>3545</v>
      </c>
      <c r="AF312" s="757"/>
      <c r="AG312" s="757">
        <f>SUM(AG313:AG318)</f>
        <v>12011678</v>
      </c>
      <c r="AH312" s="757"/>
      <c r="AI312" s="757">
        <f>SUM(AI313:AI318)</f>
        <v>10058072.9</v>
      </c>
      <c r="AJ312" s="754">
        <f>SUM(AJ313:AJ318)</f>
        <v>22069750.899999999</v>
      </c>
    </row>
    <row r="313" spans="1:36" s="403" customFormat="1" ht="15.6" hidden="1" customHeight="1" x14ac:dyDescent="0.25">
      <c r="A313" s="445" t="s">
        <v>878</v>
      </c>
      <c r="B313" s="435" t="s">
        <v>423</v>
      </c>
      <c r="C313" s="571" t="s">
        <v>153</v>
      </c>
      <c r="D313" s="587">
        <v>3545</v>
      </c>
      <c r="E313" s="467">
        <v>393</v>
      </c>
      <c r="F313" s="467">
        <f t="shared" ref="F313:F318" si="190">E313*D313</f>
        <v>1393185</v>
      </c>
      <c r="G313" s="467">
        <v>78</v>
      </c>
      <c r="H313" s="467">
        <f t="shared" ref="H313:H318" si="191">G313*D313</f>
        <v>276510</v>
      </c>
      <c r="I313" s="589">
        <f t="shared" ref="I313:I318" si="192">H313+F313</f>
        <v>1669695</v>
      </c>
      <c r="J313" s="806"/>
      <c r="K313" s="807">
        <v>393</v>
      </c>
      <c r="L313" s="808">
        <f t="shared" ref="L313:L318" si="193">K313*J313</f>
        <v>0</v>
      </c>
      <c r="M313" s="807">
        <v>78</v>
      </c>
      <c r="N313" s="808">
        <f t="shared" ref="N313:N318" si="194">M313*J313</f>
        <v>0</v>
      </c>
      <c r="O313" s="812">
        <f t="shared" ref="O313:O318" si="195">N313+L313</f>
        <v>0</v>
      </c>
      <c r="P313" s="641">
        <f t="shared" si="188"/>
        <v>0</v>
      </c>
      <c r="Q313" s="514">
        <f t="shared" si="189"/>
        <v>0</v>
      </c>
      <c r="R313" s="640">
        <f t="shared" si="171"/>
        <v>0</v>
      </c>
      <c r="S313" s="641"/>
      <c r="T313" s="521">
        <v>393</v>
      </c>
      <c r="U313" s="521">
        <f t="shared" ref="U313:U318" si="196">T313*S313</f>
        <v>0</v>
      </c>
      <c r="V313" s="521">
        <v>78</v>
      </c>
      <c r="W313" s="521">
        <f t="shared" ref="W313:W318" si="197">V313*S313</f>
        <v>0</v>
      </c>
      <c r="X313" s="673">
        <f t="shared" ref="X313:X318" si="198">W313+U313</f>
        <v>0</v>
      </c>
      <c r="Y313" s="641"/>
      <c r="Z313" s="521">
        <v>393</v>
      </c>
      <c r="AA313" s="521">
        <f t="shared" ref="AA313:AA318" si="199">Z313*Y313</f>
        <v>0</v>
      </c>
      <c r="AB313" s="521">
        <v>78</v>
      </c>
      <c r="AC313" s="521">
        <f t="shared" ref="AC313:AC318" si="200">AB313*Y313</f>
        <v>0</v>
      </c>
      <c r="AD313" s="673">
        <f t="shared" ref="AD313:AD318" si="201">AC313+AA313</f>
        <v>0</v>
      </c>
      <c r="AE313" s="744">
        <f t="shared" si="187"/>
        <v>3545</v>
      </c>
      <c r="AF313" s="751">
        <v>393</v>
      </c>
      <c r="AG313" s="751">
        <f t="shared" ref="AG313:AG318" si="202">AF313*AE313</f>
        <v>1393185</v>
      </c>
      <c r="AH313" s="751">
        <v>78</v>
      </c>
      <c r="AI313" s="751">
        <f t="shared" ref="AI313:AI318" si="203">AH313*AE313</f>
        <v>276510</v>
      </c>
      <c r="AJ313" s="752">
        <f t="shared" ref="AJ313:AJ318" si="204">AI313+AG313</f>
        <v>1669695</v>
      </c>
    </row>
    <row r="314" spans="1:36" s="403" customFormat="1" ht="15.6" hidden="1" customHeight="1" x14ac:dyDescent="0.25">
      <c r="A314" s="445" t="s">
        <v>879</v>
      </c>
      <c r="B314" s="435" t="s">
        <v>424</v>
      </c>
      <c r="C314" s="571" t="s">
        <v>153</v>
      </c>
      <c r="D314" s="587">
        <v>3545</v>
      </c>
      <c r="E314" s="467">
        <v>235.8</v>
      </c>
      <c r="F314" s="467">
        <f t="shared" si="190"/>
        <v>835911</v>
      </c>
      <c r="G314" s="467">
        <v>202.02</v>
      </c>
      <c r="H314" s="467">
        <f t="shared" si="191"/>
        <v>716160.9</v>
      </c>
      <c r="I314" s="589">
        <f t="shared" si="192"/>
        <v>1552071.9</v>
      </c>
      <c r="J314" s="806"/>
      <c r="K314" s="807">
        <v>235.8</v>
      </c>
      <c r="L314" s="808">
        <f t="shared" si="193"/>
        <v>0</v>
      </c>
      <c r="M314" s="807">
        <v>202.02</v>
      </c>
      <c r="N314" s="808">
        <f t="shared" si="194"/>
        <v>0</v>
      </c>
      <c r="O314" s="812">
        <f t="shared" si="195"/>
        <v>0</v>
      </c>
      <c r="P314" s="641">
        <f t="shared" si="188"/>
        <v>0</v>
      </c>
      <c r="Q314" s="514">
        <f t="shared" si="189"/>
        <v>0</v>
      </c>
      <c r="R314" s="640">
        <f t="shared" si="171"/>
        <v>0</v>
      </c>
      <c r="S314" s="641"/>
      <c r="T314" s="521">
        <v>235.8</v>
      </c>
      <c r="U314" s="521">
        <f t="shared" si="196"/>
        <v>0</v>
      </c>
      <c r="V314" s="521">
        <v>202.02</v>
      </c>
      <c r="W314" s="521">
        <f t="shared" si="197"/>
        <v>0</v>
      </c>
      <c r="X314" s="673">
        <f t="shared" si="198"/>
        <v>0</v>
      </c>
      <c r="Y314" s="641"/>
      <c r="Z314" s="521">
        <v>235.8</v>
      </c>
      <c r="AA314" s="521">
        <f t="shared" si="199"/>
        <v>0</v>
      </c>
      <c r="AB314" s="521">
        <v>202.02</v>
      </c>
      <c r="AC314" s="521">
        <f t="shared" si="200"/>
        <v>0</v>
      </c>
      <c r="AD314" s="673">
        <f t="shared" si="201"/>
        <v>0</v>
      </c>
      <c r="AE314" s="744">
        <f t="shared" si="187"/>
        <v>3545</v>
      </c>
      <c r="AF314" s="751">
        <v>235.8</v>
      </c>
      <c r="AG314" s="751">
        <f t="shared" si="202"/>
        <v>835911</v>
      </c>
      <c r="AH314" s="751">
        <v>202.02</v>
      </c>
      <c r="AI314" s="751">
        <f t="shared" si="203"/>
        <v>716160.9</v>
      </c>
      <c r="AJ314" s="752">
        <f t="shared" si="204"/>
        <v>1552071.9</v>
      </c>
    </row>
    <row r="315" spans="1:36" s="403" customFormat="1" ht="15.6" hidden="1" customHeight="1" x14ac:dyDescent="0.25">
      <c r="A315" s="445" t="s">
        <v>880</v>
      </c>
      <c r="B315" s="435" t="s">
        <v>425</v>
      </c>
      <c r="C315" s="571" t="s">
        <v>153</v>
      </c>
      <c r="D315" s="587">
        <v>3545</v>
      </c>
      <c r="E315" s="467">
        <v>1021.8000000000001</v>
      </c>
      <c r="F315" s="467">
        <f t="shared" si="190"/>
        <v>3622281.0000000005</v>
      </c>
      <c r="G315" s="467">
        <v>624</v>
      </c>
      <c r="H315" s="467">
        <f t="shared" si="191"/>
        <v>2212080</v>
      </c>
      <c r="I315" s="589">
        <f t="shared" si="192"/>
        <v>5834361</v>
      </c>
      <c r="J315" s="806"/>
      <c r="K315" s="807">
        <v>1021.8000000000001</v>
      </c>
      <c r="L315" s="808">
        <f t="shared" si="193"/>
        <v>0</v>
      </c>
      <c r="M315" s="807">
        <v>624</v>
      </c>
      <c r="N315" s="808">
        <f t="shared" si="194"/>
        <v>0</v>
      </c>
      <c r="O315" s="812">
        <f t="shared" si="195"/>
        <v>0</v>
      </c>
      <c r="P315" s="641">
        <f t="shared" si="188"/>
        <v>0</v>
      </c>
      <c r="Q315" s="514">
        <f t="shared" si="189"/>
        <v>0</v>
      </c>
      <c r="R315" s="640">
        <f t="shared" si="171"/>
        <v>0</v>
      </c>
      <c r="S315" s="641"/>
      <c r="T315" s="521">
        <v>1021.8000000000001</v>
      </c>
      <c r="U315" s="521">
        <f t="shared" si="196"/>
        <v>0</v>
      </c>
      <c r="V315" s="521">
        <v>624</v>
      </c>
      <c r="W315" s="521">
        <f t="shared" si="197"/>
        <v>0</v>
      </c>
      <c r="X315" s="673">
        <f t="shared" si="198"/>
        <v>0</v>
      </c>
      <c r="Y315" s="641"/>
      <c r="Z315" s="521">
        <v>1021.8000000000001</v>
      </c>
      <c r="AA315" s="521">
        <f t="shared" si="199"/>
        <v>0</v>
      </c>
      <c r="AB315" s="521">
        <v>624</v>
      </c>
      <c r="AC315" s="521">
        <f t="shared" si="200"/>
        <v>0</v>
      </c>
      <c r="AD315" s="673">
        <f t="shared" si="201"/>
        <v>0</v>
      </c>
      <c r="AE315" s="744">
        <f t="shared" si="187"/>
        <v>3545</v>
      </c>
      <c r="AF315" s="751">
        <v>1021.8000000000001</v>
      </c>
      <c r="AG315" s="751">
        <f t="shared" si="202"/>
        <v>3622281.0000000005</v>
      </c>
      <c r="AH315" s="751">
        <v>624</v>
      </c>
      <c r="AI315" s="751">
        <f t="shared" si="203"/>
        <v>2212080</v>
      </c>
      <c r="AJ315" s="752">
        <f t="shared" si="204"/>
        <v>5834361</v>
      </c>
    </row>
    <row r="316" spans="1:36" s="403" customFormat="1" ht="26.45" hidden="1" customHeight="1" x14ac:dyDescent="0.25">
      <c r="A316" s="445" t="s">
        <v>881</v>
      </c>
      <c r="B316" s="435" t="s">
        <v>426</v>
      </c>
      <c r="C316" s="571" t="s">
        <v>171</v>
      </c>
      <c r="D316" s="587">
        <v>284</v>
      </c>
      <c r="E316" s="467">
        <v>12208</v>
      </c>
      <c r="F316" s="467">
        <f t="shared" si="190"/>
        <v>3467072</v>
      </c>
      <c r="G316" s="467">
        <v>14998</v>
      </c>
      <c r="H316" s="467">
        <f t="shared" si="191"/>
        <v>4259432</v>
      </c>
      <c r="I316" s="589">
        <f t="shared" si="192"/>
        <v>7726504</v>
      </c>
      <c r="J316" s="806"/>
      <c r="K316" s="807">
        <v>12208</v>
      </c>
      <c r="L316" s="808">
        <f t="shared" si="193"/>
        <v>0</v>
      </c>
      <c r="M316" s="807">
        <v>14998</v>
      </c>
      <c r="N316" s="808">
        <f t="shared" si="194"/>
        <v>0</v>
      </c>
      <c r="O316" s="812">
        <f t="shared" si="195"/>
        <v>0</v>
      </c>
      <c r="P316" s="641">
        <f t="shared" si="188"/>
        <v>0</v>
      </c>
      <c r="Q316" s="514">
        <f t="shared" si="189"/>
        <v>0</v>
      </c>
      <c r="R316" s="640">
        <f t="shared" si="171"/>
        <v>0</v>
      </c>
      <c r="S316" s="641"/>
      <c r="T316" s="521">
        <v>12208</v>
      </c>
      <c r="U316" s="521">
        <f t="shared" si="196"/>
        <v>0</v>
      </c>
      <c r="V316" s="521">
        <v>14998</v>
      </c>
      <c r="W316" s="521">
        <f t="shared" si="197"/>
        <v>0</v>
      </c>
      <c r="X316" s="673">
        <f t="shared" si="198"/>
        <v>0</v>
      </c>
      <c r="Y316" s="641"/>
      <c r="Z316" s="521">
        <v>12208</v>
      </c>
      <c r="AA316" s="521">
        <f t="shared" si="199"/>
        <v>0</v>
      </c>
      <c r="AB316" s="521">
        <v>14998</v>
      </c>
      <c r="AC316" s="521">
        <f t="shared" si="200"/>
        <v>0</v>
      </c>
      <c r="AD316" s="673">
        <f t="shared" si="201"/>
        <v>0</v>
      </c>
      <c r="AE316" s="744">
        <f t="shared" si="187"/>
        <v>284</v>
      </c>
      <c r="AF316" s="751">
        <v>12208</v>
      </c>
      <c r="AG316" s="751">
        <f t="shared" si="202"/>
        <v>3467072</v>
      </c>
      <c r="AH316" s="751">
        <v>14998</v>
      </c>
      <c r="AI316" s="751">
        <f t="shared" si="203"/>
        <v>4259432</v>
      </c>
      <c r="AJ316" s="752">
        <f t="shared" si="204"/>
        <v>7726504</v>
      </c>
    </row>
    <row r="317" spans="1:36" s="403" customFormat="1" ht="26.45" hidden="1" customHeight="1" x14ac:dyDescent="0.25">
      <c r="A317" s="445" t="s">
        <v>882</v>
      </c>
      <c r="B317" s="435" t="s">
        <v>427</v>
      </c>
      <c r="C317" s="571" t="s">
        <v>153</v>
      </c>
      <c r="D317" s="587">
        <v>3545</v>
      </c>
      <c r="E317" s="467">
        <v>550.20000000000005</v>
      </c>
      <c r="F317" s="467">
        <f t="shared" si="190"/>
        <v>1950459.0000000002</v>
      </c>
      <c r="G317" s="467">
        <v>702</v>
      </c>
      <c r="H317" s="467">
        <f t="shared" si="191"/>
        <v>2488590</v>
      </c>
      <c r="I317" s="589">
        <f t="shared" si="192"/>
        <v>4439049</v>
      </c>
      <c r="J317" s="806"/>
      <c r="K317" s="807">
        <v>550.20000000000005</v>
      </c>
      <c r="L317" s="808">
        <f t="shared" si="193"/>
        <v>0</v>
      </c>
      <c r="M317" s="807">
        <v>702</v>
      </c>
      <c r="N317" s="808">
        <f t="shared" si="194"/>
        <v>0</v>
      </c>
      <c r="O317" s="812">
        <f t="shared" si="195"/>
        <v>0</v>
      </c>
      <c r="P317" s="641">
        <f t="shared" si="188"/>
        <v>0</v>
      </c>
      <c r="Q317" s="514">
        <f t="shared" si="189"/>
        <v>0</v>
      </c>
      <c r="R317" s="640">
        <f t="shared" si="171"/>
        <v>0</v>
      </c>
      <c r="S317" s="641"/>
      <c r="T317" s="521">
        <v>550.20000000000005</v>
      </c>
      <c r="U317" s="521">
        <f t="shared" si="196"/>
        <v>0</v>
      </c>
      <c r="V317" s="521">
        <v>702</v>
      </c>
      <c r="W317" s="521">
        <f t="shared" si="197"/>
        <v>0</v>
      </c>
      <c r="X317" s="673">
        <f t="shared" si="198"/>
        <v>0</v>
      </c>
      <c r="Y317" s="641"/>
      <c r="Z317" s="521">
        <v>550.20000000000005</v>
      </c>
      <c r="AA317" s="521">
        <f t="shared" si="199"/>
        <v>0</v>
      </c>
      <c r="AB317" s="521">
        <v>702</v>
      </c>
      <c r="AC317" s="521">
        <f t="shared" si="200"/>
        <v>0</v>
      </c>
      <c r="AD317" s="673">
        <f t="shared" si="201"/>
        <v>0</v>
      </c>
      <c r="AE317" s="744">
        <f t="shared" si="187"/>
        <v>3545</v>
      </c>
      <c r="AF317" s="751">
        <v>550.20000000000005</v>
      </c>
      <c r="AG317" s="751">
        <f t="shared" si="202"/>
        <v>1950459.0000000002</v>
      </c>
      <c r="AH317" s="751">
        <v>702</v>
      </c>
      <c r="AI317" s="751">
        <f t="shared" si="203"/>
        <v>2488590</v>
      </c>
      <c r="AJ317" s="752">
        <f t="shared" si="204"/>
        <v>4439049</v>
      </c>
    </row>
    <row r="318" spans="1:36" s="403" customFormat="1" ht="15.6" hidden="1" customHeight="1" x14ac:dyDescent="0.25">
      <c r="A318" s="445" t="s">
        <v>883</v>
      </c>
      <c r="B318" s="435" t="s">
        <v>428</v>
      </c>
      <c r="C318" s="571" t="s">
        <v>213</v>
      </c>
      <c r="D318" s="587">
        <v>1350</v>
      </c>
      <c r="E318" s="467">
        <v>550.20000000000005</v>
      </c>
      <c r="F318" s="467">
        <f t="shared" si="190"/>
        <v>742770.00000000012</v>
      </c>
      <c r="G318" s="467">
        <v>78</v>
      </c>
      <c r="H318" s="467">
        <f t="shared" si="191"/>
        <v>105300</v>
      </c>
      <c r="I318" s="589">
        <f t="shared" si="192"/>
        <v>848070.00000000012</v>
      </c>
      <c r="J318" s="806"/>
      <c r="K318" s="807">
        <v>550.20000000000005</v>
      </c>
      <c r="L318" s="808">
        <f t="shared" si="193"/>
        <v>0</v>
      </c>
      <c r="M318" s="807">
        <v>78</v>
      </c>
      <c r="N318" s="808">
        <f t="shared" si="194"/>
        <v>0</v>
      </c>
      <c r="O318" s="812">
        <f t="shared" si="195"/>
        <v>0</v>
      </c>
      <c r="P318" s="641">
        <f t="shared" si="188"/>
        <v>0</v>
      </c>
      <c r="Q318" s="514">
        <f t="shared" si="189"/>
        <v>0</v>
      </c>
      <c r="R318" s="640">
        <f t="shared" si="171"/>
        <v>0</v>
      </c>
      <c r="S318" s="641"/>
      <c r="T318" s="521">
        <v>550.20000000000005</v>
      </c>
      <c r="U318" s="521">
        <f t="shared" si="196"/>
        <v>0</v>
      </c>
      <c r="V318" s="521">
        <v>78</v>
      </c>
      <c r="W318" s="521">
        <f t="shared" si="197"/>
        <v>0</v>
      </c>
      <c r="X318" s="673">
        <f t="shared" si="198"/>
        <v>0</v>
      </c>
      <c r="Y318" s="641"/>
      <c r="Z318" s="521">
        <v>550.20000000000005</v>
      </c>
      <c r="AA318" s="521">
        <f t="shared" si="199"/>
        <v>0</v>
      </c>
      <c r="AB318" s="521">
        <v>78</v>
      </c>
      <c r="AC318" s="521">
        <f t="shared" si="200"/>
        <v>0</v>
      </c>
      <c r="AD318" s="673">
        <f t="shared" si="201"/>
        <v>0</v>
      </c>
      <c r="AE318" s="744">
        <f t="shared" si="187"/>
        <v>1350</v>
      </c>
      <c r="AF318" s="751">
        <v>550.20000000000005</v>
      </c>
      <c r="AG318" s="751">
        <f t="shared" si="202"/>
        <v>742770.00000000012</v>
      </c>
      <c r="AH318" s="751">
        <v>78</v>
      </c>
      <c r="AI318" s="751">
        <f t="shared" si="203"/>
        <v>105300</v>
      </c>
      <c r="AJ318" s="752">
        <f t="shared" si="204"/>
        <v>848070.00000000012</v>
      </c>
    </row>
    <row r="319" spans="1:36" s="403" customFormat="1" ht="17.45" hidden="1" customHeight="1" x14ac:dyDescent="0.25">
      <c r="A319" s="443" t="s">
        <v>884</v>
      </c>
      <c r="B319" s="433" t="s">
        <v>429</v>
      </c>
      <c r="C319" s="569" t="s">
        <v>153</v>
      </c>
      <c r="D319" s="596">
        <v>4580</v>
      </c>
      <c r="E319" s="470"/>
      <c r="F319" s="470">
        <f>SUM(F320:F325)</f>
        <v>15313774</v>
      </c>
      <c r="G319" s="470"/>
      <c r="H319" s="470">
        <f>SUM(H320:H325)</f>
        <v>13847497.6</v>
      </c>
      <c r="I319" s="592">
        <f>SUM(I320:I325)</f>
        <v>29161271.600000001</v>
      </c>
      <c r="J319" s="823"/>
      <c r="K319" s="824"/>
      <c r="L319" s="825">
        <f>SUM(L320:L325)</f>
        <v>0</v>
      </c>
      <c r="M319" s="824"/>
      <c r="N319" s="825">
        <f>SUM(N320:N325)</f>
        <v>0</v>
      </c>
      <c r="O319" s="818">
        <f>SUM(O320:O325)</f>
        <v>0</v>
      </c>
      <c r="P319" s="641">
        <f t="shared" si="188"/>
        <v>0</v>
      </c>
      <c r="Q319" s="514">
        <f t="shared" si="189"/>
        <v>0</v>
      </c>
      <c r="R319" s="640">
        <f t="shared" si="171"/>
        <v>0</v>
      </c>
      <c r="S319" s="650"/>
      <c r="T319" s="524"/>
      <c r="U319" s="524">
        <f>SUM(U320:U325)</f>
        <v>0</v>
      </c>
      <c r="V319" s="524"/>
      <c r="W319" s="524">
        <f>SUM(W320:W325)</f>
        <v>0</v>
      </c>
      <c r="X319" s="674">
        <f>SUM(X320:X325)</f>
        <v>0</v>
      </c>
      <c r="Y319" s="650"/>
      <c r="Z319" s="524"/>
      <c r="AA319" s="524">
        <f>SUM(AA320:AA325)</f>
        <v>0</v>
      </c>
      <c r="AB319" s="524"/>
      <c r="AC319" s="524">
        <f>SUM(AC320:AC325)</f>
        <v>0</v>
      </c>
      <c r="AD319" s="674">
        <f>SUM(AD320:AD325)</f>
        <v>0</v>
      </c>
      <c r="AE319" s="744">
        <f t="shared" si="187"/>
        <v>4580</v>
      </c>
      <c r="AF319" s="757"/>
      <c r="AG319" s="757">
        <f>SUM(AG320:AG325)</f>
        <v>15313774</v>
      </c>
      <c r="AH319" s="757"/>
      <c r="AI319" s="757">
        <f>SUM(AI320:AI325)</f>
        <v>13847497.6</v>
      </c>
      <c r="AJ319" s="754">
        <f>SUM(AJ320:AJ325)</f>
        <v>29161271.600000001</v>
      </c>
    </row>
    <row r="320" spans="1:36" s="403" customFormat="1" ht="15.6" hidden="1" customHeight="1" x14ac:dyDescent="0.25">
      <c r="A320" s="445" t="s">
        <v>885</v>
      </c>
      <c r="B320" s="435" t="s">
        <v>423</v>
      </c>
      <c r="C320" s="571" t="s">
        <v>153</v>
      </c>
      <c r="D320" s="587">
        <v>4580</v>
      </c>
      <c r="E320" s="467">
        <v>393</v>
      </c>
      <c r="F320" s="467">
        <f t="shared" ref="F320:F325" si="205">E320*D320</f>
        <v>1799940</v>
      </c>
      <c r="G320" s="467">
        <v>78</v>
      </c>
      <c r="H320" s="467">
        <f t="shared" ref="H320:H325" si="206">G320*D320</f>
        <v>357240</v>
      </c>
      <c r="I320" s="589">
        <f t="shared" ref="I320:I325" si="207">H320+F320</f>
        <v>2157180</v>
      </c>
      <c r="J320" s="806"/>
      <c r="K320" s="807">
        <v>393</v>
      </c>
      <c r="L320" s="808">
        <f t="shared" ref="L320:L325" si="208">K320*J320</f>
        <v>0</v>
      </c>
      <c r="M320" s="807">
        <v>78</v>
      </c>
      <c r="N320" s="808">
        <f t="shared" ref="N320:N325" si="209">M320*J320</f>
        <v>0</v>
      </c>
      <c r="O320" s="812">
        <f t="shared" ref="O320:O325" si="210">N320+L320</f>
        <v>0</v>
      </c>
      <c r="P320" s="641">
        <f t="shared" si="188"/>
        <v>0</v>
      </c>
      <c r="Q320" s="514">
        <f t="shared" si="189"/>
        <v>0</v>
      </c>
      <c r="R320" s="640">
        <f t="shared" si="171"/>
        <v>0</v>
      </c>
      <c r="S320" s="641"/>
      <c r="T320" s="521">
        <v>393</v>
      </c>
      <c r="U320" s="521">
        <f t="shared" ref="U320:U325" si="211">T320*S320</f>
        <v>0</v>
      </c>
      <c r="V320" s="521">
        <v>78</v>
      </c>
      <c r="W320" s="521">
        <f t="shared" ref="W320:W325" si="212">V320*S320</f>
        <v>0</v>
      </c>
      <c r="X320" s="673">
        <f t="shared" ref="X320:X325" si="213">W320+U320</f>
        <v>0</v>
      </c>
      <c r="Y320" s="641"/>
      <c r="Z320" s="521">
        <v>393</v>
      </c>
      <c r="AA320" s="521">
        <f t="shared" ref="AA320:AA325" si="214">Z320*Y320</f>
        <v>0</v>
      </c>
      <c r="AB320" s="521">
        <v>78</v>
      </c>
      <c r="AC320" s="521">
        <f t="shared" ref="AC320:AC325" si="215">AB320*Y320</f>
        <v>0</v>
      </c>
      <c r="AD320" s="673">
        <f t="shared" ref="AD320:AD325" si="216">AC320+AA320</f>
        <v>0</v>
      </c>
      <c r="AE320" s="744">
        <f t="shared" si="187"/>
        <v>4580</v>
      </c>
      <c r="AF320" s="751">
        <v>393</v>
      </c>
      <c r="AG320" s="751">
        <f t="shared" ref="AG320:AG325" si="217">AF320*AE320</f>
        <v>1799940</v>
      </c>
      <c r="AH320" s="751">
        <v>78</v>
      </c>
      <c r="AI320" s="751">
        <f t="shared" ref="AI320:AI325" si="218">AH320*AE320</f>
        <v>357240</v>
      </c>
      <c r="AJ320" s="752">
        <f t="shared" ref="AJ320:AJ325" si="219">AI320+AG320</f>
        <v>2157180</v>
      </c>
    </row>
    <row r="321" spans="1:36" s="403" customFormat="1" ht="15.6" hidden="1" customHeight="1" x14ac:dyDescent="0.25">
      <c r="A321" s="445" t="s">
        <v>886</v>
      </c>
      <c r="B321" s="435" t="s">
        <v>424</v>
      </c>
      <c r="C321" s="571" t="s">
        <v>153</v>
      </c>
      <c r="D321" s="587">
        <v>4580</v>
      </c>
      <c r="E321" s="467">
        <v>235.8</v>
      </c>
      <c r="F321" s="467">
        <f t="shared" si="205"/>
        <v>1079964</v>
      </c>
      <c r="G321" s="467">
        <v>202.02</v>
      </c>
      <c r="H321" s="467">
        <f t="shared" si="206"/>
        <v>925251.60000000009</v>
      </c>
      <c r="I321" s="589">
        <f t="shared" si="207"/>
        <v>2005215.6</v>
      </c>
      <c r="J321" s="806"/>
      <c r="K321" s="807">
        <v>235.8</v>
      </c>
      <c r="L321" s="808">
        <f t="shared" si="208"/>
        <v>0</v>
      </c>
      <c r="M321" s="807">
        <v>202.02</v>
      </c>
      <c r="N321" s="808">
        <f t="shared" si="209"/>
        <v>0</v>
      </c>
      <c r="O321" s="812">
        <f t="shared" si="210"/>
        <v>0</v>
      </c>
      <c r="P321" s="641">
        <f t="shared" si="188"/>
        <v>0</v>
      </c>
      <c r="Q321" s="514">
        <f t="shared" si="189"/>
        <v>0</v>
      </c>
      <c r="R321" s="640">
        <f t="shared" si="171"/>
        <v>0</v>
      </c>
      <c r="S321" s="641"/>
      <c r="T321" s="521">
        <v>235.8</v>
      </c>
      <c r="U321" s="521">
        <f t="shared" si="211"/>
        <v>0</v>
      </c>
      <c r="V321" s="521">
        <v>202.02</v>
      </c>
      <c r="W321" s="521">
        <f t="shared" si="212"/>
        <v>0</v>
      </c>
      <c r="X321" s="673">
        <f t="shared" si="213"/>
        <v>0</v>
      </c>
      <c r="Y321" s="641"/>
      <c r="Z321" s="521">
        <v>235.8</v>
      </c>
      <c r="AA321" s="521">
        <f t="shared" si="214"/>
        <v>0</v>
      </c>
      <c r="AB321" s="521">
        <v>202.02</v>
      </c>
      <c r="AC321" s="521">
        <f t="shared" si="215"/>
        <v>0</v>
      </c>
      <c r="AD321" s="673">
        <f t="shared" si="216"/>
        <v>0</v>
      </c>
      <c r="AE321" s="744">
        <f t="shared" si="187"/>
        <v>4580</v>
      </c>
      <c r="AF321" s="751">
        <v>235.8</v>
      </c>
      <c r="AG321" s="751">
        <f t="shared" si="217"/>
        <v>1079964</v>
      </c>
      <c r="AH321" s="751">
        <v>202.02</v>
      </c>
      <c r="AI321" s="751">
        <f t="shared" si="218"/>
        <v>925251.60000000009</v>
      </c>
      <c r="AJ321" s="752">
        <f t="shared" si="219"/>
        <v>2005215.6</v>
      </c>
    </row>
    <row r="322" spans="1:36" s="403" customFormat="1" ht="15.6" hidden="1" customHeight="1" x14ac:dyDescent="0.25">
      <c r="A322" s="445" t="s">
        <v>887</v>
      </c>
      <c r="B322" s="435" t="s">
        <v>425</v>
      </c>
      <c r="C322" s="571" t="s">
        <v>171</v>
      </c>
      <c r="D322" s="587">
        <v>4580</v>
      </c>
      <c r="E322" s="467">
        <v>1021.8000000000001</v>
      </c>
      <c r="F322" s="467">
        <f t="shared" si="205"/>
        <v>4679844</v>
      </c>
      <c r="G322" s="467">
        <v>624</v>
      </c>
      <c r="H322" s="467">
        <f t="shared" si="206"/>
        <v>2857920</v>
      </c>
      <c r="I322" s="589">
        <f t="shared" si="207"/>
        <v>7537764</v>
      </c>
      <c r="J322" s="806"/>
      <c r="K322" s="807">
        <v>1021.8000000000001</v>
      </c>
      <c r="L322" s="808">
        <f t="shared" si="208"/>
        <v>0</v>
      </c>
      <c r="M322" s="807">
        <v>624</v>
      </c>
      <c r="N322" s="808">
        <f t="shared" si="209"/>
        <v>0</v>
      </c>
      <c r="O322" s="812">
        <f t="shared" si="210"/>
        <v>0</v>
      </c>
      <c r="P322" s="641">
        <f t="shared" si="188"/>
        <v>0</v>
      </c>
      <c r="Q322" s="514">
        <f t="shared" si="189"/>
        <v>0</v>
      </c>
      <c r="R322" s="640">
        <f t="shared" si="171"/>
        <v>0</v>
      </c>
      <c r="S322" s="641"/>
      <c r="T322" s="521">
        <v>1021.8000000000001</v>
      </c>
      <c r="U322" s="521">
        <f t="shared" si="211"/>
        <v>0</v>
      </c>
      <c r="V322" s="521">
        <v>624</v>
      </c>
      <c r="W322" s="521">
        <f t="shared" si="212"/>
        <v>0</v>
      </c>
      <c r="X322" s="673">
        <f t="shared" si="213"/>
        <v>0</v>
      </c>
      <c r="Y322" s="641"/>
      <c r="Z322" s="521">
        <v>1021.8000000000001</v>
      </c>
      <c r="AA322" s="521">
        <f t="shared" si="214"/>
        <v>0</v>
      </c>
      <c r="AB322" s="521">
        <v>624</v>
      </c>
      <c r="AC322" s="521">
        <f t="shared" si="215"/>
        <v>0</v>
      </c>
      <c r="AD322" s="673">
        <f t="shared" si="216"/>
        <v>0</v>
      </c>
      <c r="AE322" s="744">
        <f t="shared" si="187"/>
        <v>4580</v>
      </c>
      <c r="AF322" s="751">
        <v>1021.8000000000001</v>
      </c>
      <c r="AG322" s="751">
        <f t="shared" si="217"/>
        <v>4679844</v>
      </c>
      <c r="AH322" s="751">
        <v>624</v>
      </c>
      <c r="AI322" s="751">
        <f t="shared" si="218"/>
        <v>2857920</v>
      </c>
      <c r="AJ322" s="752">
        <f t="shared" si="219"/>
        <v>7537764</v>
      </c>
    </row>
    <row r="323" spans="1:36" s="406" customFormat="1" ht="39.6" hidden="1" customHeight="1" x14ac:dyDescent="0.25">
      <c r="A323" s="445" t="s">
        <v>888</v>
      </c>
      <c r="B323" s="435" t="s">
        <v>430</v>
      </c>
      <c r="C323" s="571" t="s">
        <v>171</v>
      </c>
      <c r="D323" s="587">
        <v>367</v>
      </c>
      <c r="E323" s="467">
        <v>12208</v>
      </c>
      <c r="F323" s="467">
        <f t="shared" si="205"/>
        <v>4480336</v>
      </c>
      <c r="G323" s="467">
        <v>17398</v>
      </c>
      <c r="H323" s="467">
        <f t="shared" si="206"/>
        <v>6385066</v>
      </c>
      <c r="I323" s="589">
        <f t="shared" si="207"/>
        <v>10865402</v>
      </c>
      <c r="J323" s="806"/>
      <c r="K323" s="807">
        <v>12208</v>
      </c>
      <c r="L323" s="808">
        <f t="shared" si="208"/>
        <v>0</v>
      </c>
      <c r="M323" s="807">
        <v>17398</v>
      </c>
      <c r="N323" s="808">
        <f t="shared" si="209"/>
        <v>0</v>
      </c>
      <c r="O323" s="812">
        <f t="shared" si="210"/>
        <v>0</v>
      </c>
      <c r="P323" s="641">
        <f t="shared" si="188"/>
        <v>0</v>
      </c>
      <c r="Q323" s="514">
        <f t="shared" si="189"/>
        <v>0</v>
      </c>
      <c r="R323" s="640">
        <f t="shared" si="171"/>
        <v>0</v>
      </c>
      <c r="S323" s="641"/>
      <c r="T323" s="521">
        <v>12208</v>
      </c>
      <c r="U323" s="521">
        <f t="shared" si="211"/>
        <v>0</v>
      </c>
      <c r="V323" s="521">
        <v>17398</v>
      </c>
      <c r="W323" s="521">
        <f t="shared" si="212"/>
        <v>0</v>
      </c>
      <c r="X323" s="673">
        <f t="shared" si="213"/>
        <v>0</v>
      </c>
      <c r="Y323" s="641"/>
      <c r="Z323" s="521">
        <v>12208</v>
      </c>
      <c r="AA323" s="521">
        <f t="shared" si="214"/>
        <v>0</v>
      </c>
      <c r="AB323" s="521">
        <v>17398</v>
      </c>
      <c r="AC323" s="521">
        <f t="shared" si="215"/>
        <v>0</v>
      </c>
      <c r="AD323" s="673">
        <f t="shared" si="216"/>
        <v>0</v>
      </c>
      <c r="AE323" s="744">
        <f t="shared" si="187"/>
        <v>367</v>
      </c>
      <c r="AF323" s="751">
        <v>12208</v>
      </c>
      <c r="AG323" s="751">
        <f t="shared" si="217"/>
        <v>4480336</v>
      </c>
      <c r="AH323" s="751">
        <v>17398</v>
      </c>
      <c r="AI323" s="751">
        <f t="shared" si="218"/>
        <v>6385066</v>
      </c>
      <c r="AJ323" s="752">
        <f t="shared" si="219"/>
        <v>10865402</v>
      </c>
    </row>
    <row r="324" spans="1:36" s="403" customFormat="1" ht="26.45" hidden="1" customHeight="1" x14ac:dyDescent="0.25">
      <c r="A324" s="445" t="s">
        <v>889</v>
      </c>
      <c r="B324" s="435" t="s">
        <v>427</v>
      </c>
      <c r="C324" s="571" t="s">
        <v>153</v>
      </c>
      <c r="D324" s="587">
        <v>4580</v>
      </c>
      <c r="E324" s="467">
        <v>550.20000000000005</v>
      </c>
      <c r="F324" s="467">
        <f t="shared" si="205"/>
        <v>2519916</v>
      </c>
      <c r="G324" s="467">
        <v>702</v>
      </c>
      <c r="H324" s="467">
        <f t="shared" si="206"/>
        <v>3215160</v>
      </c>
      <c r="I324" s="589">
        <f t="shared" si="207"/>
        <v>5735076</v>
      </c>
      <c r="J324" s="806"/>
      <c r="K324" s="807">
        <v>550.20000000000005</v>
      </c>
      <c r="L324" s="808">
        <f t="shared" si="208"/>
        <v>0</v>
      </c>
      <c r="M324" s="807">
        <v>702</v>
      </c>
      <c r="N324" s="808">
        <f t="shared" si="209"/>
        <v>0</v>
      </c>
      <c r="O324" s="812">
        <f t="shared" si="210"/>
        <v>0</v>
      </c>
      <c r="P324" s="641">
        <f t="shared" si="188"/>
        <v>0</v>
      </c>
      <c r="Q324" s="514">
        <f t="shared" si="189"/>
        <v>0</v>
      </c>
      <c r="R324" s="640">
        <f t="shared" si="171"/>
        <v>0</v>
      </c>
      <c r="S324" s="641"/>
      <c r="T324" s="521">
        <v>550.20000000000005</v>
      </c>
      <c r="U324" s="521">
        <f t="shared" si="211"/>
        <v>0</v>
      </c>
      <c r="V324" s="521">
        <v>702</v>
      </c>
      <c r="W324" s="521">
        <f t="shared" si="212"/>
        <v>0</v>
      </c>
      <c r="X324" s="673">
        <f t="shared" si="213"/>
        <v>0</v>
      </c>
      <c r="Y324" s="641"/>
      <c r="Z324" s="521">
        <v>550.20000000000005</v>
      </c>
      <c r="AA324" s="521">
        <f t="shared" si="214"/>
        <v>0</v>
      </c>
      <c r="AB324" s="521">
        <v>702</v>
      </c>
      <c r="AC324" s="521">
        <f t="shared" si="215"/>
        <v>0</v>
      </c>
      <c r="AD324" s="673">
        <f t="shared" si="216"/>
        <v>0</v>
      </c>
      <c r="AE324" s="744">
        <f t="shared" si="187"/>
        <v>4580</v>
      </c>
      <c r="AF324" s="751">
        <v>550.20000000000005</v>
      </c>
      <c r="AG324" s="751">
        <f t="shared" si="217"/>
        <v>2519916</v>
      </c>
      <c r="AH324" s="751">
        <v>702</v>
      </c>
      <c r="AI324" s="751">
        <f t="shared" si="218"/>
        <v>3215160</v>
      </c>
      <c r="AJ324" s="752">
        <f t="shared" si="219"/>
        <v>5735076</v>
      </c>
    </row>
    <row r="325" spans="1:36" s="403" customFormat="1" ht="15.6" hidden="1" customHeight="1" x14ac:dyDescent="0.25">
      <c r="A325" s="445" t="s">
        <v>890</v>
      </c>
      <c r="B325" s="435" t="s">
        <v>428</v>
      </c>
      <c r="C325" s="571" t="s">
        <v>213</v>
      </c>
      <c r="D325" s="587">
        <v>1370</v>
      </c>
      <c r="E325" s="467">
        <v>550.20000000000005</v>
      </c>
      <c r="F325" s="467">
        <f t="shared" si="205"/>
        <v>753774.00000000012</v>
      </c>
      <c r="G325" s="467">
        <v>78</v>
      </c>
      <c r="H325" s="467">
        <f t="shared" si="206"/>
        <v>106860</v>
      </c>
      <c r="I325" s="589">
        <f t="shared" si="207"/>
        <v>860634.00000000012</v>
      </c>
      <c r="J325" s="806"/>
      <c r="K325" s="807">
        <v>550.20000000000005</v>
      </c>
      <c r="L325" s="808">
        <f t="shared" si="208"/>
        <v>0</v>
      </c>
      <c r="M325" s="807">
        <v>78</v>
      </c>
      <c r="N325" s="808">
        <f t="shared" si="209"/>
        <v>0</v>
      </c>
      <c r="O325" s="812">
        <f t="shared" si="210"/>
        <v>0</v>
      </c>
      <c r="P325" s="641">
        <f t="shared" si="188"/>
        <v>0</v>
      </c>
      <c r="Q325" s="514">
        <f t="shared" si="189"/>
        <v>0</v>
      </c>
      <c r="R325" s="640">
        <f t="shared" si="171"/>
        <v>0</v>
      </c>
      <c r="S325" s="641"/>
      <c r="T325" s="521">
        <v>550.20000000000005</v>
      </c>
      <c r="U325" s="521">
        <f t="shared" si="211"/>
        <v>0</v>
      </c>
      <c r="V325" s="521">
        <v>78</v>
      </c>
      <c r="W325" s="521">
        <f t="shared" si="212"/>
        <v>0</v>
      </c>
      <c r="X325" s="673">
        <f t="shared" si="213"/>
        <v>0</v>
      </c>
      <c r="Y325" s="641"/>
      <c r="Z325" s="521">
        <v>550.20000000000005</v>
      </c>
      <c r="AA325" s="521">
        <f t="shared" si="214"/>
        <v>0</v>
      </c>
      <c r="AB325" s="521">
        <v>78</v>
      </c>
      <c r="AC325" s="521">
        <f t="shared" si="215"/>
        <v>0</v>
      </c>
      <c r="AD325" s="673">
        <f t="shared" si="216"/>
        <v>0</v>
      </c>
      <c r="AE325" s="744">
        <f t="shared" si="187"/>
        <v>1370</v>
      </c>
      <c r="AF325" s="751">
        <v>550.20000000000005</v>
      </c>
      <c r="AG325" s="751">
        <f t="shared" si="217"/>
        <v>753774.00000000012</v>
      </c>
      <c r="AH325" s="751">
        <v>78</v>
      </c>
      <c r="AI325" s="751">
        <f t="shared" si="218"/>
        <v>106860</v>
      </c>
      <c r="AJ325" s="752">
        <f t="shared" si="219"/>
        <v>860634.00000000012</v>
      </c>
    </row>
    <row r="326" spans="1:36" s="403" customFormat="1" ht="17.45" hidden="1" customHeight="1" x14ac:dyDescent="0.25">
      <c r="A326" s="443" t="s">
        <v>891</v>
      </c>
      <c r="B326" s="433" t="s">
        <v>431</v>
      </c>
      <c r="C326" s="569"/>
      <c r="D326" s="596"/>
      <c r="E326" s="470"/>
      <c r="F326" s="470">
        <f>SUM(F327:F330)</f>
        <v>2452320</v>
      </c>
      <c r="G326" s="470"/>
      <c r="H326" s="470">
        <f>SUM(H327:H330)</f>
        <v>1341522</v>
      </c>
      <c r="I326" s="592">
        <f>SUM(I327:I330)</f>
        <v>3793842</v>
      </c>
      <c r="J326" s="823"/>
      <c r="K326" s="824"/>
      <c r="L326" s="825">
        <f>SUM(L327:L330)</f>
        <v>0</v>
      </c>
      <c r="M326" s="824"/>
      <c r="N326" s="825">
        <f>SUM(N327:N330)</f>
        <v>0</v>
      </c>
      <c r="O326" s="818">
        <f>SUM(O327:O330)</f>
        <v>0</v>
      </c>
      <c r="P326" s="641">
        <f t="shared" si="188"/>
        <v>0</v>
      </c>
      <c r="Q326" s="514">
        <f t="shared" si="189"/>
        <v>0</v>
      </c>
      <c r="R326" s="640">
        <f t="shared" si="171"/>
        <v>0</v>
      </c>
      <c r="S326" s="650"/>
      <c r="T326" s="524"/>
      <c r="U326" s="524">
        <f>SUM(U327:U330)</f>
        <v>0</v>
      </c>
      <c r="V326" s="524"/>
      <c r="W326" s="524">
        <f>SUM(W327:W330)</f>
        <v>0</v>
      </c>
      <c r="X326" s="674">
        <f>SUM(X327:X330)</f>
        <v>0</v>
      </c>
      <c r="Y326" s="650"/>
      <c r="Z326" s="524"/>
      <c r="AA326" s="524">
        <f>SUM(AA327:AA330)</f>
        <v>0</v>
      </c>
      <c r="AB326" s="524"/>
      <c r="AC326" s="524">
        <f>SUM(AC327:AC330)</f>
        <v>0</v>
      </c>
      <c r="AD326" s="674">
        <f>SUM(AD327:AD330)</f>
        <v>0</v>
      </c>
      <c r="AE326" s="744">
        <f t="shared" si="187"/>
        <v>0</v>
      </c>
      <c r="AF326" s="757"/>
      <c r="AG326" s="757">
        <f>SUM(AG327:AG330)</f>
        <v>2452320</v>
      </c>
      <c r="AH326" s="757"/>
      <c r="AI326" s="757">
        <f>SUM(AI327:AI330)</f>
        <v>1341522</v>
      </c>
      <c r="AJ326" s="754">
        <f>SUM(AJ327:AJ330)</f>
        <v>3793842</v>
      </c>
    </row>
    <row r="327" spans="1:36" s="403" customFormat="1" ht="15.6" hidden="1" customHeight="1" x14ac:dyDescent="0.25">
      <c r="A327" s="445" t="s">
        <v>892</v>
      </c>
      <c r="B327" s="435" t="s">
        <v>432</v>
      </c>
      <c r="C327" s="572" t="s">
        <v>153</v>
      </c>
      <c r="D327" s="587">
        <v>100</v>
      </c>
      <c r="E327" s="467">
        <v>2672.4</v>
      </c>
      <c r="F327" s="467">
        <f>E327*D327</f>
        <v>267240</v>
      </c>
      <c r="G327" s="467">
        <v>1326</v>
      </c>
      <c r="H327" s="467">
        <f>G327*D327</f>
        <v>132600</v>
      </c>
      <c r="I327" s="589">
        <f>H327+F327</f>
        <v>399840</v>
      </c>
      <c r="J327" s="806"/>
      <c r="K327" s="807">
        <v>2672.4</v>
      </c>
      <c r="L327" s="808">
        <f>K327*J327</f>
        <v>0</v>
      </c>
      <c r="M327" s="807">
        <v>1326</v>
      </c>
      <c r="N327" s="808">
        <f>M327*J327</f>
        <v>0</v>
      </c>
      <c r="O327" s="812">
        <f>N327+L327</f>
        <v>0</v>
      </c>
      <c r="P327" s="641">
        <f t="shared" si="188"/>
        <v>0</v>
      </c>
      <c r="Q327" s="514">
        <f t="shared" si="189"/>
        <v>0</v>
      </c>
      <c r="R327" s="640">
        <f t="shared" si="171"/>
        <v>0</v>
      </c>
      <c r="S327" s="641"/>
      <c r="T327" s="521">
        <v>2672.4</v>
      </c>
      <c r="U327" s="521">
        <f>T327*S327</f>
        <v>0</v>
      </c>
      <c r="V327" s="521">
        <v>1326</v>
      </c>
      <c r="W327" s="521">
        <f>V327*S327</f>
        <v>0</v>
      </c>
      <c r="X327" s="673">
        <f>W327+U327</f>
        <v>0</v>
      </c>
      <c r="Y327" s="641"/>
      <c r="Z327" s="521">
        <v>2672.4</v>
      </c>
      <c r="AA327" s="521">
        <f>Z327*Y327</f>
        <v>0</v>
      </c>
      <c r="AB327" s="521">
        <v>1326</v>
      </c>
      <c r="AC327" s="521">
        <f>AB327*Y327</f>
        <v>0</v>
      </c>
      <c r="AD327" s="673">
        <f>AC327+AA327</f>
        <v>0</v>
      </c>
      <c r="AE327" s="744">
        <f t="shared" si="187"/>
        <v>100</v>
      </c>
      <c r="AF327" s="751">
        <v>2672.4</v>
      </c>
      <c r="AG327" s="751">
        <f>AF327*AE327</f>
        <v>267240</v>
      </c>
      <c r="AH327" s="751">
        <v>1326</v>
      </c>
      <c r="AI327" s="751">
        <f>AH327*AE327</f>
        <v>132600</v>
      </c>
      <c r="AJ327" s="752">
        <f>AI327+AG327</f>
        <v>399840</v>
      </c>
    </row>
    <row r="328" spans="1:36" s="403" customFormat="1" ht="15.6" hidden="1" customHeight="1" x14ac:dyDescent="0.25">
      <c r="A328" s="445" t="s">
        <v>893</v>
      </c>
      <c r="B328" s="435" t="s">
        <v>433</v>
      </c>
      <c r="C328" s="572" t="s">
        <v>31</v>
      </c>
      <c r="D328" s="587">
        <v>120</v>
      </c>
      <c r="E328" s="467">
        <v>11790</v>
      </c>
      <c r="F328" s="467">
        <f>E328*D328</f>
        <v>1414800</v>
      </c>
      <c r="G328" s="467">
        <v>4680</v>
      </c>
      <c r="H328" s="467">
        <f>G328*D328</f>
        <v>561600</v>
      </c>
      <c r="I328" s="589">
        <f>H328+F328</f>
        <v>1976400</v>
      </c>
      <c r="J328" s="806"/>
      <c r="K328" s="807">
        <v>11790</v>
      </c>
      <c r="L328" s="808">
        <f>K328*J328</f>
        <v>0</v>
      </c>
      <c r="M328" s="807">
        <v>4680</v>
      </c>
      <c r="N328" s="808">
        <f>M328*J328</f>
        <v>0</v>
      </c>
      <c r="O328" s="812">
        <f>N328+L328</f>
        <v>0</v>
      </c>
      <c r="P328" s="641">
        <f t="shared" si="188"/>
        <v>0</v>
      </c>
      <c r="Q328" s="514">
        <f t="shared" si="189"/>
        <v>0</v>
      </c>
      <c r="R328" s="640">
        <f t="shared" si="171"/>
        <v>0</v>
      </c>
      <c r="S328" s="641"/>
      <c r="T328" s="521">
        <v>11790</v>
      </c>
      <c r="U328" s="521">
        <f>T328*S328</f>
        <v>0</v>
      </c>
      <c r="V328" s="521">
        <v>4680</v>
      </c>
      <c r="W328" s="521">
        <f>V328*S328</f>
        <v>0</v>
      </c>
      <c r="X328" s="673">
        <f>W328+U328</f>
        <v>0</v>
      </c>
      <c r="Y328" s="641"/>
      <c r="Z328" s="521">
        <v>11790</v>
      </c>
      <c r="AA328" s="521">
        <f>Z328*Y328</f>
        <v>0</v>
      </c>
      <c r="AB328" s="521">
        <v>4680</v>
      </c>
      <c r="AC328" s="521">
        <f>AB328*Y328</f>
        <v>0</v>
      </c>
      <c r="AD328" s="673">
        <f>AC328+AA328</f>
        <v>0</v>
      </c>
      <c r="AE328" s="744">
        <f t="shared" si="187"/>
        <v>120</v>
      </c>
      <c r="AF328" s="751">
        <v>11790</v>
      </c>
      <c r="AG328" s="751">
        <f>AF328*AE328</f>
        <v>1414800</v>
      </c>
      <c r="AH328" s="751">
        <v>4680</v>
      </c>
      <c r="AI328" s="751">
        <f>AH328*AE328</f>
        <v>561600</v>
      </c>
      <c r="AJ328" s="752">
        <f>AI328+AG328</f>
        <v>1976400</v>
      </c>
    </row>
    <row r="329" spans="1:36" s="403" customFormat="1" ht="26.45" hidden="1" customHeight="1" x14ac:dyDescent="0.25">
      <c r="A329" s="445" t="s">
        <v>894</v>
      </c>
      <c r="B329" s="435" t="s">
        <v>434</v>
      </c>
      <c r="C329" s="572" t="s">
        <v>171</v>
      </c>
      <c r="D329" s="587">
        <v>26</v>
      </c>
      <c r="E329" s="467">
        <v>13132.246153846156</v>
      </c>
      <c r="F329" s="467">
        <f>E329*D329</f>
        <v>341438.4</v>
      </c>
      <c r="G329" s="467">
        <v>21921</v>
      </c>
      <c r="H329" s="467">
        <f>G329*D329</f>
        <v>569946</v>
      </c>
      <c r="I329" s="589">
        <f>H329+F329</f>
        <v>911384.4</v>
      </c>
      <c r="J329" s="806"/>
      <c r="K329" s="807">
        <v>13132.246153846156</v>
      </c>
      <c r="L329" s="808">
        <f>K329*J329</f>
        <v>0</v>
      </c>
      <c r="M329" s="807">
        <v>21921</v>
      </c>
      <c r="N329" s="808">
        <f>M329*J329</f>
        <v>0</v>
      </c>
      <c r="O329" s="812">
        <f>N329+L329</f>
        <v>0</v>
      </c>
      <c r="P329" s="641">
        <f t="shared" si="188"/>
        <v>0</v>
      </c>
      <c r="Q329" s="514">
        <f t="shared" si="189"/>
        <v>0</v>
      </c>
      <c r="R329" s="640">
        <f t="shared" si="171"/>
        <v>0</v>
      </c>
      <c r="S329" s="641"/>
      <c r="T329" s="521">
        <v>13132.246153846156</v>
      </c>
      <c r="U329" s="521">
        <f>T329*S329</f>
        <v>0</v>
      </c>
      <c r="V329" s="521">
        <v>21921</v>
      </c>
      <c r="W329" s="521">
        <f>V329*S329</f>
        <v>0</v>
      </c>
      <c r="X329" s="673">
        <f>W329+U329</f>
        <v>0</v>
      </c>
      <c r="Y329" s="641"/>
      <c r="Z329" s="521">
        <v>13132.246153846156</v>
      </c>
      <c r="AA329" s="521">
        <f>Z329*Y329</f>
        <v>0</v>
      </c>
      <c r="AB329" s="521">
        <v>21921</v>
      </c>
      <c r="AC329" s="521">
        <f>AB329*Y329</f>
        <v>0</v>
      </c>
      <c r="AD329" s="673">
        <f>AC329+AA329</f>
        <v>0</v>
      </c>
      <c r="AE329" s="744">
        <f t="shared" si="187"/>
        <v>26</v>
      </c>
      <c r="AF329" s="751">
        <v>13132.246153846156</v>
      </c>
      <c r="AG329" s="751">
        <f>AF329*AE329</f>
        <v>341438.4</v>
      </c>
      <c r="AH329" s="751">
        <v>21921</v>
      </c>
      <c r="AI329" s="751">
        <f>AH329*AE329</f>
        <v>569946</v>
      </c>
      <c r="AJ329" s="752">
        <f>AI329+AG329</f>
        <v>911384.4</v>
      </c>
    </row>
    <row r="330" spans="1:36" s="403" customFormat="1" ht="15.6" hidden="1" customHeight="1" x14ac:dyDescent="0.25">
      <c r="A330" s="445" t="s">
        <v>895</v>
      </c>
      <c r="B330" s="435" t="s">
        <v>435</v>
      </c>
      <c r="C330" s="572" t="s">
        <v>134</v>
      </c>
      <c r="D330" s="587">
        <v>496</v>
      </c>
      <c r="E330" s="467">
        <v>864.6</v>
      </c>
      <c r="F330" s="467">
        <f>E330*D330</f>
        <v>428841.60000000003</v>
      </c>
      <c r="G330" s="467">
        <v>156</v>
      </c>
      <c r="H330" s="467">
        <f>G330*D330</f>
        <v>77376</v>
      </c>
      <c r="I330" s="589">
        <f>H330+F330</f>
        <v>506217.60000000003</v>
      </c>
      <c r="J330" s="806"/>
      <c r="K330" s="807">
        <v>864.6</v>
      </c>
      <c r="L330" s="808">
        <f>K330*J330</f>
        <v>0</v>
      </c>
      <c r="M330" s="807">
        <v>156</v>
      </c>
      <c r="N330" s="808">
        <f>M330*J330</f>
        <v>0</v>
      </c>
      <c r="O330" s="812">
        <f>N330+L330</f>
        <v>0</v>
      </c>
      <c r="P330" s="641">
        <f t="shared" si="188"/>
        <v>0</v>
      </c>
      <c r="Q330" s="514">
        <f t="shared" si="189"/>
        <v>0</v>
      </c>
      <c r="R330" s="640">
        <f t="shared" si="171"/>
        <v>0</v>
      </c>
      <c r="S330" s="641"/>
      <c r="T330" s="521">
        <v>864.6</v>
      </c>
      <c r="U330" s="521">
        <f>T330*S330</f>
        <v>0</v>
      </c>
      <c r="V330" s="521">
        <v>156</v>
      </c>
      <c r="W330" s="521">
        <f>V330*S330</f>
        <v>0</v>
      </c>
      <c r="X330" s="673">
        <f>W330+U330</f>
        <v>0</v>
      </c>
      <c r="Y330" s="641"/>
      <c r="Z330" s="521">
        <v>864.6</v>
      </c>
      <c r="AA330" s="521">
        <f>Z330*Y330</f>
        <v>0</v>
      </c>
      <c r="AB330" s="521">
        <v>156</v>
      </c>
      <c r="AC330" s="521">
        <f>AB330*Y330</f>
        <v>0</v>
      </c>
      <c r="AD330" s="673">
        <f>AC330+AA330</f>
        <v>0</v>
      </c>
      <c r="AE330" s="744">
        <f t="shared" si="187"/>
        <v>496</v>
      </c>
      <c r="AF330" s="751">
        <v>864.6</v>
      </c>
      <c r="AG330" s="751">
        <f>AF330*AE330</f>
        <v>428841.60000000003</v>
      </c>
      <c r="AH330" s="751">
        <v>156</v>
      </c>
      <c r="AI330" s="751">
        <f>AH330*AE330</f>
        <v>77376</v>
      </c>
      <c r="AJ330" s="752">
        <f>AI330+AG330</f>
        <v>506217.60000000003</v>
      </c>
    </row>
    <row r="331" spans="1:36" ht="17.45" hidden="1" customHeight="1" x14ac:dyDescent="0.25">
      <c r="A331" s="443" t="s">
        <v>896</v>
      </c>
      <c r="B331" s="433" t="s">
        <v>436</v>
      </c>
      <c r="C331" s="569"/>
      <c r="D331" s="596"/>
      <c r="E331" s="470"/>
      <c r="F331" s="470">
        <f>SUM(F332:F341)</f>
        <v>4453232.34</v>
      </c>
      <c r="G331" s="470"/>
      <c r="H331" s="470">
        <f>SUM(H332:H341)</f>
        <v>8043587.7600000007</v>
      </c>
      <c r="I331" s="592">
        <f>SUM(I332:I341)</f>
        <v>12496820.1</v>
      </c>
      <c r="J331" s="823"/>
      <c r="K331" s="824"/>
      <c r="L331" s="825">
        <f>SUM(L332:L341)</f>
        <v>0</v>
      </c>
      <c r="M331" s="824"/>
      <c r="N331" s="825">
        <f>SUM(N332:N341)</f>
        <v>0</v>
      </c>
      <c r="O331" s="818">
        <f>SUM(O332:O341)</f>
        <v>0</v>
      </c>
      <c r="P331" s="641">
        <f t="shared" si="188"/>
        <v>0</v>
      </c>
      <c r="Q331" s="514">
        <f t="shared" si="189"/>
        <v>0</v>
      </c>
      <c r="R331" s="640">
        <f t="shared" si="171"/>
        <v>0</v>
      </c>
      <c r="S331" s="650"/>
      <c r="T331" s="524"/>
      <c r="U331" s="524">
        <f>SUM(U332:U341)</f>
        <v>0</v>
      </c>
      <c r="V331" s="524"/>
      <c r="W331" s="524">
        <f>SUM(W332:W341)</f>
        <v>0</v>
      </c>
      <c r="X331" s="674">
        <f>SUM(X332:X341)</f>
        <v>0</v>
      </c>
      <c r="Y331" s="650"/>
      <c r="Z331" s="524"/>
      <c r="AA331" s="524">
        <f>SUM(AA332:AA341)</f>
        <v>0</v>
      </c>
      <c r="AB331" s="524"/>
      <c r="AC331" s="524">
        <f>SUM(AC332:AC341)</f>
        <v>0</v>
      </c>
      <c r="AD331" s="674">
        <f>SUM(AD332:AD341)</f>
        <v>0</v>
      </c>
      <c r="AE331" s="744">
        <f t="shared" si="187"/>
        <v>0</v>
      </c>
      <c r="AF331" s="757"/>
      <c r="AG331" s="757">
        <f>SUM(AG332:AG341)</f>
        <v>4453232.34</v>
      </c>
      <c r="AH331" s="757"/>
      <c r="AI331" s="757">
        <f>SUM(AI332:AI341)</f>
        <v>8043587.7600000007</v>
      </c>
      <c r="AJ331" s="754">
        <f>SUM(AJ332:AJ341)</f>
        <v>12496820.1</v>
      </c>
    </row>
    <row r="332" spans="1:36" ht="15.6" hidden="1" customHeight="1" x14ac:dyDescent="0.25">
      <c r="A332" s="445" t="s">
        <v>897</v>
      </c>
      <c r="B332" s="435" t="s">
        <v>432</v>
      </c>
      <c r="C332" s="572" t="s">
        <v>153</v>
      </c>
      <c r="D332" s="587">
        <v>330</v>
      </c>
      <c r="E332" s="467">
        <v>5502</v>
      </c>
      <c r="F332" s="467">
        <f t="shared" ref="F332:F341" si="220">E332*D332</f>
        <v>1815660</v>
      </c>
      <c r="G332" s="467">
        <v>1326</v>
      </c>
      <c r="H332" s="467">
        <f t="shared" ref="H332:H341" si="221">G332*D332</f>
        <v>437580</v>
      </c>
      <c r="I332" s="589">
        <f t="shared" ref="I332:I341" si="222">H332+F332</f>
        <v>2253240</v>
      </c>
      <c r="J332" s="806"/>
      <c r="K332" s="807">
        <v>5502</v>
      </c>
      <c r="L332" s="808">
        <f t="shared" ref="L332:L341" si="223">K332*J332</f>
        <v>0</v>
      </c>
      <c r="M332" s="807">
        <v>1326</v>
      </c>
      <c r="N332" s="808">
        <f t="shared" ref="N332:N341" si="224">M332*J332</f>
        <v>0</v>
      </c>
      <c r="O332" s="812">
        <f t="shared" ref="O332:O341" si="225">N332+L332</f>
        <v>0</v>
      </c>
      <c r="P332" s="641">
        <f t="shared" si="188"/>
        <v>0</v>
      </c>
      <c r="Q332" s="514">
        <f t="shared" si="189"/>
        <v>0</v>
      </c>
      <c r="R332" s="640">
        <f t="shared" si="171"/>
        <v>0</v>
      </c>
      <c r="S332" s="641"/>
      <c r="T332" s="521">
        <v>5502</v>
      </c>
      <c r="U332" s="521">
        <f t="shared" ref="U332:U341" si="226">T332*S332</f>
        <v>0</v>
      </c>
      <c r="V332" s="521">
        <v>1326</v>
      </c>
      <c r="W332" s="521">
        <f t="shared" ref="W332:W341" si="227">V332*S332</f>
        <v>0</v>
      </c>
      <c r="X332" s="673">
        <f t="shared" ref="X332:X341" si="228">W332+U332</f>
        <v>0</v>
      </c>
      <c r="Y332" s="641"/>
      <c r="Z332" s="521">
        <v>5502</v>
      </c>
      <c r="AA332" s="521">
        <f t="shared" ref="AA332:AA341" si="229">Z332*Y332</f>
        <v>0</v>
      </c>
      <c r="AB332" s="521">
        <v>1326</v>
      </c>
      <c r="AC332" s="521">
        <f t="shared" ref="AC332:AC341" si="230">AB332*Y332</f>
        <v>0</v>
      </c>
      <c r="AD332" s="673">
        <f t="shared" ref="AD332:AD341" si="231">AC332+AA332</f>
        <v>0</v>
      </c>
      <c r="AE332" s="744">
        <f t="shared" si="187"/>
        <v>330</v>
      </c>
      <c r="AF332" s="751">
        <v>5502</v>
      </c>
      <c r="AG332" s="751">
        <f t="shared" ref="AG332:AG341" si="232">AF332*AE332</f>
        <v>1815660</v>
      </c>
      <c r="AH332" s="751">
        <v>1326</v>
      </c>
      <c r="AI332" s="751">
        <f t="shared" ref="AI332:AI341" si="233">AH332*AE332</f>
        <v>437580</v>
      </c>
      <c r="AJ332" s="752">
        <f t="shared" ref="AJ332:AJ341" si="234">AI332+AG332</f>
        <v>2253240</v>
      </c>
    </row>
    <row r="333" spans="1:36" s="403" customFormat="1" ht="15.6" hidden="1" customHeight="1" x14ac:dyDescent="0.25">
      <c r="A333" s="445" t="s">
        <v>898</v>
      </c>
      <c r="B333" s="435" t="s">
        <v>437</v>
      </c>
      <c r="C333" s="572" t="s">
        <v>171</v>
      </c>
      <c r="D333" s="587">
        <v>32.6</v>
      </c>
      <c r="E333" s="467">
        <v>8646</v>
      </c>
      <c r="F333" s="467">
        <f t="shared" si="220"/>
        <v>281859.60000000003</v>
      </c>
      <c r="G333" s="467">
        <v>23400</v>
      </c>
      <c r="H333" s="467">
        <f t="shared" si="221"/>
        <v>762840</v>
      </c>
      <c r="I333" s="589">
        <f t="shared" si="222"/>
        <v>1044699.6000000001</v>
      </c>
      <c r="J333" s="806"/>
      <c r="K333" s="807">
        <v>8646</v>
      </c>
      <c r="L333" s="808">
        <f t="shared" si="223"/>
        <v>0</v>
      </c>
      <c r="M333" s="807">
        <v>23400</v>
      </c>
      <c r="N333" s="808">
        <f t="shared" si="224"/>
        <v>0</v>
      </c>
      <c r="O333" s="812">
        <f t="shared" si="225"/>
        <v>0</v>
      </c>
      <c r="P333" s="641">
        <f t="shared" si="188"/>
        <v>0</v>
      </c>
      <c r="Q333" s="514">
        <f t="shared" si="189"/>
        <v>0</v>
      </c>
      <c r="R333" s="640">
        <f t="shared" si="171"/>
        <v>0</v>
      </c>
      <c r="S333" s="641"/>
      <c r="T333" s="521">
        <v>8646</v>
      </c>
      <c r="U333" s="521">
        <f t="shared" si="226"/>
        <v>0</v>
      </c>
      <c r="V333" s="521">
        <v>23400</v>
      </c>
      <c r="W333" s="521">
        <f t="shared" si="227"/>
        <v>0</v>
      </c>
      <c r="X333" s="673">
        <f t="shared" si="228"/>
        <v>0</v>
      </c>
      <c r="Y333" s="641"/>
      <c r="Z333" s="521">
        <v>8646</v>
      </c>
      <c r="AA333" s="521">
        <f t="shared" si="229"/>
        <v>0</v>
      </c>
      <c r="AB333" s="521">
        <v>23400</v>
      </c>
      <c r="AC333" s="521">
        <f t="shared" si="230"/>
        <v>0</v>
      </c>
      <c r="AD333" s="673">
        <f t="shared" si="231"/>
        <v>0</v>
      </c>
      <c r="AE333" s="744">
        <f t="shared" si="187"/>
        <v>32.6</v>
      </c>
      <c r="AF333" s="751">
        <v>8646</v>
      </c>
      <c r="AG333" s="751">
        <f t="shared" si="232"/>
        <v>281859.60000000003</v>
      </c>
      <c r="AH333" s="751">
        <v>23400</v>
      </c>
      <c r="AI333" s="751">
        <f t="shared" si="233"/>
        <v>762840</v>
      </c>
      <c r="AJ333" s="752">
        <f t="shared" si="234"/>
        <v>1044699.6000000001</v>
      </c>
    </row>
    <row r="334" spans="1:36" s="403" customFormat="1" ht="26.45" hidden="1" customHeight="1" x14ac:dyDescent="0.25">
      <c r="A334" s="445" t="s">
        <v>899</v>
      </c>
      <c r="B334" s="435" t="s">
        <v>438</v>
      </c>
      <c r="C334" s="572" t="s">
        <v>171</v>
      </c>
      <c r="D334" s="587">
        <v>69.8</v>
      </c>
      <c r="E334" s="467">
        <v>8646</v>
      </c>
      <c r="F334" s="467">
        <f t="shared" si="220"/>
        <v>603490.79999999993</v>
      </c>
      <c r="G334" s="467">
        <v>22464</v>
      </c>
      <c r="H334" s="467">
        <f t="shared" si="221"/>
        <v>1567987.2</v>
      </c>
      <c r="I334" s="589">
        <f t="shared" si="222"/>
        <v>2171478</v>
      </c>
      <c r="J334" s="806"/>
      <c r="K334" s="807">
        <v>8646</v>
      </c>
      <c r="L334" s="808">
        <f t="shared" si="223"/>
        <v>0</v>
      </c>
      <c r="M334" s="807">
        <v>22464</v>
      </c>
      <c r="N334" s="808">
        <f t="shared" si="224"/>
        <v>0</v>
      </c>
      <c r="O334" s="812">
        <f t="shared" si="225"/>
        <v>0</v>
      </c>
      <c r="P334" s="641">
        <f t="shared" si="188"/>
        <v>0</v>
      </c>
      <c r="Q334" s="514">
        <f t="shared" si="189"/>
        <v>0</v>
      </c>
      <c r="R334" s="640">
        <f t="shared" si="171"/>
        <v>0</v>
      </c>
      <c r="S334" s="641"/>
      <c r="T334" s="521">
        <v>8646</v>
      </c>
      <c r="U334" s="521">
        <f t="shared" si="226"/>
        <v>0</v>
      </c>
      <c r="V334" s="521">
        <v>22464</v>
      </c>
      <c r="W334" s="521">
        <f t="shared" si="227"/>
        <v>0</v>
      </c>
      <c r="X334" s="673">
        <f t="shared" si="228"/>
        <v>0</v>
      </c>
      <c r="Y334" s="641"/>
      <c r="Z334" s="521">
        <v>8646</v>
      </c>
      <c r="AA334" s="521">
        <f t="shared" si="229"/>
        <v>0</v>
      </c>
      <c r="AB334" s="521">
        <v>22464</v>
      </c>
      <c r="AC334" s="521">
        <f t="shared" si="230"/>
        <v>0</v>
      </c>
      <c r="AD334" s="673">
        <f t="shared" si="231"/>
        <v>0</v>
      </c>
      <c r="AE334" s="744">
        <f t="shared" si="187"/>
        <v>69.8</v>
      </c>
      <c r="AF334" s="751">
        <v>8646</v>
      </c>
      <c r="AG334" s="751">
        <f t="shared" si="232"/>
        <v>603490.79999999993</v>
      </c>
      <c r="AH334" s="751">
        <v>22464</v>
      </c>
      <c r="AI334" s="751">
        <f t="shared" si="233"/>
        <v>1567987.2</v>
      </c>
      <c r="AJ334" s="752">
        <f t="shared" si="234"/>
        <v>2171478</v>
      </c>
    </row>
    <row r="335" spans="1:36" s="403" customFormat="1" ht="15.6" hidden="1" customHeight="1" x14ac:dyDescent="0.25">
      <c r="A335" s="445" t="s">
        <v>900</v>
      </c>
      <c r="B335" s="435" t="s">
        <v>415</v>
      </c>
      <c r="C335" s="572" t="s">
        <v>33</v>
      </c>
      <c r="D335" s="587">
        <v>3.9</v>
      </c>
      <c r="E335" s="467">
        <v>39300</v>
      </c>
      <c r="F335" s="467">
        <f t="shared" si="220"/>
        <v>153270</v>
      </c>
      <c r="G335" s="467">
        <v>87100</v>
      </c>
      <c r="H335" s="467">
        <f t="shared" si="221"/>
        <v>339690</v>
      </c>
      <c r="I335" s="589">
        <f t="shared" si="222"/>
        <v>492960</v>
      </c>
      <c r="J335" s="806"/>
      <c r="K335" s="807">
        <v>39300</v>
      </c>
      <c r="L335" s="808">
        <f t="shared" si="223"/>
        <v>0</v>
      </c>
      <c r="M335" s="807">
        <v>87100</v>
      </c>
      <c r="N335" s="808">
        <f t="shared" si="224"/>
        <v>0</v>
      </c>
      <c r="O335" s="812">
        <f t="shared" si="225"/>
        <v>0</v>
      </c>
      <c r="P335" s="641">
        <f t="shared" si="188"/>
        <v>0</v>
      </c>
      <c r="Q335" s="514">
        <f t="shared" si="189"/>
        <v>0</v>
      </c>
      <c r="R335" s="640">
        <f t="shared" si="171"/>
        <v>0</v>
      </c>
      <c r="S335" s="641"/>
      <c r="T335" s="521">
        <v>39300</v>
      </c>
      <c r="U335" s="521">
        <f t="shared" si="226"/>
        <v>0</v>
      </c>
      <c r="V335" s="521">
        <v>87100</v>
      </c>
      <c r="W335" s="521">
        <f t="shared" si="227"/>
        <v>0</v>
      </c>
      <c r="X335" s="673">
        <f t="shared" si="228"/>
        <v>0</v>
      </c>
      <c r="Y335" s="641"/>
      <c r="Z335" s="521">
        <v>39300</v>
      </c>
      <c r="AA335" s="521">
        <f t="shared" si="229"/>
        <v>0</v>
      </c>
      <c r="AB335" s="521">
        <v>87100</v>
      </c>
      <c r="AC335" s="521">
        <f t="shared" si="230"/>
        <v>0</v>
      </c>
      <c r="AD335" s="673">
        <f t="shared" si="231"/>
        <v>0</v>
      </c>
      <c r="AE335" s="744">
        <f t="shared" si="187"/>
        <v>3.9</v>
      </c>
      <c r="AF335" s="751">
        <v>39300</v>
      </c>
      <c r="AG335" s="751">
        <f t="shared" si="232"/>
        <v>153270</v>
      </c>
      <c r="AH335" s="751">
        <v>87100</v>
      </c>
      <c r="AI335" s="751">
        <f t="shared" si="233"/>
        <v>339690</v>
      </c>
      <c r="AJ335" s="752">
        <f t="shared" si="234"/>
        <v>492960</v>
      </c>
    </row>
    <row r="336" spans="1:36" s="403" customFormat="1" ht="15.6" hidden="1" customHeight="1" x14ac:dyDescent="0.25">
      <c r="A336" s="445" t="s">
        <v>901</v>
      </c>
      <c r="B336" s="435" t="s">
        <v>424</v>
      </c>
      <c r="C336" s="572" t="s">
        <v>153</v>
      </c>
      <c r="D336" s="587">
        <v>418</v>
      </c>
      <c r="E336" s="467">
        <v>235.8</v>
      </c>
      <c r="F336" s="467">
        <f t="shared" si="220"/>
        <v>98564.400000000009</v>
      </c>
      <c r="G336" s="467">
        <v>202.02</v>
      </c>
      <c r="H336" s="467">
        <f t="shared" si="221"/>
        <v>84444.36</v>
      </c>
      <c r="I336" s="589">
        <f t="shared" si="222"/>
        <v>183008.76</v>
      </c>
      <c r="J336" s="806"/>
      <c r="K336" s="807">
        <v>235.8</v>
      </c>
      <c r="L336" s="808">
        <f t="shared" si="223"/>
        <v>0</v>
      </c>
      <c r="M336" s="807">
        <v>202.02</v>
      </c>
      <c r="N336" s="808">
        <f t="shared" si="224"/>
        <v>0</v>
      </c>
      <c r="O336" s="812">
        <f t="shared" si="225"/>
        <v>0</v>
      </c>
      <c r="P336" s="641">
        <f t="shared" si="188"/>
        <v>0</v>
      </c>
      <c r="Q336" s="514">
        <f t="shared" si="189"/>
        <v>0</v>
      </c>
      <c r="R336" s="640">
        <f t="shared" si="171"/>
        <v>0</v>
      </c>
      <c r="S336" s="641"/>
      <c r="T336" s="521">
        <v>235.8</v>
      </c>
      <c r="U336" s="521">
        <f t="shared" si="226"/>
        <v>0</v>
      </c>
      <c r="V336" s="521">
        <v>202.02</v>
      </c>
      <c r="W336" s="521">
        <f t="shared" si="227"/>
        <v>0</v>
      </c>
      <c r="X336" s="673">
        <f t="shared" si="228"/>
        <v>0</v>
      </c>
      <c r="Y336" s="641"/>
      <c r="Z336" s="521">
        <v>235.8</v>
      </c>
      <c r="AA336" s="521">
        <f t="shared" si="229"/>
        <v>0</v>
      </c>
      <c r="AB336" s="521">
        <v>202.02</v>
      </c>
      <c r="AC336" s="521">
        <f t="shared" si="230"/>
        <v>0</v>
      </c>
      <c r="AD336" s="673">
        <f t="shared" si="231"/>
        <v>0</v>
      </c>
      <c r="AE336" s="744">
        <f t="shared" si="187"/>
        <v>418</v>
      </c>
      <c r="AF336" s="751">
        <v>235.8</v>
      </c>
      <c r="AG336" s="751">
        <f t="shared" si="232"/>
        <v>98564.400000000009</v>
      </c>
      <c r="AH336" s="751">
        <v>202.02</v>
      </c>
      <c r="AI336" s="751">
        <f t="shared" si="233"/>
        <v>84444.36</v>
      </c>
      <c r="AJ336" s="752">
        <f t="shared" si="234"/>
        <v>183008.76</v>
      </c>
    </row>
    <row r="337" spans="1:36" s="403" customFormat="1" ht="15.6" hidden="1" customHeight="1" x14ac:dyDescent="0.25">
      <c r="A337" s="445" t="s">
        <v>902</v>
      </c>
      <c r="B337" s="435" t="s">
        <v>425</v>
      </c>
      <c r="C337" s="572" t="s">
        <v>153</v>
      </c>
      <c r="D337" s="587">
        <v>418</v>
      </c>
      <c r="E337" s="467">
        <v>1021.8000000000001</v>
      </c>
      <c r="F337" s="467">
        <f t="shared" si="220"/>
        <v>427112.4</v>
      </c>
      <c r="G337" s="467">
        <v>624</v>
      </c>
      <c r="H337" s="467">
        <f t="shared" si="221"/>
        <v>260832</v>
      </c>
      <c r="I337" s="589">
        <f t="shared" si="222"/>
        <v>687944.4</v>
      </c>
      <c r="J337" s="806"/>
      <c r="K337" s="807">
        <v>1021.8000000000001</v>
      </c>
      <c r="L337" s="808">
        <f t="shared" si="223"/>
        <v>0</v>
      </c>
      <c r="M337" s="807">
        <v>624</v>
      </c>
      <c r="N337" s="808">
        <f t="shared" si="224"/>
        <v>0</v>
      </c>
      <c r="O337" s="812">
        <f t="shared" si="225"/>
        <v>0</v>
      </c>
      <c r="P337" s="641">
        <f t="shared" si="188"/>
        <v>0</v>
      </c>
      <c r="Q337" s="514">
        <f t="shared" si="189"/>
        <v>0</v>
      </c>
      <c r="R337" s="640">
        <f t="shared" si="171"/>
        <v>0</v>
      </c>
      <c r="S337" s="641"/>
      <c r="T337" s="521">
        <v>1021.8000000000001</v>
      </c>
      <c r="U337" s="521">
        <f t="shared" si="226"/>
        <v>0</v>
      </c>
      <c r="V337" s="521">
        <v>624</v>
      </c>
      <c r="W337" s="521">
        <f t="shared" si="227"/>
        <v>0</v>
      </c>
      <c r="X337" s="673">
        <f t="shared" si="228"/>
        <v>0</v>
      </c>
      <c r="Y337" s="641"/>
      <c r="Z337" s="521">
        <v>1021.8000000000001</v>
      </c>
      <c r="AA337" s="521">
        <f t="shared" si="229"/>
        <v>0</v>
      </c>
      <c r="AB337" s="521">
        <v>624</v>
      </c>
      <c r="AC337" s="521">
        <f t="shared" si="230"/>
        <v>0</v>
      </c>
      <c r="AD337" s="673">
        <f t="shared" si="231"/>
        <v>0</v>
      </c>
      <c r="AE337" s="744">
        <f t="shared" si="187"/>
        <v>418</v>
      </c>
      <c r="AF337" s="751">
        <v>1021.8000000000001</v>
      </c>
      <c r="AG337" s="751">
        <f t="shared" si="232"/>
        <v>427112.4</v>
      </c>
      <c r="AH337" s="751">
        <v>624</v>
      </c>
      <c r="AI337" s="751">
        <f t="shared" si="233"/>
        <v>260832</v>
      </c>
      <c r="AJ337" s="752">
        <f t="shared" si="234"/>
        <v>687944.4</v>
      </c>
    </row>
    <row r="338" spans="1:36" ht="15.6" hidden="1" customHeight="1" x14ac:dyDescent="0.25">
      <c r="A338" s="445" t="s">
        <v>903</v>
      </c>
      <c r="B338" s="435" t="s">
        <v>439</v>
      </c>
      <c r="C338" s="572" t="s">
        <v>31</v>
      </c>
      <c r="D338" s="587">
        <v>464</v>
      </c>
      <c r="E338" s="467">
        <v>864.6</v>
      </c>
      <c r="F338" s="467">
        <f t="shared" si="220"/>
        <v>401174.4</v>
      </c>
      <c r="G338" s="467">
        <v>2340</v>
      </c>
      <c r="H338" s="467">
        <f t="shared" si="221"/>
        <v>1085760</v>
      </c>
      <c r="I338" s="589">
        <f t="shared" si="222"/>
        <v>1486934.4</v>
      </c>
      <c r="J338" s="806"/>
      <c r="K338" s="807">
        <v>864.6</v>
      </c>
      <c r="L338" s="808">
        <f t="shared" si="223"/>
        <v>0</v>
      </c>
      <c r="M338" s="807">
        <v>2340</v>
      </c>
      <c r="N338" s="808">
        <f t="shared" si="224"/>
        <v>0</v>
      </c>
      <c r="O338" s="812">
        <f t="shared" si="225"/>
        <v>0</v>
      </c>
      <c r="P338" s="641">
        <f t="shared" si="188"/>
        <v>0</v>
      </c>
      <c r="Q338" s="514">
        <f t="shared" si="189"/>
        <v>0</v>
      </c>
      <c r="R338" s="640">
        <f t="shared" si="171"/>
        <v>0</v>
      </c>
      <c r="S338" s="641"/>
      <c r="T338" s="521">
        <v>864.6</v>
      </c>
      <c r="U338" s="521">
        <f t="shared" si="226"/>
        <v>0</v>
      </c>
      <c r="V338" s="521">
        <v>2340</v>
      </c>
      <c r="W338" s="521">
        <f t="shared" si="227"/>
        <v>0</v>
      </c>
      <c r="X338" s="673">
        <f t="shared" si="228"/>
        <v>0</v>
      </c>
      <c r="Y338" s="641"/>
      <c r="Z338" s="521">
        <v>864.6</v>
      </c>
      <c r="AA338" s="521">
        <f t="shared" si="229"/>
        <v>0</v>
      </c>
      <c r="AB338" s="521">
        <v>2340</v>
      </c>
      <c r="AC338" s="521">
        <f t="shared" si="230"/>
        <v>0</v>
      </c>
      <c r="AD338" s="673">
        <f t="shared" si="231"/>
        <v>0</v>
      </c>
      <c r="AE338" s="744">
        <f t="shared" si="187"/>
        <v>464</v>
      </c>
      <c r="AF338" s="751">
        <v>864.6</v>
      </c>
      <c r="AG338" s="751">
        <f t="shared" si="232"/>
        <v>401174.4</v>
      </c>
      <c r="AH338" s="751">
        <v>2340</v>
      </c>
      <c r="AI338" s="751">
        <f t="shared" si="233"/>
        <v>1085760</v>
      </c>
      <c r="AJ338" s="752">
        <f t="shared" si="234"/>
        <v>1486934.4</v>
      </c>
    </row>
    <row r="339" spans="1:36" ht="15.6" hidden="1" customHeight="1" x14ac:dyDescent="0.25">
      <c r="A339" s="445" t="s">
        <v>904</v>
      </c>
      <c r="B339" s="435" t="s">
        <v>440</v>
      </c>
      <c r="C339" s="572" t="s">
        <v>33</v>
      </c>
      <c r="D339" s="587">
        <v>11.07</v>
      </c>
      <c r="E339" s="467">
        <v>5502</v>
      </c>
      <c r="F339" s="467">
        <f t="shared" si="220"/>
        <v>60907.14</v>
      </c>
      <c r="G339" s="467">
        <v>213720</v>
      </c>
      <c r="H339" s="467">
        <f t="shared" si="221"/>
        <v>2365880.4</v>
      </c>
      <c r="I339" s="589">
        <f t="shared" si="222"/>
        <v>2426787.54</v>
      </c>
      <c r="J339" s="806"/>
      <c r="K339" s="807">
        <v>5502</v>
      </c>
      <c r="L339" s="808">
        <f t="shared" si="223"/>
        <v>0</v>
      </c>
      <c r="M339" s="807">
        <v>213720</v>
      </c>
      <c r="N339" s="808">
        <f t="shared" si="224"/>
        <v>0</v>
      </c>
      <c r="O339" s="812">
        <f t="shared" si="225"/>
        <v>0</v>
      </c>
      <c r="P339" s="641">
        <f t="shared" si="188"/>
        <v>0</v>
      </c>
      <c r="Q339" s="514">
        <f t="shared" si="189"/>
        <v>0</v>
      </c>
      <c r="R339" s="640">
        <f t="shared" si="171"/>
        <v>0</v>
      </c>
      <c r="S339" s="641"/>
      <c r="T339" s="521">
        <v>5502</v>
      </c>
      <c r="U339" s="521">
        <f t="shared" si="226"/>
        <v>0</v>
      </c>
      <c r="V339" s="521">
        <v>213720</v>
      </c>
      <c r="W339" s="521">
        <f t="shared" si="227"/>
        <v>0</v>
      </c>
      <c r="X339" s="673">
        <f t="shared" si="228"/>
        <v>0</v>
      </c>
      <c r="Y339" s="641"/>
      <c r="Z339" s="521">
        <v>5502</v>
      </c>
      <c r="AA339" s="521">
        <f t="shared" si="229"/>
        <v>0</v>
      </c>
      <c r="AB339" s="521">
        <v>213720</v>
      </c>
      <c r="AC339" s="521">
        <f t="shared" si="230"/>
        <v>0</v>
      </c>
      <c r="AD339" s="673">
        <f t="shared" si="231"/>
        <v>0</v>
      </c>
      <c r="AE339" s="744">
        <f t="shared" si="187"/>
        <v>11.07</v>
      </c>
      <c r="AF339" s="751">
        <v>5502</v>
      </c>
      <c r="AG339" s="751">
        <f t="shared" si="232"/>
        <v>60907.14</v>
      </c>
      <c r="AH339" s="751">
        <v>213720</v>
      </c>
      <c r="AI339" s="751">
        <f t="shared" si="233"/>
        <v>2365880.4</v>
      </c>
      <c r="AJ339" s="752">
        <f t="shared" si="234"/>
        <v>2426787.54</v>
      </c>
    </row>
    <row r="340" spans="1:36" s="403" customFormat="1" ht="15.6" hidden="1" customHeight="1" x14ac:dyDescent="0.25">
      <c r="A340" s="445" t="s">
        <v>905</v>
      </c>
      <c r="B340" s="435" t="s">
        <v>441</v>
      </c>
      <c r="C340" s="572" t="s">
        <v>33</v>
      </c>
      <c r="D340" s="587">
        <v>4.2</v>
      </c>
      <c r="E340" s="467">
        <v>2358</v>
      </c>
      <c r="F340" s="467">
        <f t="shared" si="220"/>
        <v>9903.6</v>
      </c>
      <c r="G340" s="467">
        <v>269100</v>
      </c>
      <c r="H340" s="467">
        <f t="shared" si="221"/>
        <v>1130220</v>
      </c>
      <c r="I340" s="589">
        <f t="shared" si="222"/>
        <v>1140123.6000000001</v>
      </c>
      <c r="J340" s="806"/>
      <c r="K340" s="807">
        <v>2358</v>
      </c>
      <c r="L340" s="808">
        <f t="shared" si="223"/>
        <v>0</v>
      </c>
      <c r="M340" s="807">
        <v>269100</v>
      </c>
      <c r="N340" s="808">
        <f t="shared" si="224"/>
        <v>0</v>
      </c>
      <c r="O340" s="812">
        <f t="shared" si="225"/>
        <v>0</v>
      </c>
      <c r="P340" s="641">
        <f t="shared" si="188"/>
        <v>0</v>
      </c>
      <c r="Q340" s="514">
        <f t="shared" si="189"/>
        <v>0</v>
      </c>
      <c r="R340" s="640">
        <f t="shared" si="171"/>
        <v>0</v>
      </c>
      <c r="S340" s="641"/>
      <c r="T340" s="521">
        <v>2358</v>
      </c>
      <c r="U340" s="521">
        <f t="shared" si="226"/>
        <v>0</v>
      </c>
      <c r="V340" s="521">
        <v>269100</v>
      </c>
      <c r="W340" s="521">
        <f t="shared" si="227"/>
        <v>0</v>
      </c>
      <c r="X340" s="673">
        <f t="shared" si="228"/>
        <v>0</v>
      </c>
      <c r="Y340" s="641"/>
      <c r="Z340" s="521">
        <v>2358</v>
      </c>
      <c r="AA340" s="521">
        <f t="shared" si="229"/>
        <v>0</v>
      </c>
      <c r="AB340" s="521">
        <v>269100</v>
      </c>
      <c r="AC340" s="521">
        <f t="shared" si="230"/>
        <v>0</v>
      </c>
      <c r="AD340" s="673">
        <f t="shared" si="231"/>
        <v>0</v>
      </c>
      <c r="AE340" s="744">
        <f t="shared" si="187"/>
        <v>4.2</v>
      </c>
      <c r="AF340" s="751">
        <v>2358</v>
      </c>
      <c r="AG340" s="751">
        <f t="shared" si="232"/>
        <v>9903.6</v>
      </c>
      <c r="AH340" s="751">
        <v>269100</v>
      </c>
      <c r="AI340" s="751">
        <f t="shared" si="233"/>
        <v>1130220</v>
      </c>
      <c r="AJ340" s="752">
        <f t="shared" si="234"/>
        <v>1140123.6000000001</v>
      </c>
    </row>
    <row r="341" spans="1:36" s="403" customFormat="1" ht="26.45" hidden="1" customHeight="1" x14ac:dyDescent="0.25">
      <c r="A341" s="445" t="s">
        <v>906</v>
      </c>
      <c r="B341" s="435" t="s">
        <v>442</v>
      </c>
      <c r="C341" s="572" t="s">
        <v>33</v>
      </c>
      <c r="D341" s="587">
        <v>15.3</v>
      </c>
      <c r="E341" s="467">
        <v>39300</v>
      </c>
      <c r="F341" s="467">
        <f t="shared" si="220"/>
        <v>601290</v>
      </c>
      <c r="G341" s="467">
        <v>546</v>
      </c>
      <c r="H341" s="467">
        <f t="shared" si="221"/>
        <v>8353.8000000000011</v>
      </c>
      <c r="I341" s="589">
        <f t="shared" si="222"/>
        <v>609643.80000000005</v>
      </c>
      <c r="J341" s="806"/>
      <c r="K341" s="807">
        <v>39300</v>
      </c>
      <c r="L341" s="808">
        <f t="shared" si="223"/>
        <v>0</v>
      </c>
      <c r="M341" s="807">
        <v>546</v>
      </c>
      <c r="N341" s="808">
        <f t="shared" si="224"/>
        <v>0</v>
      </c>
      <c r="O341" s="812">
        <f t="shared" si="225"/>
        <v>0</v>
      </c>
      <c r="P341" s="641">
        <f t="shared" si="188"/>
        <v>0</v>
      </c>
      <c r="Q341" s="514">
        <f t="shared" si="189"/>
        <v>0</v>
      </c>
      <c r="R341" s="640">
        <f t="shared" si="171"/>
        <v>0</v>
      </c>
      <c r="S341" s="641"/>
      <c r="T341" s="521">
        <v>39300</v>
      </c>
      <c r="U341" s="521">
        <f t="shared" si="226"/>
        <v>0</v>
      </c>
      <c r="V341" s="521">
        <v>546</v>
      </c>
      <c r="W341" s="521">
        <f t="shared" si="227"/>
        <v>0</v>
      </c>
      <c r="X341" s="673">
        <f t="shared" si="228"/>
        <v>0</v>
      </c>
      <c r="Y341" s="641"/>
      <c r="Z341" s="521">
        <v>39300</v>
      </c>
      <c r="AA341" s="521">
        <f t="shared" si="229"/>
        <v>0</v>
      </c>
      <c r="AB341" s="521">
        <v>546</v>
      </c>
      <c r="AC341" s="521">
        <f t="shared" si="230"/>
        <v>0</v>
      </c>
      <c r="AD341" s="673">
        <f t="shared" si="231"/>
        <v>0</v>
      </c>
      <c r="AE341" s="744">
        <f t="shared" si="187"/>
        <v>15.3</v>
      </c>
      <c r="AF341" s="751">
        <v>39300</v>
      </c>
      <c r="AG341" s="751">
        <f t="shared" si="232"/>
        <v>601290</v>
      </c>
      <c r="AH341" s="751">
        <v>546</v>
      </c>
      <c r="AI341" s="751">
        <f t="shared" si="233"/>
        <v>8353.8000000000011</v>
      </c>
      <c r="AJ341" s="752">
        <f t="shared" si="234"/>
        <v>609643.80000000005</v>
      </c>
    </row>
    <row r="342" spans="1:36" s="403" customFormat="1" ht="17.45" hidden="1" customHeight="1" x14ac:dyDescent="0.25">
      <c r="A342" s="443" t="s">
        <v>907</v>
      </c>
      <c r="B342" s="433" t="s">
        <v>443</v>
      </c>
      <c r="C342" s="569"/>
      <c r="D342" s="596"/>
      <c r="E342" s="422"/>
      <c r="F342" s="422">
        <f>SUM(F343:F348)</f>
        <v>251244.9</v>
      </c>
      <c r="G342" s="422"/>
      <c r="H342" s="422">
        <f>SUM(H343:H348)</f>
        <v>149682</v>
      </c>
      <c r="I342" s="597">
        <f>SUM(I343:I348)</f>
        <v>400926.9</v>
      </c>
      <c r="J342" s="823"/>
      <c r="K342" s="816"/>
      <c r="L342" s="834">
        <f>SUM(L343:L348)</f>
        <v>0</v>
      </c>
      <c r="M342" s="816"/>
      <c r="N342" s="834">
        <f>SUM(N343:N348)</f>
        <v>0</v>
      </c>
      <c r="O342" s="835">
        <f>SUM(O343:O348)</f>
        <v>0</v>
      </c>
      <c r="P342" s="641">
        <f t="shared" si="188"/>
        <v>0</v>
      </c>
      <c r="Q342" s="514">
        <f t="shared" si="189"/>
        <v>0</v>
      </c>
      <c r="R342" s="640">
        <f t="shared" si="171"/>
        <v>0</v>
      </c>
      <c r="S342" s="650"/>
      <c r="T342" s="523"/>
      <c r="U342" s="523">
        <f>SUM(U343:U348)</f>
        <v>0</v>
      </c>
      <c r="V342" s="523"/>
      <c r="W342" s="523">
        <f>SUM(W343:W348)</f>
        <v>0</v>
      </c>
      <c r="X342" s="674">
        <f>SUM(X343:X348)</f>
        <v>0</v>
      </c>
      <c r="Y342" s="650"/>
      <c r="Z342" s="523"/>
      <c r="AA342" s="523">
        <f>SUM(AA343:AA348)</f>
        <v>0</v>
      </c>
      <c r="AB342" s="523"/>
      <c r="AC342" s="523">
        <f>SUM(AC343:AC348)</f>
        <v>0</v>
      </c>
      <c r="AD342" s="674">
        <f>SUM(AD343:AD348)</f>
        <v>0</v>
      </c>
      <c r="AE342" s="744">
        <f t="shared" si="187"/>
        <v>0</v>
      </c>
      <c r="AF342" s="753"/>
      <c r="AG342" s="753">
        <f>SUM(AG343:AG348)</f>
        <v>251244.9</v>
      </c>
      <c r="AH342" s="753"/>
      <c r="AI342" s="753">
        <f>SUM(AI343:AI348)</f>
        <v>149682</v>
      </c>
      <c r="AJ342" s="754">
        <f>SUM(AJ343:AJ348)</f>
        <v>400926.9</v>
      </c>
    </row>
    <row r="343" spans="1:36" s="403" customFormat="1" ht="17.45" hidden="1" customHeight="1" x14ac:dyDescent="0.25">
      <c r="A343" s="445" t="s">
        <v>908</v>
      </c>
      <c r="B343" s="435" t="s">
        <v>443</v>
      </c>
      <c r="C343" s="572" t="s">
        <v>31</v>
      </c>
      <c r="D343" s="587">
        <v>7</v>
      </c>
      <c r="E343" s="467">
        <v>19650</v>
      </c>
      <c r="F343" s="467">
        <f t="shared" ref="F343:F348" si="235">E343*D343</f>
        <v>137550</v>
      </c>
      <c r="G343" s="467">
        <v>8580</v>
      </c>
      <c r="H343" s="467">
        <f t="shared" ref="H343:H348" si="236">G343*D343</f>
        <v>60060</v>
      </c>
      <c r="I343" s="589">
        <f t="shared" ref="I343:I348" si="237">H343+F343</f>
        <v>197610</v>
      </c>
      <c r="J343" s="806"/>
      <c r="K343" s="807">
        <v>19650</v>
      </c>
      <c r="L343" s="808">
        <f t="shared" ref="L343:L348" si="238">K343*J343</f>
        <v>0</v>
      </c>
      <c r="M343" s="807">
        <v>8580</v>
      </c>
      <c r="N343" s="808">
        <f t="shared" ref="N343:N348" si="239">M343*J343</f>
        <v>0</v>
      </c>
      <c r="O343" s="812">
        <f t="shared" ref="O343:O348" si="240">N343+L343</f>
        <v>0</v>
      </c>
      <c r="P343" s="641">
        <f t="shared" si="188"/>
        <v>0</v>
      </c>
      <c r="Q343" s="514">
        <f t="shared" si="189"/>
        <v>0</v>
      </c>
      <c r="R343" s="640">
        <f t="shared" ref="R343:R406" si="241">(D343*K343)-(D343*T343)</f>
        <v>0</v>
      </c>
      <c r="S343" s="641"/>
      <c r="T343" s="521">
        <v>19650</v>
      </c>
      <c r="U343" s="521">
        <f t="shared" ref="U343:U348" si="242">T343*S343</f>
        <v>0</v>
      </c>
      <c r="V343" s="521">
        <v>8580</v>
      </c>
      <c r="W343" s="521">
        <f t="shared" ref="W343:W348" si="243">V343*S343</f>
        <v>0</v>
      </c>
      <c r="X343" s="673">
        <f t="shared" ref="X343:X348" si="244">W343+U343</f>
        <v>0</v>
      </c>
      <c r="Y343" s="641"/>
      <c r="Z343" s="521">
        <v>19650</v>
      </c>
      <c r="AA343" s="521">
        <f t="shared" ref="AA343:AA348" si="245">Z343*Y343</f>
        <v>0</v>
      </c>
      <c r="AB343" s="521">
        <v>8580</v>
      </c>
      <c r="AC343" s="521">
        <f t="shared" ref="AC343:AC348" si="246">AB343*Y343</f>
        <v>0</v>
      </c>
      <c r="AD343" s="673">
        <f t="shared" ref="AD343:AD348" si="247">AC343+AA343</f>
        <v>0</v>
      </c>
      <c r="AE343" s="744">
        <f t="shared" si="187"/>
        <v>7</v>
      </c>
      <c r="AF343" s="751">
        <v>19650</v>
      </c>
      <c r="AG343" s="751">
        <f t="shared" ref="AG343:AG348" si="248">AF343*AE343</f>
        <v>137550</v>
      </c>
      <c r="AH343" s="751">
        <v>8580</v>
      </c>
      <c r="AI343" s="751">
        <f t="shared" ref="AI343:AI348" si="249">AH343*AE343</f>
        <v>60060</v>
      </c>
      <c r="AJ343" s="752">
        <f t="shared" ref="AJ343:AJ348" si="250">AI343+AG343</f>
        <v>197610</v>
      </c>
    </row>
    <row r="344" spans="1:36" s="403" customFormat="1" ht="17.45" hidden="1" customHeight="1" x14ac:dyDescent="0.25">
      <c r="A344" s="445" t="s">
        <v>911</v>
      </c>
      <c r="B344" s="435" t="s">
        <v>444</v>
      </c>
      <c r="C344" s="572" t="s">
        <v>153</v>
      </c>
      <c r="D344" s="587">
        <v>21</v>
      </c>
      <c r="E344" s="467">
        <v>1021.8000000000001</v>
      </c>
      <c r="F344" s="467">
        <f t="shared" si="235"/>
        <v>21457.800000000003</v>
      </c>
      <c r="G344" s="467">
        <v>1248</v>
      </c>
      <c r="H344" s="467">
        <f t="shared" si="236"/>
        <v>26208</v>
      </c>
      <c r="I344" s="589">
        <f t="shared" si="237"/>
        <v>47665.8</v>
      </c>
      <c r="J344" s="806"/>
      <c r="K344" s="807">
        <v>1021.8000000000001</v>
      </c>
      <c r="L344" s="808">
        <f t="shared" si="238"/>
        <v>0</v>
      </c>
      <c r="M344" s="807">
        <v>1248</v>
      </c>
      <c r="N344" s="808">
        <f t="shared" si="239"/>
        <v>0</v>
      </c>
      <c r="O344" s="812">
        <f t="shared" si="240"/>
        <v>0</v>
      </c>
      <c r="P344" s="641">
        <f t="shared" si="188"/>
        <v>0</v>
      </c>
      <c r="Q344" s="514">
        <f t="shared" si="189"/>
        <v>0</v>
      </c>
      <c r="R344" s="640">
        <f t="shared" si="241"/>
        <v>0</v>
      </c>
      <c r="S344" s="641"/>
      <c r="T344" s="521">
        <v>1021.8000000000001</v>
      </c>
      <c r="U344" s="521">
        <f t="shared" si="242"/>
        <v>0</v>
      </c>
      <c r="V344" s="521">
        <v>1248</v>
      </c>
      <c r="W344" s="521">
        <f t="shared" si="243"/>
        <v>0</v>
      </c>
      <c r="X344" s="673">
        <f t="shared" si="244"/>
        <v>0</v>
      </c>
      <c r="Y344" s="641"/>
      <c r="Z344" s="521">
        <v>1021.8000000000001</v>
      </c>
      <c r="AA344" s="521">
        <f t="shared" si="245"/>
        <v>0</v>
      </c>
      <c r="AB344" s="521">
        <v>1248</v>
      </c>
      <c r="AC344" s="521">
        <f t="shared" si="246"/>
        <v>0</v>
      </c>
      <c r="AD344" s="673">
        <f t="shared" si="247"/>
        <v>0</v>
      </c>
      <c r="AE344" s="744">
        <f t="shared" si="187"/>
        <v>21</v>
      </c>
      <c r="AF344" s="751">
        <v>1021.8000000000001</v>
      </c>
      <c r="AG344" s="751">
        <f t="shared" si="248"/>
        <v>21457.800000000003</v>
      </c>
      <c r="AH344" s="751">
        <v>1248</v>
      </c>
      <c r="AI344" s="751">
        <f t="shared" si="249"/>
        <v>26208</v>
      </c>
      <c r="AJ344" s="752">
        <f t="shared" si="250"/>
        <v>47665.8</v>
      </c>
    </row>
    <row r="345" spans="1:36" s="403" customFormat="1" ht="17.45" hidden="1" customHeight="1" x14ac:dyDescent="0.25">
      <c r="A345" s="445" t="s">
        <v>909</v>
      </c>
      <c r="B345" s="435" t="s">
        <v>445</v>
      </c>
      <c r="C345" s="572" t="s">
        <v>171</v>
      </c>
      <c r="D345" s="587">
        <v>0.05</v>
      </c>
      <c r="E345" s="467">
        <v>8646</v>
      </c>
      <c r="F345" s="467">
        <f t="shared" si="235"/>
        <v>432.3</v>
      </c>
      <c r="G345" s="467">
        <v>23400</v>
      </c>
      <c r="H345" s="467">
        <f t="shared" si="236"/>
        <v>1170</v>
      </c>
      <c r="I345" s="589">
        <f t="shared" si="237"/>
        <v>1602.3</v>
      </c>
      <c r="J345" s="806"/>
      <c r="K345" s="807">
        <v>8646</v>
      </c>
      <c r="L345" s="808">
        <f t="shared" si="238"/>
        <v>0</v>
      </c>
      <c r="M345" s="807">
        <v>23400</v>
      </c>
      <c r="N345" s="808">
        <f t="shared" si="239"/>
        <v>0</v>
      </c>
      <c r="O345" s="812">
        <f t="shared" si="240"/>
        <v>0</v>
      </c>
      <c r="P345" s="641">
        <f t="shared" si="188"/>
        <v>0</v>
      </c>
      <c r="Q345" s="514">
        <f t="shared" si="189"/>
        <v>0</v>
      </c>
      <c r="R345" s="640">
        <f t="shared" si="241"/>
        <v>0</v>
      </c>
      <c r="S345" s="641"/>
      <c r="T345" s="521">
        <v>8646</v>
      </c>
      <c r="U345" s="521">
        <f t="shared" si="242"/>
        <v>0</v>
      </c>
      <c r="V345" s="521">
        <v>23400</v>
      </c>
      <c r="W345" s="521">
        <f t="shared" si="243"/>
        <v>0</v>
      </c>
      <c r="X345" s="673">
        <f t="shared" si="244"/>
        <v>0</v>
      </c>
      <c r="Y345" s="641"/>
      <c r="Z345" s="521">
        <v>8646</v>
      </c>
      <c r="AA345" s="521">
        <f t="shared" si="245"/>
        <v>0</v>
      </c>
      <c r="AB345" s="521">
        <v>23400</v>
      </c>
      <c r="AC345" s="521">
        <f t="shared" si="246"/>
        <v>0</v>
      </c>
      <c r="AD345" s="673">
        <f t="shared" si="247"/>
        <v>0</v>
      </c>
      <c r="AE345" s="744">
        <f t="shared" si="187"/>
        <v>0.05</v>
      </c>
      <c r="AF345" s="751">
        <v>8646</v>
      </c>
      <c r="AG345" s="751">
        <f t="shared" si="248"/>
        <v>432.3</v>
      </c>
      <c r="AH345" s="751">
        <v>23400</v>
      </c>
      <c r="AI345" s="751">
        <f t="shared" si="249"/>
        <v>1170</v>
      </c>
      <c r="AJ345" s="752">
        <f t="shared" si="250"/>
        <v>1602.3</v>
      </c>
    </row>
    <row r="346" spans="1:36" s="403" customFormat="1" ht="17.45" hidden="1" customHeight="1" x14ac:dyDescent="0.25">
      <c r="A346" s="445" t="s">
        <v>912</v>
      </c>
      <c r="B346" s="435" t="s">
        <v>446</v>
      </c>
      <c r="C346" s="572" t="s">
        <v>31</v>
      </c>
      <c r="D346" s="587">
        <v>14</v>
      </c>
      <c r="E346" s="467">
        <v>3615.6000000000004</v>
      </c>
      <c r="F346" s="467">
        <f t="shared" si="235"/>
        <v>50618.400000000009</v>
      </c>
      <c r="G346" s="467">
        <v>1560</v>
      </c>
      <c r="H346" s="467">
        <f t="shared" si="236"/>
        <v>21840</v>
      </c>
      <c r="I346" s="589">
        <f t="shared" si="237"/>
        <v>72458.400000000009</v>
      </c>
      <c r="J346" s="806"/>
      <c r="K346" s="807">
        <v>3615.6000000000004</v>
      </c>
      <c r="L346" s="808">
        <f t="shared" si="238"/>
        <v>0</v>
      </c>
      <c r="M346" s="807">
        <v>1560</v>
      </c>
      <c r="N346" s="808">
        <f t="shared" si="239"/>
        <v>0</v>
      </c>
      <c r="O346" s="812">
        <f t="shared" si="240"/>
        <v>0</v>
      </c>
      <c r="P346" s="641">
        <f t="shared" si="188"/>
        <v>0</v>
      </c>
      <c r="Q346" s="514">
        <f t="shared" si="189"/>
        <v>0</v>
      </c>
      <c r="R346" s="640">
        <f t="shared" si="241"/>
        <v>0</v>
      </c>
      <c r="S346" s="641"/>
      <c r="T346" s="521">
        <v>3615.6000000000004</v>
      </c>
      <c r="U346" s="521">
        <f t="shared" si="242"/>
        <v>0</v>
      </c>
      <c r="V346" s="521">
        <v>1560</v>
      </c>
      <c r="W346" s="521">
        <f t="shared" si="243"/>
        <v>0</v>
      </c>
      <c r="X346" s="673">
        <f t="shared" si="244"/>
        <v>0</v>
      </c>
      <c r="Y346" s="641"/>
      <c r="Z346" s="521">
        <v>3615.6000000000004</v>
      </c>
      <c r="AA346" s="521">
        <f t="shared" si="245"/>
        <v>0</v>
      </c>
      <c r="AB346" s="521">
        <v>1560</v>
      </c>
      <c r="AC346" s="521">
        <f t="shared" si="246"/>
        <v>0</v>
      </c>
      <c r="AD346" s="673">
        <f t="shared" si="247"/>
        <v>0</v>
      </c>
      <c r="AE346" s="744">
        <f t="shared" si="187"/>
        <v>14</v>
      </c>
      <c r="AF346" s="751">
        <v>3615.6000000000004</v>
      </c>
      <c r="AG346" s="751">
        <f t="shared" si="248"/>
        <v>50618.400000000009</v>
      </c>
      <c r="AH346" s="751">
        <v>1560</v>
      </c>
      <c r="AI346" s="751">
        <f t="shared" si="249"/>
        <v>21840</v>
      </c>
      <c r="AJ346" s="752">
        <f t="shared" si="250"/>
        <v>72458.400000000009</v>
      </c>
    </row>
    <row r="347" spans="1:36" s="403" customFormat="1" ht="17.45" hidden="1" customHeight="1" x14ac:dyDescent="0.25">
      <c r="A347" s="445" t="s">
        <v>910</v>
      </c>
      <c r="B347" s="435" t="s">
        <v>447</v>
      </c>
      <c r="C347" s="572" t="s">
        <v>31</v>
      </c>
      <c r="D347" s="587">
        <v>7</v>
      </c>
      <c r="E347" s="467">
        <v>5502</v>
      </c>
      <c r="F347" s="467">
        <f t="shared" si="235"/>
        <v>38514</v>
      </c>
      <c r="G347" s="467">
        <v>5460</v>
      </c>
      <c r="H347" s="467">
        <f t="shared" si="236"/>
        <v>38220</v>
      </c>
      <c r="I347" s="589">
        <f t="shared" si="237"/>
        <v>76734</v>
      </c>
      <c r="J347" s="806"/>
      <c r="K347" s="807">
        <v>5502</v>
      </c>
      <c r="L347" s="808">
        <f t="shared" si="238"/>
        <v>0</v>
      </c>
      <c r="M347" s="807">
        <v>5460</v>
      </c>
      <c r="N347" s="808">
        <f t="shared" si="239"/>
        <v>0</v>
      </c>
      <c r="O347" s="812">
        <f t="shared" si="240"/>
        <v>0</v>
      </c>
      <c r="P347" s="641">
        <f t="shared" si="188"/>
        <v>0</v>
      </c>
      <c r="Q347" s="514">
        <f t="shared" si="189"/>
        <v>0</v>
      </c>
      <c r="R347" s="640">
        <f t="shared" si="241"/>
        <v>0</v>
      </c>
      <c r="S347" s="641"/>
      <c r="T347" s="521">
        <v>5502</v>
      </c>
      <c r="U347" s="521">
        <f t="shared" si="242"/>
        <v>0</v>
      </c>
      <c r="V347" s="521">
        <v>5460</v>
      </c>
      <c r="W347" s="521">
        <f t="shared" si="243"/>
        <v>0</v>
      </c>
      <c r="X347" s="673">
        <f t="shared" si="244"/>
        <v>0</v>
      </c>
      <c r="Y347" s="641"/>
      <c r="Z347" s="521">
        <v>5502</v>
      </c>
      <c r="AA347" s="521">
        <f t="shared" si="245"/>
        <v>0</v>
      </c>
      <c r="AB347" s="521">
        <v>5460</v>
      </c>
      <c r="AC347" s="521">
        <f t="shared" si="246"/>
        <v>0</v>
      </c>
      <c r="AD347" s="673">
        <f t="shared" si="247"/>
        <v>0</v>
      </c>
      <c r="AE347" s="744">
        <f t="shared" si="187"/>
        <v>7</v>
      </c>
      <c r="AF347" s="751">
        <v>5502</v>
      </c>
      <c r="AG347" s="751">
        <f t="shared" si="248"/>
        <v>38514</v>
      </c>
      <c r="AH347" s="751">
        <v>5460</v>
      </c>
      <c r="AI347" s="751">
        <f t="shared" si="249"/>
        <v>38220</v>
      </c>
      <c r="AJ347" s="752">
        <f t="shared" si="250"/>
        <v>76734</v>
      </c>
    </row>
    <row r="348" spans="1:36" s="403" customFormat="1" ht="17.45" hidden="1" customHeight="1" x14ac:dyDescent="0.25">
      <c r="A348" s="445" t="s">
        <v>913</v>
      </c>
      <c r="B348" s="435" t="s">
        <v>448</v>
      </c>
      <c r="C348" s="572" t="s">
        <v>31</v>
      </c>
      <c r="D348" s="587">
        <v>2</v>
      </c>
      <c r="E348" s="467">
        <v>1336.2</v>
      </c>
      <c r="F348" s="467">
        <f t="shared" si="235"/>
        <v>2672.4</v>
      </c>
      <c r="G348" s="467">
        <v>1092</v>
      </c>
      <c r="H348" s="467">
        <f t="shared" si="236"/>
        <v>2184</v>
      </c>
      <c r="I348" s="589">
        <f t="shared" si="237"/>
        <v>4856.3999999999996</v>
      </c>
      <c r="J348" s="806"/>
      <c r="K348" s="807">
        <v>1336.2</v>
      </c>
      <c r="L348" s="808">
        <f t="shared" si="238"/>
        <v>0</v>
      </c>
      <c r="M348" s="807">
        <v>1092</v>
      </c>
      <c r="N348" s="808">
        <f t="shared" si="239"/>
        <v>0</v>
      </c>
      <c r="O348" s="812">
        <f t="shared" si="240"/>
        <v>0</v>
      </c>
      <c r="P348" s="641">
        <f t="shared" si="188"/>
        <v>0</v>
      </c>
      <c r="Q348" s="514">
        <f t="shared" si="189"/>
        <v>0</v>
      </c>
      <c r="R348" s="640">
        <f t="shared" si="241"/>
        <v>0</v>
      </c>
      <c r="S348" s="641"/>
      <c r="T348" s="521">
        <v>1336.2</v>
      </c>
      <c r="U348" s="521">
        <f t="shared" si="242"/>
        <v>0</v>
      </c>
      <c r="V348" s="521">
        <v>1092</v>
      </c>
      <c r="W348" s="521">
        <f t="shared" si="243"/>
        <v>0</v>
      </c>
      <c r="X348" s="673">
        <f t="shared" si="244"/>
        <v>0</v>
      </c>
      <c r="Y348" s="641"/>
      <c r="Z348" s="521">
        <v>1336.2</v>
      </c>
      <c r="AA348" s="521">
        <f t="shared" si="245"/>
        <v>0</v>
      </c>
      <c r="AB348" s="521">
        <v>1092</v>
      </c>
      <c r="AC348" s="521">
        <f t="shared" si="246"/>
        <v>0</v>
      </c>
      <c r="AD348" s="673">
        <f t="shared" si="247"/>
        <v>0</v>
      </c>
      <c r="AE348" s="744">
        <f t="shared" si="187"/>
        <v>2</v>
      </c>
      <c r="AF348" s="751">
        <v>1336.2</v>
      </c>
      <c r="AG348" s="751">
        <f t="shared" si="248"/>
        <v>2672.4</v>
      </c>
      <c r="AH348" s="751">
        <v>1092</v>
      </c>
      <c r="AI348" s="751">
        <f t="shared" si="249"/>
        <v>2184</v>
      </c>
      <c r="AJ348" s="752">
        <f t="shared" si="250"/>
        <v>4856.3999999999996</v>
      </c>
    </row>
    <row r="349" spans="1:36" s="403" customFormat="1" ht="17.45" hidden="1" customHeight="1" x14ac:dyDescent="0.25">
      <c r="A349" s="443" t="s">
        <v>914</v>
      </c>
      <c r="B349" s="433" t="s">
        <v>449</v>
      </c>
      <c r="C349" s="569"/>
      <c r="D349" s="596"/>
      <c r="E349" s="422"/>
      <c r="F349" s="422">
        <f>SUM(F350:F352)</f>
        <v>543912</v>
      </c>
      <c r="G349" s="422"/>
      <c r="H349" s="422">
        <f>SUM(H350:H352)</f>
        <v>336960</v>
      </c>
      <c r="I349" s="597">
        <f>SUM(I350:I352)</f>
        <v>880872</v>
      </c>
      <c r="J349" s="823"/>
      <c r="K349" s="816"/>
      <c r="L349" s="834">
        <f>SUM(L350:L352)</f>
        <v>0</v>
      </c>
      <c r="M349" s="816"/>
      <c r="N349" s="834">
        <f>SUM(N350:N352)</f>
        <v>0</v>
      </c>
      <c r="O349" s="835">
        <f>SUM(O350:O352)</f>
        <v>0</v>
      </c>
      <c r="P349" s="641">
        <f t="shared" si="188"/>
        <v>0</v>
      </c>
      <c r="Q349" s="514">
        <f t="shared" si="189"/>
        <v>0</v>
      </c>
      <c r="R349" s="640">
        <f t="shared" si="241"/>
        <v>0</v>
      </c>
      <c r="S349" s="650"/>
      <c r="T349" s="523"/>
      <c r="U349" s="523">
        <f>SUM(U350:U352)</f>
        <v>0</v>
      </c>
      <c r="V349" s="523"/>
      <c r="W349" s="523">
        <f>SUM(W350:W352)</f>
        <v>0</v>
      </c>
      <c r="X349" s="674">
        <f>SUM(X350:X352)</f>
        <v>0</v>
      </c>
      <c r="Y349" s="650"/>
      <c r="Z349" s="523"/>
      <c r="AA349" s="523">
        <f>SUM(AA350:AA352)</f>
        <v>0</v>
      </c>
      <c r="AB349" s="523"/>
      <c r="AC349" s="523">
        <f>SUM(AC350:AC352)</f>
        <v>0</v>
      </c>
      <c r="AD349" s="674">
        <f>SUM(AD350:AD352)</f>
        <v>0</v>
      </c>
      <c r="AE349" s="744">
        <f t="shared" si="187"/>
        <v>0</v>
      </c>
      <c r="AF349" s="753"/>
      <c r="AG349" s="753">
        <f>SUM(AG350:AG352)</f>
        <v>543912</v>
      </c>
      <c r="AH349" s="753"/>
      <c r="AI349" s="753">
        <f>SUM(AI350:AI352)</f>
        <v>336960</v>
      </c>
      <c r="AJ349" s="754">
        <f>SUM(AJ350:AJ352)</f>
        <v>880872</v>
      </c>
    </row>
    <row r="350" spans="1:36" s="403" customFormat="1" ht="17.45" hidden="1" customHeight="1" x14ac:dyDescent="0.25">
      <c r="A350" s="445" t="s">
        <v>915</v>
      </c>
      <c r="B350" s="435" t="s">
        <v>449</v>
      </c>
      <c r="C350" s="572" t="s">
        <v>213</v>
      </c>
      <c r="D350" s="587">
        <v>20</v>
      </c>
      <c r="E350" s="467">
        <v>19650</v>
      </c>
      <c r="F350" s="467">
        <f>E350*D350</f>
        <v>393000</v>
      </c>
      <c r="G350" s="467">
        <v>8580</v>
      </c>
      <c r="H350" s="467">
        <f>G350*D350</f>
        <v>171600</v>
      </c>
      <c r="I350" s="589">
        <f>H350+F350</f>
        <v>564600</v>
      </c>
      <c r="J350" s="806"/>
      <c r="K350" s="807">
        <v>19650</v>
      </c>
      <c r="L350" s="808">
        <f>K350*J350</f>
        <v>0</v>
      </c>
      <c r="M350" s="807">
        <v>8580</v>
      </c>
      <c r="N350" s="808">
        <f>M350*J350</f>
        <v>0</v>
      </c>
      <c r="O350" s="812">
        <f>N350+L350</f>
        <v>0</v>
      </c>
      <c r="P350" s="641">
        <f t="shared" si="188"/>
        <v>0</v>
      </c>
      <c r="Q350" s="514">
        <f t="shared" si="189"/>
        <v>0</v>
      </c>
      <c r="R350" s="640">
        <f t="shared" si="241"/>
        <v>0</v>
      </c>
      <c r="S350" s="641"/>
      <c r="T350" s="521">
        <v>19650</v>
      </c>
      <c r="U350" s="521">
        <f>T350*S350</f>
        <v>0</v>
      </c>
      <c r="V350" s="521">
        <v>8580</v>
      </c>
      <c r="W350" s="521">
        <f>V350*S350</f>
        <v>0</v>
      </c>
      <c r="X350" s="673">
        <f>W350+U350</f>
        <v>0</v>
      </c>
      <c r="Y350" s="641"/>
      <c r="Z350" s="521">
        <v>19650</v>
      </c>
      <c r="AA350" s="521">
        <f>Z350*Y350</f>
        <v>0</v>
      </c>
      <c r="AB350" s="521">
        <v>8580</v>
      </c>
      <c r="AC350" s="521">
        <f>AB350*Y350</f>
        <v>0</v>
      </c>
      <c r="AD350" s="673">
        <f>AC350+AA350</f>
        <v>0</v>
      </c>
      <c r="AE350" s="744">
        <f t="shared" si="187"/>
        <v>20</v>
      </c>
      <c r="AF350" s="751">
        <v>19650</v>
      </c>
      <c r="AG350" s="751">
        <f>AF350*AE350</f>
        <v>393000</v>
      </c>
      <c r="AH350" s="751">
        <v>8580</v>
      </c>
      <c r="AI350" s="751">
        <f>AH350*AE350</f>
        <v>171600</v>
      </c>
      <c r="AJ350" s="752">
        <f>AI350+AG350</f>
        <v>564600</v>
      </c>
    </row>
    <row r="351" spans="1:36" s="403" customFormat="1" ht="17.45" hidden="1" customHeight="1" x14ac:dyDescent="0.25">
      <c r="A351" s="445" t="s">
        <v>916</v>
      </c>
      <c r="B351" s="435" t="s">
        <v>444</v>
      </c>
      <c r="C351" s="572" t="s">
        <v>153</v>
      </c>
      <c r="D351" s="587">
        <v>40</v>
      </c>
      <c r="E351" s="467">
        <v>1021.8000000000001</v>
      </c>
      <c r="F351" s="467">
        <f>E351*D351</f>
        <v>40872</v>
      </c>
      <c r="G351" s="467">
        <v>1248</v>
      </c>
      <c r="H351" s="467">
        <f>G351*D351</f>
        <v>49920</v>
      </c>
      <c r="I351" s="589">
        <f>H351+F351</f>
        <v>90792</v>
      </c>
      <c r="J351" s="806"/>
      <c r="K351" s="807">
        <v>1021.8000000000001</v>
      </c>
      <c r="L351" s="808">
        <f>K351*J351</f>
        <v>0</v>
      </c>
      <c r="M351" s="807">
        <v>1248</v>
      </c>
      <c r="N351" s="808">
        <f>M351*J351</f>
        <v>0</v>
      </c>
      <c r="O351" s="812">
        <f>N351+L351</f>
        <v>0</v>
      </c>
      <c r="P351" s="641">
        <f t="shared" si="188"/>
        <v>0</v>
      </c>
      <c r="Q351" s="514">
        <f t="shared" si="189"/>
        <v>0</v>
      </c>
      <c r="R351" s="640">
        <f t="shared" si="241"/>
        <v>0</v>
      </c>
      <c r="S351" s="641"/>
      <c r="T351" s="521">
        <v>1021.8000000000001</v>
      </c>
      <c r="U351" s="521">
        <f>T351*S351</f>
        <v>0</v>
      </c>
      <c r="V351" s="521">
        <v>1248</v>
      </c>
      <c r="W351" s="521">
        <f>V351*S351</f>
        <v>0</v>
      </c>
      <c r="X351" s="673">
        <f>W351+U351</f>
        <v>0</v>
      </c>
      <c r="Y351" s="641"/>
      <c r="Z351" s="521">
        <v>1021.8000000000001</v>
      </c>
      <c r="AA351" s="521">
        <f>Z351*Y351</f>
        <v>0</v>
      </c>
      <c r="AB351" s="521">
        <v>1248</v>
      </c>
      <c r="AC351" s="521">
        <f>AB351*Y351</f>
        <v>0</v>
      </c>
      <c r="AD351" s="673">
        <f>AC351+AA351</f>
        <v>0</v>
      </c>
      <c r="AE351" s="744">
        <f t="shared" si="187"/>
        <v>40</v>
      </c>
      <c r="AF351" s="751">
        <v>1021.8000000000001</v>
      </c>
      <c r="AG351" s="751">
        <f>AF351*AE351</f>
        <v>40872</v>
      </c>
      <c r="AH351" s="751">
        <v>1248</v>
      </c>
      <c r="AI351" s="751">
        <f>AH351*AE351</f>
        <v>49920</v>
      </c>
      <c r="AJ351" s="752">
        <f>AI351+AG351</f>
        <v>90792</v>
      </c>
    </row>
    <row r="352" spans="1:36" s="403" customFormat="1" ht="17.45" hidden="1" customHeight="1" x14ac:dyDescent="0.25">
      <c r="A352" s="445" t="s">
        <v>917</v>
      </c>
      <c r="B352" s="435" t="s">
        <v>450</v>
      </c>
      <c r="C352" s="572" t="s">
        <v>213</v>
      </c>
      <c r="D352" s="587">
        <v>200</v>
      </c>
      <c r="E352" s="467">
        <v>550.20000000000005</v>
      </c>
      <c r="F352" s="467">
        <f>E352*D352</f>
        <v>110040.00000000001</v>
      </c>
      <c r="G352" s="467">
        <v>577.20000000000005</v>
      </c>
      <c r="H352" s="467">
        <f>G352*D352</f>
        <v>115440.00000000001</v>
      </c>
      <c r="I352" s="589">
        <f>H352+F352</f>
        <v>225480.00000000003</v>
      </c>
      <c r="J352" s="806"/>
      <c r="K352" s="807">
        <v>550.20000000000005</v>
      </c>
      <c r="L352" s="808">
        <f>K352*J352</f>
        <v>0</v>
      </c>
      <c r="M352" s="807">
        <v>577.20000000000005</v>
      </c>
      <c r="N352" s="808">
        <f>M352*J352</f>
        <v>0</v>
      </c>
      <c r="O352" s="812">
        <f>N352+L352</f>
        <v>0</v>
      </c>
      <c r="P352" s="641">
        <f t="shared" si="188"/>
        <v>0</v>
      </c>
      <c r="Q352" s="514">
        <f t="shared" si="189"/>
        <v>0</v>
      </c>
      <c r="R352" s="640">
        <f t="shared" si="241"/>
        <v>0</v>
      </c>
      <c r="S352" s="641"/>
      <c r="T352" s="521">
        <v>550.20000000000005</v>
      </c>
      <c r="U352" s="521">
        <f>T352*S352</f>
        <v>0</v>
      </c>
      <c r="V352" s="521">
        <v>577.20000000000005</v>
      </c>
      <c r="W352" s="521">
        <f>V352*S352</f>
        <v>0</v>
      </c>
      <c r="X352" s="673">
        <f>W352+U352</f>
        <v>0</v>
      </c>
      <c r="Y352" s="641"/>
      <c r="Z352" s="521">
        <v>550.20000000000005</v>
      </c>
      <c r="AA352" s="521">
        <f>Z352*Y352</f>
        <v>0</v>
      </c>
      <c r="AB352" s="521">
        <v>577.20000000000005</v>
      </c>
      <c r="AC352" s="521">
        <f>AB352*Y352</f>
        <v>0</v>
      </c>
      <c r="AD352" s="673">
        <f>AC352+AA352</f>
        <v>0</v>
      </c>
      <c r="AE352" s="744">
        <f t="shared" si="187"/>
        <v>200</v>
      </c>
      <c r="AF352" s="751">
        <v>550.20000000000005</v>
      </c>
      <c r="AG352" s="751">
        <f>AF352*AE352</f>
        <v>110040.00000000001</v>
      </c>
      <c r="AH352" s="751">
        <v>577.20000000000005</v>
      </c>
      <c r="AI352" s="751">
        <f>AH352*AE352</f>
        <v>115440.00000000001</v>
      </c>
      <c r="AJ352" s="752">
        <f>AI352+AG352</f>
        <v>225480.00000000003</v>
      </c>
    </row>
    <row r="353" spans="1:36" s="403" customFormat="1" ht="17.45" hidden="1" customHeight="1" x14ac:dyDescent="0.25">
      <c r="A353" s="443" t="s">
        <v>918</v>
      </c>
      <c r="B353" s="433" t="s">
        <v>451</v>
      </c>
      <c r="C353" s="569"/>
      <c r="D353" s="593"/>
      <c r="E353" s="470"/>
      <c r="F353" s="470">
        <f>SUM(F354:F355)</f>
        <v>30182.400000000001</v>
      </c>
      <c r="G353" s="470"/>
      <c r="H353" s="470">
        <f>SUM(H354:H355)</f>
        <v>44304</v>
      </c>
      <c r="I353" s="592">
        <f>SUM(I354:I355)</f>
        <v>74486.399999999994</v>
      </c>
      <c r="J353" s="823"/>
      <c r="K353" s="824"/>
      <c r="L353" s="825">
        <f>SUM(L354:L355)</f>
        <v>0</v>
      </c>
      <c r="M353" s="824"/>
      <c r="N353" s="825">
        <f>SUM(N354:N355)</f>
        <v>0</v>
      </c>
      <c r="O353" s="818">
        <f>SUM(O354:O355)</f>
        <v>0</v>
      </c>
      <c r="P353" s="641">
        <f t="shared" si="188"/>
        <v>0</v>
      </c>
      <c r="Q353" s="514">
        <f t="shared" si="189"/>
        <v>0</v>
      </c>
      <c r="R353" s="640">
        <f t="shared" si="241"/>
        <v>0</v>
      </c>
      <c r="S353" s="650"/>
      <c r="T353" s="524"/>
      <c r="U353" s="524">
        <f>SUM(U354:U355)</f>
        <v>0</v>
      </c>
      <c r="V353" s="524"/>
      <c r="W353" s="524">
        <f>SUM(W354:W355)</f>
        <v>0</v>
      </c>
      <c r="X353" s="674">
        <f>SUM(X354:X355)</f>
        <v>0</v>
      </c>
      <c r="Y353" s="650"/>
      <c r="Z353" s="524"/>
      <c r="AA353" s="524">
        <f>SUM(AA354:AA355)</f>
        <v>0</v>
      </c>
      <c r="AB353" s="524"/>
      <c r="AC353" s="524">
        <f>SUM(AC354:AC355)</f>
        <v>0</v>
      </c>
      <c r="AD353" s="674">
        <f>SUM(AD354:AD355)</f>
        <v>0</v>
      </c>
      <c r="AE353" s="744">
        <f t="shared" ref="AE353:AE416" si="251">D353-S353-Y353</f>
        <v>0</v>
      </c>
      <c r="AF353" s="757"/>
      <c r="AG353" s="757">
        <f>SUM(AG354:AG355)</f>
        <v>30182.400000000001</v>
      </c>
      <c r="AH353" s="757"/>
      <c r="AI353" s="757">
        <f>SUM(AI354:AI355)</f>
        <v>44304</v>
      </c>
      <c r="AJ353" s="754">
        <f>SUM(AJ354:AJ355)</f>
        <v>74486.399999999994</v>
      </c>
    </row>
    <row r="354" spans="1:36" s="403" customFormat="1" ht="17.45" hidden="1" customHeight="1" x14ac:dyDescent="0.25">
      <c r="A354" s="445" t="s">
        <v>919</v>
      </c>
      <c r="B354" s="435" t="s">
        <v>451</v>
      </c>
      <c r="C354" s="572" t="s">
        <v>153</v>
      </c>
      <c r="D354" s="587">
        <v>4</v>
      </c>
      <c r="E354" s="467">
        <v>5502</v>
      </c>
      <c r="F354" s="467">
        <f>E354*D354</f>
        <v>22008</v>
      </c>
      <c r="G354" s="467">
        <v>8580</v>
      </c>
      <c r="H354" s="467">
        <f>G354*D354</f>
        <v>34320</v>
      </c>
      <c r="I354" s="589">
        <f>H354+F354</f>
        <v>56328</v>
      </c>
      <c r="J354" s="806"/>
      <c r="K354" s="807">
        <v>5502</v>
      </c>
      <c r="L354" s="808">
        <f>K354*J354</f>
        <v>0</v>
      </c>
      <c r="M354" s="807">
        <v>8580</v>
      </c>
      <c r="N354" s="808">
        <f>M354*J354</f>
        <v>0</v>
      </c>
      <c r="O354" s="812">
        <f>N354+L354</f>
        <v>0</v>
      </c>
      <c r="P354" s="641">
        <f t="shared" si="188"/>
        <v>0</v>
      </c>
      <c r="Q354" s="514">
        <f t="shared" si="189"/>
        <v>0</v>
      </c>
      <c r="R354" s="640">
        <f t="shared" si="241"/>
        <v>0</v>
      </c>
      <c r="S354" s="641"/>
      <c r="T354" s="521">
        <v>5502</v>
      </c>
      <c r="U354" s="521">
        <f>T354*S354</f>
        <v>0</v>
      </c>
      <c r="V354" s="521">
        <v>8580</v>
      </c>
      <c r="W354" s="521">
        <f>V354*S354</f>
        <v>0</v>
      </c>
      <c r="X354" s="673">
        <f>W354+U354</f>
        <v>0</v>
      </c>
      <c r="Y354" s="641"/>
      <c r="Z354" s="521">
        <v>5502</v>
      </c>
      <c r="AA354" s="521">
        <f>Z354*Y354</f>
        <v>0</v>
      </c>
      <c r="AB354" s="521">
        <v>8580</v>
      </c>
      <c r="AC354" s="521">
        <f>AB354*Y354</f>
        <v>0</v>
      </c>
      <c r="AD354" s="673">
        <f>AC354+AA354</f>
        <v>0</v>
      </c>
      <c r="AE354" s="744">
        <f t="shared" si="251"/>
        <v>4</v>
      </c>
      <c r="AF354" s="751">
        <v>5502</v>
      </c>
      <c r="AG354" s="751">
        <f>AF354*AE354</f>
        <v>22008</v>
      </c>
      <c r="AH354" s="751">
        <v>8580</v>
      </c>
      <c r="AI354" s="751">
        <f>AH354*AE354</f>
        <v>34320</v>
      </c>
      <c r="AJ354" s="752">
        <f>AI354+AG354</f>
        <v>56328</v>
      </c>
    </row>
    <row r="355" spans="1:36" s="403" customFormat="1" ht="17.45" hidden="1" customHeight="1" x14ac:dyDescent="0.25">
      <c r="A355" s="445" t="s">
        <v>920</v>
      </c>
      <c r="B355" s="435" t="s">
        <v>444</v>
      </c>
      <c r="C355" s="572" t="s">
        <v>153</v>
      </c>
      <c r="D355" s="587">
        <v>8</v>
      </c>
      <c r="E355" s="467">
        <v>1021.8000000000001</v>
      </c>
      <c r="F355" s="467">
        <f>E355*D355</f>
        <v>8174.4000000000005</v>
      </c>
      <c r="G355" s="467">
        <v>1248</v>
      </c>
      <c r="H355" s="467">
        <f>G355*D355</f>
        <v>9984</v>
      </c>
      <c r="I355" s="589">
        <f>H355+F355</f>
        <v>18158.400000000001</v>
      </c>
      <c r="J355" s="806"/>
      <c r="K355" s="807">
        <v>1021.8000000000001</v>
      </c>
      <c r="L355" s="808">
        <f>K355*J355</f>
        <v>0</v>
      </c>
      <c r="M355" s="807">
        <v>1248</v>
      </c>
      <c r="N355" s="808">
        <f>M355*J355</f>
        <v>0</v>
      </c>
      <c r="O355" s="812">
        <f>N355+L355</f>
        <v>0</v>
      </c>
      <c r="P355" s="641">
        <f t="shared" ref="P355:P418" si="252">K355-T355</f>
        <v>0</v>
      </c>
      <c r="Q355" s="514">
        <f t="shared" ref="Q355:Q418" si="253">M355-V355</f>
        <v>0</v>
      </c>
      <c r="R355" s="640">
        <f t="shared" si="241"/>
        <v>0</v>
      </c>
      <c r="S355" s="641"/>
      <c r="T355" s="521">
        <v>1021.8000000000001</v>
      </c>
      <c r="U355" s="521">
        <f>T355*S355</f>
        <v>0</v>
      </c>
      <c r="V355" s="521">
        <v>1248</v>
      </c>
      <c r="W355" s="521">
        <f>V355*S355</f>
        <v>0</v>
      </c>
      <c r="X355" s="673">
        <f>W355+U355</f>
        <v>0</v>
      </c>
      <c r="Y355" s="641"/>
      <c r="Z355" s="521">
        <v>1021.8000000000001</v>
      </c>
      <c r="AA355" s="521">
        <f>Z355*Y355</f>
        <v>0</v>
      </c>
      <c r="AB355" s="521">
        <v>1248</v>
      </c>
      <c r="AC355" s="521">
        <f>AB355*Y355</f>
        <v>0</v>
      </c>
      <c r="AD355" s="673">
        <f>AC355+AA355</f>
        <v>0</v>
      </c>
      <c r="AE355" s="744">
        <f t="shared" si="251"/>
        <v>8</v>
      </c>
      <c r="AF355" s="751">
        <v>1021.8000000000001</v>
      </c>
      <c r="AG355" s="751">
        <f>AF355*AE355</f>
        <v>8174.4000000000005</v>
      </c>
      <c r="AH355" s="751">
        <v>1248</v>
      </c>
      <c r="AI355" s="751">
        <f>AH355*AE355</f>
        <v>9984</v>
      </c>
      <c r="AJ355" s="752">
        <f>AI355+AG355</f>
        <v>18158.400000000001</v>
      </c>
    </row>
    <row r="356" spans="1:36" ht="25.5" x14ac:dyDescent="0.25">
      <c r="A356" s="443" t="s">
        <v>921</v>
      </c>
      <c r="B356" s="433" t="s">
        <v>452</v>
      </c>
      <c r="C356" s="569"/>
      <c r="D356" s="596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7">
        <f>SUM(I357:I361)</f>
        <v>40932741.362000003</v>
      </c>
      <c r="J356" s="823">
        <v>10506.89</v>
      </c>
      <c r="K356" s="816"/>
      <c r="L356" s="834">
        <f>SUM(L357:L361)</f>
        <v>35120985.093246996</v>
      </c>
      <c r="M356" s="816"/>
      <c r="N356" s="834">
        <f>SUM(N357:N361)</f>
        <v>3485461.1265899995</v>
      </c>
      <c r="O356" s="835">
        <f>SUM(O357:O361)</f>
        <v>38606446.219836995</v>
      </c>
      <c r="P356" s="641">
        <f t="shared" si="252"/>
        <v>0</v>
      </c>
      <c r="Q356" s="514">
        <f t="shared" si="253"/>
        <v>0</v>
      </c>
      <c r="R356" s="640">
        <f t="shared" si="241"/>
        <v>0</v>
      </c>
      <c r="S356" s="852">
        <v>10506.89</v>
      </c>
      <c r="T356" s="522"/>
      <c r="U356" s="522">
        <f>SUM(U357:U361)</f>
        <v>35115829.420000002</v>
      </c>
      <c r="V356" s="522"/>
      <c r="W356" s="522">
        <f>SUM(W357:W361)</f>
        <v>3482948.8999999994</v>
      </c>
      <c r="X356" s="676">
        <f>SUM(X357:X361)</f>
        <v>38598778.319999993</v>
      </c>
      <c r="Y356" s="650"/>
      <c r="Z356" s="522"/>
      <c r="AA356" s="522">
        <f>SUM(AA357:AA361)</f>
        <v>0</v>
      </c>
      <c r="AB356" s="522"/>
      <c r="AC356" s="522">
        <f>SUM(AC357:AC361)</f>
        <v>0</v>
      </c>
      <c r="AD356" s="676">
        <f>SUM(AD357:AD361)</f>
        <v>0</v>
      </c>
      <c r="AE356" s="744">
        <f t="shared" si="251"/>
        <v>633.11000000000058</v>
      </c>
      <c r="AF356" s="770"/>
      <c r="AG356" s="770">
        <f>SUM(AG357:AG361)</f>
        <v>2120845.9800000018</v>
      </c>
      <c r="AH356" s="770"/>
      <c r="AI356" s="770">
        <f>SUM(AI357:AI361)</f>
        <v>212523.30000000016</v>
      </c>
      <c r="AJ356" s="760">
        <f>SUM(AJ357:AJ361)</f>
        <v>2333369.2800000021</v>
      </c>
    </row>
    <row r="357" spans="1:36" ht="17.45" customHeight="1" x14ac:dyDescent="0.25">
      <c r="A357" s="445" t="s">
        <v>922</v>
      </c>
      <c r="B357" s="435" t="s">
        <v>453</v>
      </c>
      <c r="C357" s="572" t="s">
        <v>153</v>
      </c>
      <c r="D357" s="587">
        <v>11140</v>
      </c>
      <c r="E357" s="467">
        <v>750</v>
      </c>
      <c r="F357" s="467">
        <f>E357*D357</f>
        <v>8355000</v>
      </c>
      <c r="G357" s="467"/>
      <c r="H357" s="467"/>
      <c r="I357" s="589">
        <f>H357+F357</f>
        <v>8355000</v>
      </c>
      <c r="J357" s="826">
        <v>10506.89</v>
      </c>
      <c r="K357" s="807">
        <v>750</v>
      </c>
      <c r="L357" s="808">
        <f>K357*J357</f>
        <v>7880167.5</v>
      </c>
      <c r="M357" s="807"/>
      <c r="N357" s="808"/>
      <c r="O357" s="812">
        <f>N357+L357</f>
        <v>7880167.5</v>
      </c>
      <c r="P357" s="641">
        <f t="shared" si="252"/>
        <v>0</v>
      </c>
      <c r="Q357" s="514">
        <f t="shared" si="253"/>
        <v>0</v>
      </c>
      <c r="R357" s="640">
        <f t="shared" si="241"/>
        <v>0</v>
      </c>
      <c r="S357" s="852">
        <v>10506.89</v>
      </c>
      <c r="T357" s="514">
        <v>750</v>
      </c>
      <c r="U357" s="514">
        <f>T357*S357</f>
        <v>7880167.5</v>
      </c>
      <c r="V357" s="514"/>
      <c r="W357" s="514"/>
      <c r="X357" s="671">
        <f>W357+U357</f>
        <v>7880167.5</v>
      </c>
      <c r="Y357" s="651"/>
      <c r="Z357" s="514">
        <v>750</v>
      </c>
      <c r="AA357" s="514">
        <f>Z357*Y357</f>
        <v>0</v>
      </c>
      <c r="AB357" s="514"/>
      <c r="AC357" s="514"/>
      <c r="AD357" s="671">
        <f>AC357+AA357</f>
        <v>0</v>
      </c>
      <c r="AE357" s="744">
        <f t="shared" si="251"/>
        <v>633.11000000000058</v>
      </c>
      <c r="AF357" s="747">
        <v>750</v>
      </c>
      <c r="AG357" s="747">
        <f>AF357*AE357</f>
        <v>474832.50000000047</v>
      </c>
      <c r="AH357" s="747"/>
      <c r="AI357" s="747"/>
      <c r="AJ357" s="748">
        <f>AI357+AG357</f>
        <v>474832.50000000047</v>
      </c>
    </row>
    <row r="358" spans="1:36" ht="17.45" customHeight="1" x14ac:dyDescent="0.25">
      <c r="A358" s="445" t="s">
        <v>923</v>
      </c>
      <c r="B358" s="435" t="s">
        <v>454</v>
      </c>
      <c r="C358" s="572" t="s">
        <v>153</v>
      </c>
      <c r="D358" s="587">
        <v>11140</v>
      </c>
      <c r="E358" s="467">
        <v>89</v>
      </c>
      <c r="F358" s="467">
        <f>E358*D358</f>
        <v>991460</v>
      </c>
      <c r="G358" s="467">
        <v>46</v>
      </c>
      <c r="H358" s="467">
        <f>G358*D358</f>
        <v>512440</v>
      </c>
      <c r="I358" s="589">
        <f>H358+F358</f>
        <v>1503900</v>
      </c>
      <c r="J358" s="826">
        <v>10506.89</v>
      </c>
      <c r="K358" s="807">
        <v>89</v>
      </c>
      <c r="L358" s="808">
        <f>K358*J358</f>
        <v>935113.21</v>
      </c>
      <c r="M358" s="807">
        <v>46</v>
      </c>
      <c r="N358" s="808">
        <f>M358*J358</f>
        <v>483316.93999999994</v>
      </c>
      <c r="O358" s="812">
        <f>N358+L358</f>
        <v>1418430.15</v>
      </c>
      <c r="P358" s="641">
        <f t="shared" si="252"/>
        <v>0</v>
      </c>
      <c r="Q358" s="514">
        <f t="shared" si="253"/>
        <v>0</v>
      </c>
      <c r="R358" s="640">
        <f t="shared" si="241"/>
        <v>0</v>
      </c>
      <c r="S358" s="852">
        <v>10506.89</v>
      </c>
      <c r="T358" s="514">
        <v>89</v>
      </c>
      <c r="U358" s="514">
        <f>T358*S358</f>
        <v>935113.21</v>
      </c>
      <c r="V358" s="514">
        <v>46</v>
      </c>
      <c r="W358" s="514">
        <f>V358*S358</f>
        <v>483316.93999999994</v>
      </c>
      <c r="X358" s="671">
        <f>W358+U358</f>
        <v>1418430.15</v>
      </c>
      <c r="Y358" s="651"/>
      <c r="Z358" s="514">
        <v>89</v>
      </c>
      <c r="AA358" s="514">
        <f>Z358*Y358</f>
        <v>0</v>
      </c>
      <c r="AB358" s="514">
        <v>46</v>
      </c>
      <c r="AC358" s="514">
        <f>AB358*Y358</f>
        <v>0</v>
      </c>
      <c r="AD358" s="671">
        <f>AC358+AA358</f>
        <v>0</v>
      </c>
      <c r="AE358" s="744">
        <f t="shared" si="251"/>
        <v>633.11000000000058</v>
      </c>
      <c r="AF358" s="747">
        <v>89</v>
      </c>
      <c r="AG358" s="747">
        <f>AF358*AE358</f>
        <v>56346.790000000052</v>
      </c>
      <c r="AH358" s="747">
        <v>46</v>
      </c>
      <c r="AI358" s="747">
        <f>AH358*AE358</f>
        <v>29123.060000000027</v>
      </c>
      <c r="AJ358" s="748">
        <f>AI358+AG358</f>
        <v>85469.850000000079</v>
      </c>
    </row>
    <row r="359" spans="1:36" ht="17.45" customHeight="1" x14ac:dyDescent="0.25">
      <c r="A359" s="445" t="s">
        <v>924</v>
      </c>
      <c r="B359" s="435" t="s">
        <v>455</v>
      </c>
      <c r="C359" s="572" t="s">
        <v>153</v>
      </c>
      <c r="D359" s="594">
        <v>11140</v>
      </c>
      <c r="E359" s="467">
        <v>1675.05</v>
      </c>
      <c r="F359" s="467">
        <f>E359*D359</f>
        <v>18660057</v>
      </c>
      <c r="G359" s="467"/>
      <c r="H359" s="467"/>
      <c r="I359" s="589">
        <f>H359+F359</f>
        <v>18660057</v>
      </c>
      <c r="J359" s="826">
        <v>10506.89</v>
      </c>
      <c r="K359" s="807">
        <v>1675.05</v>
      </c>
      <c r="L359" s="808">
        <f>K359*J359</f>
        <v>17599566.094499998</v>
      </c>
      <c r="M359" s="807"/>
      <c r="N359" s="808"/>
      <c r="O359" s="812">
        <f>N359+L359</f>
        <v>17599566.094499998</v>
      </c>
      <c r="P359" s="641">
        <f t="shared" si="252"/>
        <v>4.9999999999954525E-2</v>
      </c>
      <c r="Q359" s="514">
        <f t="shared" si="253"/>
        <v>0</v>
      </c>
      <c r="R359" s="640">
        <f t="shared" si="241"/>
        <v>557</v>
      </c>
      <c r="S359" s="852">
        <v>10506.89</v>
      </c>
      <c r="T359" s="514">
        <v>1675</v>
      </c>
      <c r="U359" s="514">
        <f>T359*S359</f>
        <v>17599040.75</v>
      </c>
      <c r="V359" s="514"/>
      <c r="W359" s="514"/>
      <c r="X359" s="671">
        <f>W359+U359</f>
        <v>17599040.75</v>
      </c>
      <c r="Y359" s="651"/>
      <c r="Z359" s="514">
        <v>1675</v>
      </c>
      <c r="AA359" s="514">
        <f>Z359*Y359</f>
        <v>0</v>
      </c>
      <c r="AB359" s="514"/>
      <c r="AC359" s="514"/>
      <c r="AD359" s="671">
        <f>AC359+AA359</f>
        <v>0</v>
      </c>
      <c r="AE359" s="744">
        <f t="shared" si="251"/>
        <v>633.11000000000058</v>
      </c>
      <c r="AF359" s="747">
        <v>1675</v>
      </c>
      <c r="AG359" s="747">
        <f>AF359*AE359</f>
        <v>1060459.2500000009</v>
      </c>
      <c r="AH359" s="747"/>
      <c r="AI359" s="747"/>
      <c r="AJ359" s="748">
        <f>AI359+AG359</f>
        <v>1060459.2500000009</v>
      </c>
    </row>
    <row r="360" spans="1:36" ht="17.45" customHeight="1" x14ac:dyDescent="0.25">
      <c r="A360" s="445" t="s">
        <v>925</v>
      </c>
      <c r="B360" s="435" t="s">
        <v>456</v>
      </c>
      <c r="C360" s="572" t="s">
        <v>153</v>
      </c>
      <c r="D360" s="587">
        <v>11140</v>
      </c>
      <c r="E360" s="467">
        <v>102.6123</v>
      </c>
      <c r="F360" s="467">
        <f>E360*D360</f>
        <v>1143101.0220000001</v>
      </c>
      <c r="G360" s="467">
        <v>55.731000000000002</v>
      </c>
      <c r="H360" s="467">
        <f>G360*D360</f>
        <v>620843.34</v>
      </c>
      <c r="I360" s="589">
        <f>H360+F360</f>
        <v>1763944.3620000002</v>
      </c>
      <c r="J360" s="826">
        <v>10506.89</v>
      </c>
      <c r="K360" s="807">
        <v>102.6123</v>
      </c>
      <c r="L360" s="808">
        <f>K360*J360</f>
        <v>1078136.1487469999</v>
      </c>
      <c r="M360" s="807">
        <v>55.731000000000002</v>
      </c>
      <c r="N360" s="808">
        <f>M360*J360</f>
        <v>585559.48658999999</v>
      </c>
      <c r="O360" s="812">
        <f>N360+L360</f>
        <v>1663695.6353369998</v>
      </c>
      <c r="P360" s="641">
        <f t="shared" si="252"/>
        <v>2.3000000000052978E-3</v>
      </c>
      <c r="Q360" s="514">
        <f t="shared" si="253"/>
        <v>1.0000000000047748E-3</v>
      </c>
      <c r="R360" s="640">
        <f t="shared" si="241"/>
        <v>25.622000000206754</v>
      </c>
      <c r="S360" s="852">
        <v>10462</v>
      </c>
      <c r="T360" s="514">
        <v>102.61</v>
      </c>
      <c r="U360" s="514">
        <f>T360*S360</f>
        <v>1073505.82</v>
      </c>
      <c r="V360" s="514">
        <v>55.73</v>
      </c>
      <c r="W360" s="514">
        <f>V360*S360</f>
        <v>583047.26</v>
      </c>
      <c r="X360" s="671">
        <f>W360+U360</f>
        <v>1656553.08</v>
      </c>
      <c r="Y360" s="651"/>
      <c r="Z360" s="514">
        <v>102.61</v>
      </c>
      <c r="AA360" s="514">
        <f>Z360*Y360</f>
        <v>0</v>
      </c>
      <c r="AB360" s="514">
        <v>55.73</v>
      </c>
      <c r="AC360" s="514">
        <f>AB360*Y360</f>
        <v>0</v>
      </c>
      <c r="AD360" s="671">
        <f>AC360+AA360</f>
        <v>0</v>
      </c>
      <c r="AE360" s="744">
        <f t="shared" si="251"/>
        <v>678</v>
      </c>
      <c r="AF360" s="747">
        <v>102.61</v>
      </c>
      <c r="AG360" s="747">
        <f>AF360*AE360</f>
        <v>69569.58</v>
      </c>
      <c r="AH360" s="747">
        <v>55.73</v>
      </c>
      <c r="AI360" s="747">
        <f>AH360*AE360</f>
        <v>37784.939999999995</v>
      </c>
      <c r="AJ360" s="748">
        <f>AI360+AG360</f>
        <v>107354.51999999999</v>
      </c>
    </row>
    <row r="361" spans="1:36" ht="17.45" customHeight="1" x14ac:dyDescent="0.25">
      <c r="A361" s="445" t="s">
        <v>926</v>
      </c>
      <c r="B361" s="435" t="s">
        <v>457</v>
      </c>
      <c r="C361" s="572" t="s">
        <v>153</v>
      </c>
      <c r="D361" s="587">
        <v>11140</v>
      </c>
      <c r="E361" s="467">
        <v>726</v>
      </c>
      <c r="F361" s="467">
        <f>E361*D361</f>
        <v>8087640</v>
      </c>
      <c r="G361" s="467">
        <v>230</v>
      </c>
      <c r="H361" s="467">
        <f>G361*D361</f>
        <v>2562200</v>
      </c>
      <c r="I361" s="589">
        <f>H361+F361</f>
        <v>10649840</v>
      </c>
      <c r="J361" s="826">
        <v>10506.89</v>
      </c>
      <c r="K361" s="807">
        <v>726</v>
      </c>
      <c r="L361" s="808">
        <f>K361*J361</f>
        <v>7628002.1399999997</v>
      </c>
      <c r="M361" s="807">
        <v>230</v>
      </c>
      <c r="N361" s="808">
        <f>M361*J361</f>
        <v>2416584.6999999997</v>
      </c>
      <c r="O361" s="812">
        <f>N361+L361</f>
        <v>10044586.84</v>
      </c>
      <c r="P361" s="641">
        <f t="shared" si="252"/>
        <v>0</v>
      </c>
      <c r="Q361" s="514">
        <f t="shared" si="253"/>
        <v>0</v>
      </c>
      <c r="R361" s="640">
        <f t="shared" si="241"/>
        <v>0</v>
      </c>
      <c r="S361" s="852">
        <v>10506.89</v>
      </c>
      <c r="T361" s="514">
        <v>726</v>
      </c>
      <c r="U361" s="514">
        <f>T361*S361</f>
        <v>7628002.1399999997</v>
      </c>
      <c r="V361" s="514">
        <v>230</v>
      </c>
      <c r="W361" s="514">
        <f>V361*S361</f>
        <v>2416584.6999999997</v>
      </c>
      <c r="X361" s="671">
        <f>W361+U361</f>
        <v>10044586.84</v>
      </c>
      <c r="Y361" s="651"/>
      <c r="Z361" s="514">
        <v>726</v>
      </c>
      <c r="AA361" s="514">
        <f>Z361*Y361</f>
        <v>0</v>
      </c>
      <c r="AB361" s="514">
        <v>230</v>
      </c>
      <c r="AC361" s="514">
        <f>AB361*Y361</f>
        <v>0</v>
      </c>
      <c r="AD361" s="671">
        <f>AC361+AA361</f>
        <v>0</v>
      </c>
      <c r="AE361" s="744">
        <f t="shared" si="251"/>
        <v>633.11000000000058</v>
      </c>
      <c r="AF361" s="747">
        <v>726</v>
      </c>
      <c r="AG361" s="747">
        <f>AF361*AE361</f>
        <v>459637.86000000045</v>
      </c>
      <c r="AH361" s="747">
        <v>230</v>
      </c>
      <c r="AI361" s="747">
        <f>AH361*AE361</f>
        <v>145615.30000000013</v>
      </c>
      <c r="AJ361" s="748">
        <f>AI361+AG361</f>
        <v>605253.16000000061</v>
      </c>
    </row>
    <row r="362" spans="1:36" s="404" customFormat="1" ht="17.45" hidden="1" customHeight="1" x14ac:dyDescent="0.25">
      <c r="A362" s="706" t="s">
        <v>458</v>
      </c>
      <c r="B362" s="698" t="s">
        <v>459</v>
      </c>
      <c r="C362" s="699"/>
      <c r="D362" s="700"/>
      <c r="E362" s="465"/>
      <c r="F362" s="465">
        <f>SUM(F363:F378)</f>
        <v>235407</v>
      </c>
      <c r="G362" s="465"/>
      <c r="H362" s="465">
        <f>SUM(H363:H378)</f>
        <v>343913.44</v>
      </c>
      <c r="I362" s="590">
        <f>SUM(I363:I378)</f>
        <v>579320.43999999994</v>
      </c>
      <c r="J362" s="833"/>
      <c r="K362" s="802"/>
      <c r="L362" s="803">
        <f>SUM(L363:L378)</f>
        <v>0</v>
      </c>
      <c r="M362" s="802"/>
      <c r="N362" s="803">
        <f>SUM(N363:N378)</f>
        <v>0</v>
      </c>
      <c r="O362" s="813">
        <f>SUM(O363:O378)</f>
        <v>0</v>
      </c>
      <c r="P362" s="641">
        <f t="shared" si="252"/>
        <v>0</v>
      </c>
      <c r="Q362" s="514">
        <f t="shared" si="253"/>
        <v>0</v>
      </c>
      <c r="R362" s="640">
        <f t="shared" si="241"/>
        <v>0</v>
      </c>
      <c r="S362" s="636"/>
      <c r="T362" s="520"/>
      <c r="U362" s="520">
        <f>SUM(U363:U378)</f>
        <v>0</v>
      </c>
      <c r="V362" s="520"/>
      <c r="W362" s="520">
        <f>SUM(W363:W378)</f>
        <v>0</v>
      </c>
      <c r="X362" s="672">
        <f>SUM(X363:X378)</f>
        <v>0</v>
      </c>
      <c r="Y362" s="636"/>
      <c r="Z362" s="520"/>
      <c r="AA362" s="520">
        <f>SUM(AA363:AA378)</f>
        <v>0</v>
      </c>
      <c r="AB362" s="520"/>
      <c r="AC362" s="520">
        <f>SUM(AC363:AC378)</f>
        <v>0</v>
      </c>
      <c r="AD362" s="672">
        <f>SUM(AD363:AD378)</f>
        <v>0</v>
      </c>
      <c r="AE362" s="744">
        <f t="shared" si="251"/>
        <v>0</v>
      </c>
      <c r="AF362" s="749"/>
      <c r="AG362" s="749">
        <f>SUM(AG363:AG378)</f>
        <v>235407</v>
      </c>
      <c r="AH362" s="749"/>
      <c r="AI362" s="749">
        <f>SUM(AI363:AI378)</f>
        <v>343913.44</v>
      </c>
      <c r="AJ362" s="750">
        <f>SUM(AJ363:AJ378)</f>
        <v>579320.43999999994</v>
      </c>
    </row>
    <row r="363" spans="1:36" s="403" customFormat="1" ht="17.45" hidden="1" customHeight="1" x14ac:dyDescent="0.25">
      <c r="A363" s="439" t="s">
        <v>927</v>
      </c>
      <c r="B363" s="438" t="s">
        <v>393</v>
      </c>
      <c r="C363" s="573" t="s">
        <v>31</v>
      </c>
      <c r="D363" s="598">
        <v>1</v>
      </c>
      <c r="E363" s="467">
        <v>6550</v>
      </c>
      <c r="F363" s="467">
        <f t="shared" ref="F363:F376" si="254">E363*D363</f>
        <v>6550</v>
      </c>
      <c r="G363" s="467">
        <v>55450.200000000004</v>
      </c>
      <c r="H363" s="467">
        <f t="shared" ref="H363:H377" si="255">G363*D363</f>
        <v>55450.200000000004</v>
      </c>
      <c r="I363" s="589">
        <f t="shared" ref="I363:I378" si="256">H363+F363</f>
        <v>62000.200000000004</v>
      </c>
      <c r="J363" s="836"/>
      <c r="K363" s="807">
        <v>6550</v>
      </c>
      <c r="L363" s="808">
        <f t="shared" ref="L363:L376" si="257">K363*J363</f>
        <v>0</v>
      </c>
      <c r="M363" s="807">
        <v>55450.200000000004</v>
      </c>
      <c r="N363" s="808">
        <f t="shared" ref="N363:N377" si="258">M363*J363</f>
        <v>0</v>
      </c>
      <c r="O363" s="812">
        <f t="shared" ref="O363:O378" si="259">N363+L363</f>
        <v>0</v>
      </c>
      <c r="P363" s="641">
        <f t="shared" si="252"/>
        <v>0</v>
      </c>
      <c r="Q363" s="514">
        <f t="shared" si="253"/>
        <v>0</v>
      </c>
      <c r="R363" s="640">
        <f t="shared" si="241"/>
        <v>0</v>
      </c>
      <c r="S363" s="652"/>
      <c r="T363" s="521">
        <v>6550</v>
      </c>
      <c r="U363" s="521">
        <f t="shared" ref="U363:U376" si="260">T363*S363</f>
        <v>0</v>
      </c>
      <c r="V363" s="521">
        <v>55450.200000000004</v>
      </c>
      <c r="W363" s="521">
        <f t="shared" ref="W363:W377" si="261">V363*S363</f>
        <v>0</v>
      </c>
      <c r="X363" s="673">
        <f t="shared" ref="X363:X378" si="262">W363+U363</f>
        <v>0</v>
      </c>
      <c r="Y363" s="652"/>
      <c r="Z363" s="521">
        <v>6550</v>
      </c>
      <c r="AA363" s="521">
        <f t="shared" ref="AA363:AA376" si="263">Z363*Y363</f>
        <v>0</v>
      </c>
      <c r="AB363" s="521">
        <v>55450.200000000004</v>
      </c>
      <c r="AC363" s="521">
        <f t="shared" ref="AC363:AC377" si="264">AB363*Y363</f>
        <v>0</v>
      </c>
      <c r="AD363" s="673">
        <f t="shared" ref="AD363:AD378" si="265">AC363+AA363</f>
        <v>0</v>
      </c>
      <c r="AE363" s="744">
        <f t="shared" si="251"/>
        <v>1</v>
      </c>
      <c r="AF363" s="751">
        <v>6550</v>
      </c>
      <c r="AG363" s="751">
        <f t="shared" ref="AG363:AG376" si="266">AF363*AE363</f>
        <v>6550</v>
      </c>
      <c r="AH363" s="751">
        <v>55450.200000000004</v>
      </c>
      <c r="AI363" s="751">
        <f t="shared" ref="AI363:AI377" si="267">AH363*AE363</f>
        <v>55450.200000000004</v>
      </c>
      <c r="AJ363" s="752">
        <f t="shared" ref="AJ363:AJ378" si="268">AI363+AG363</f>
        <v>62000.200000000004</v>
      </c>
    </row>
    <row r="364" spans="1:36" s="403" customFormat="1" ht="17.45" hidden="1" customHeight="1" x14ac:dyDescent="0.25">
      <c r="A364" s="439" t="s">
        <v>928</v>
      </c>
      <c r="B364" s="438" t="s">
        <v>460</v>
      </c>
      <c r="C364" s="573" t="s">
        <v>32</v>
      </c>
      <c r="D364" s="598">
        <v>30</v>
      </c>
      <c r="E364" s="467">
        <v>186.02</v>
      </c>
      <c r="F364" s="467">
        <f t="shared" si="254"/>
        <v>5580.6</v>
      </c>
      <c r="G364" s="467">
        <v>1809.6000000000001</v>
      </c>
      <c r="H364" s="467">
        <f t="shared" si="255"/>
        <v>54288.000000000007</v>
      </c>
      <c r="I364" s="589">
        <f t="shared" si="256"/>
        <v>59868.600000000006</v>
      </c>
      <c r="J364" s="836"/>
      <c r="K364" s="807">
        <v>186.02</v>
      </c>
      <c r="L364" s="808">
        <f t="shared" si="257"/>
        <v>0</v>
      </c>
      <c r="M364" s="807">
        <v>1809.6000000000001</v>
      </c>
      <c r="N364" s="808">
        <f t="shared" si="258"/>
        <v>0</v>
      </c>
      <c r="O364" s="812">
        <f t="shared" si="259"/>
        <v>0</v>
      </c>
      <c r="P364" s="641">
        <f t="shared" si="252"/>
        <v>0</v>
      </c>
      <c r="Q364" s="514">
        <f t="shared" si="253"/>
        <v>0</v>
      </c>
      <c r="R364" s="640">
        <f t="shared" si="241"/>
        <v>0</v>
      </c>
      <c r="S364" s="652"/>
      <c r="T364" s="521">
        <v>186.02</v>
      </c>
      <c r="U364" s="521">
        <f t="shared" si="260"/>
        <v>0</v>
      </c>
      <c r="V364" s="521">
        <v>1809.6000000000001</v>
      </c>
      <c r="W364" s="521">
        <f t="shared" si="261"/>
        <v>0</v>
      </c>
      <c r="X364" s="673">
        <f t="shared" si="262"/>
        <v>0</v>
      </c>
      <c r="Y364" s="652"/>
      <c r="Z364" s="521">
        <v>186.02</v>
      </c>
      <c r="AA364" s="521">
        <f t="shared" si="263"/>
        <v>0</v>
      </c>
      <c r="AB364" s="521">
        <v>1809.6000000000001</v>
      </c>
      <c r="AC364" s="521">
        <f t="shared" si="264"/>
        <v>0</v>
      </c>
      <c r="AD364" s="673">
        <f t="shared" si="265"/>
        <v>0</v>
      </c>
      <c r="AE364" s="744">
        <f t="shared" si="251"/>
        <v>30</v>
      </c>
      <c r="AF364" s="751">
        <v>186.02</v>
      </c>
      <c r="AG364" s="751">
        <f t="shared" si="266"/>
        <v>5580.6</v>
      </c>
      <c r="AH364" s="751">
        <v>1809.6000000000001</v>
      </c>
      <c r="AI364" s="751">
        <f t="shared" si="267"/>
        <v>54288.000000000007</v>
      </c>
      <c r="AJ364" s="752">
        <f t="shared" si="268"/>
        <v>59868.600000000006</v>
      </c>
    </row>
    <row r="365" spans="1:36" s="403" customFormat="1" ht="17.45" hidden="1" customHeight="1" x14ac:dyDescent="0.25">
      <c r="A365" s="439" t="s">
        <v>929</v>
      </c>
      <c r="B365" s="438" t="s">
        <v>460</v>
      </c>
      <c r="C365" s="573" t="s">
        <v>32</v>
      </c>
      <c r="D365" s="598">
        <v>30</v>
      </c>
      <c r="E365" s="467">
        <v>162.44</v>
      </c>
      <c r="F365" s="467">
        <f t="shared" si="254"/>
        <v>4873.2</v>
      </c>
      <c r="G365" s="467">
        <v>322.40000000000003</v>
      </c>
      <c r="H365" s="467">
        <f t="shared" si="255"/>
        <v>9672.0000000000018</v>
      </c>
      <c r="I365" s="589">
        <f t="shared" si="256"/>
        <v>14545.2</v>
      </c>
      <c r="J365" s="836"/>
      <c r="K365" s="807">
        <v>162.44</v>
      </c>
      <c r="L365" s="808">
        <f t="shared" si="257"/>
        <v>0</v>
      </c>
      <c r="M365" s="807">
        <v>322.40000000000003</v>
      </c>
      <c r="N365" s="808">
        <f t="shared" si="258"/>
        <v>0</v>
      </c>
      <c r="O365" s="812">
        <f t="shared" si="259"/>
        <v>0</v>
      </c>
      <c r="P365" s="641">
        <f t="shared" si="252"/>
        <v>0</v>
      </c>
      <c r="Q365" s="514">
        <f t="shared" si="253"/>
        <v>0</v>
      </c>
      <c r="R365" s="640">
        <f t="shared" si="241"/>
        <v>0</v>
      </c>
      <c r="S365" s="652"/>
      <c r="T365" s="521">
        <v>162.44</v>
      </c>
      <c r="U365" s="521">
        <f t="shared" si="260"/>
        <v>0</v>
      </c>
      <c r="V365" s="521">
        <v>322.40000000000003</v>
      </c>
      <c r="W365" s="521">
        <f t="shared" si="261"/>
        <v>0</v>
      </c>
      <c r="X365" s="673">
        <f t="shared" si="262"/>
        <v>0</v>
      </c>
      <c r="Y365" s="652"/>
      <c r="Z365" s="521">
        <v>162.44</v>
      </c>
      <c r="AA365" s="521">
        <f t="shared" si="263"/>
        <v>0</v>
      </c>
      <c r="AB365" s="521">
        <v>322.40000000000003</v>
      </c>
      <c r="AC365" s="521">
        <f t="shared" si="264"/>
        <v>0</v>
      </c>
      <c r="AD365" s="673">
        <f t="shared" si="265"/>
        <v>0</v>
      </c>
      <c r="AE365" s="744">
        <f t="shared" si="251"/>
        <v>30</v>
      </c>
      <c r="AF365" s="751">
        <v>162.44</v>
      </c>
      <c r="AG365" s="751">
        <f t="shared" si="266"/>
        <v>4873.2</v>
      </c>
      <c r="AH365" s="751">
        <v>322.40000000000003</v>
      </c>
      <c r="AI365" s="751">
        <f t="shared" si="267"/>
        <v>9672.0000000000018</v>
      </c>
      <c r="AJ365" s="752">
        <f t="shared" si="268"/>
        <v>14545.2</v>
      </c>
    </row>
    <row r="366" spans="1:36" s="403" customFormat="1" ht="17.45" hidden="1" customHeight="1" x14ac:dyDescent="0.25">
      <c r="A366" s="439" t="s">
        <v>930</v>
      </c>
      <c r="B366" s="438" t="s">
        <v>461</v>
      </c>
      <c r="C366" s="573" t="s">
        <v>32</v>
      </c>
      <c r="D366" s="598">
        <v>60</v>
      </c>
      <c r="E366" s="467">
        <v>162.44</v>
      </c>
      <c r="F366" s="467">
        <f t="shared" si="254"/>
        <v>9746.4</v>
      </c>
      <c r="G366" s="467">
        <v>434.2</v>
      </c>
      <c r="H366" s="467">
        <f t="shared" si="255"/>
        <v>26052</v>
      </c>
      <c r="I366" s="589">
        <f t="shared" si="256"/>
        <v>35798.400000000001</v>
      </c>
      <c r="J366" s="836"/>
      <c r="K366" s="807">
        <v>162.44</v>
      </c>
      <c r="L366" s="808">
        <f t="shared" si="257"/>
        <v>0</v>
      </c>
      <c r="M366" s="807">
        <v>434.2</v>
      </c>
      <c r="N366" s="808">
        <f t="shared" si="258"/>
        <v>0</v>
      </c>
      <c r="O366" s="812">
        <f t="shared" si="259"/>
        <v>0</v>
      </c>
      <c r="P366" s="641">
        <f t="shared" si="252"/>
        <v>0</v>
      </c>
      <c r="Q366" s="514">
        <f t="shared" si="253"/>
        <v>0</v>
      </c>
      <c r="R366" s="640">
        <f t="shared" si="241"/>
        <v>0</v>
      </c>
      <c r="S366" s="652"/>
      <c r="T366" s="521">
        <v>162.44</v>
      </c>
      <c r="U366" s="521">
        <f t="shared" si="260"/>
        <v>0</v>
      </c>
      <c r="V366" s="521">
        <v>434.2</v>
      </c>
      <c r="W366" s="521">
        <f t="shared" si="261"/>
        <v>0</v>
      </c>
      <c r="X366" s="673">
        <f t="shared" si="262"/>
        <v>0</v>
      </c>
      <c r="Y366" s="652"/>
      <c r="Z366" s="521">
        <v>162.44</v>
      </c>
      <c r="AA366" s="521">
        <f t="shared" si="263"/>
        <v>0</v>
      </c>
      <c r="AB366" s="521">
        <v>434.2</v>
      </c>
      <c r="AC366" s="521">
        <f t="shared" si="264"/>
        <v>0</v>
      </c>
      <c r="AD366" s="673">
        <f t="shared" si="265"/>
        <v>0</v>
      </c>
      <c r="AE366" s="744">
        <f t="shared" si="251"/>
        <v>60</v>
      </c>
      <c r="AF366" s="751">
        <v>162.44</v>
      </c>
      <c r="AG366" s="751">
        <f t="shared" si="266"/>
        <v>9746.4</v>
      </c>
      <c r="AH366" s="751">
        <v>434.2</v>
      </c>
      <c r="AI366" s="751">
        <f t="shared" si="267"/>
        <v>26052</v>
      </c>
      <c r="AJ366" s="752">
        <f t="shared" si="268"/>
        <v>35798.400000000001</v>
      </c>
    </row>
    <row r="367" spans="1:36" s="403" customFormat="1" ht="17.45" hidden="1" customHeight="1" x14ac:dyDescent="0.25">
      <c r="A367" s="439" t="s">
        <v>931</v>
      </c>
      <c r="B367" s="438" t="s">
        <v>461</v>
      </c>
      <c r="C367" s="573" t="s">
        <v>32</v>
      </c>
      <c r="D367" s="598">
        <v>70</v>
      </c>
      <c r="E367" s="467">
        <v>162.44</v>
      </c>
      <c r="F367" s="467">
        <f t="shared" si="254"/>
        <v>11370.8</v>
      </c>
      <c r="G367" s="467">
        <v>184.6</v>
      </c>
      <c r="H367" s="467">
        <f t="shared" si="255"/>
        <v>12922</v>
      </c>
      <c r="I367" s="589">
        <f t="shared" si="256"/>
        <v>24292.799999999999</v>
      </c>
      <c r="J367" s="836"/>
      <c r="K367" s="807">
        <v>162.44</v>
      </c>
      <c r="L367" s="808">
        <f t="shared" si="257"/>
        <v>0</v>
      </c>
      <c r="M367" s="807">
        <v>184.6</v>
      </c>
      <c r="N367" s="808">
        <f t="shared" si="258"/>
        <v>0</v>
      </c>
      <c r="O367" s="812">
        <f t="shared" si="259"/>
        <v>0</v>
      </c>
      <c r="P367" s="641">
        <f t="shared" si="252"/>
        <v>0</v>
      </c>
      <c r="Q367" s="514">
        <f t="shared" si="253"/>
        <v>0</v>
      </c>
      <c r="R367" s="640">
        <f t="shared" si="241"/>
        <v>0</v>
      </c>
      <c r="S367" s="652"/>
      <c r="T367" s="521">
        <v>162.44</v>
      </c>
      <c r="U367" s="521">
        <f t="shared" si="260"/>
        <v>0</v>
      </c>
      <c r="V367" s="521">
        <v>184.6</v>
      </c>
      <c r="W367" s="521">
        <f t="shared" si="261"/>
        <v>0</v>
      </c>
      <c r="X367" s="673">
        <f t="shared" si="262"/>
        <v>0</v>
      </c>
      <c r="Y367" s="652"/>
      <c r="Z367" s="521">
        <v>162.44</v>
      </c>
      <c r="AA367" s="521">
        <f t="shared" si="263"/>
        <v>0</v>
      </c>
      <c r="AB367" s="521">
        <v>184.6</v>
      </c>
      <c r="AC367" s="521">
        <f t="shared" si="264"/>
        <v>0</v>
      </c>
      <c r="AD367" s="673">
        <f t="shared" si="265"/>
        <v>0</v>
      </c>
      <c r="AE367" s="744">
        <f t="shared" si="251"/>
        <v>70</v>
      </c>
      <c r="AF367" s="751">
        <v>162.44</v>
      </c>
      <c r="AG367" s="751">
        <f t="shared" si="266"/>
        <v>11370.8</v>
      </c>
      <c r="AH367" s="751">
        <v>184.6</v>
      </c>
      <c r="AI367" s="751">
        <f t="shared" si="267"/>
        <v>12922</v>
      </c>
      <c r="AJ367" s="752">
        <f t="shared" si="268"/>
        <v>24292.799999999999</v>
      </c>
    </row>
    <row r="368" spans="1:36" s="403" customFormat="1" ht="17.45" hidden="1" customHeight="1" x14ac:dyDescent="0.25">
      <c r="A368" s="439" t="s">
        <v>932</v>
      </c>
      <c r="B368" s="438" t="s">
        <v>462</v>
      </c>
      <c r="C368" s="573" t="s">
        <v>32</v>
      </c>
      <c r="D368" s="598">
        <v>100</v>
      </c>
      <c r="E368" s="467">
        <v>162.44</v>
      </c>
      <c r="F368" s="467">
        <f t="shared" si="254"/>
        <v>16244</v>
      </c>
      <c r="G368" s="467">
        <v>166.92000000000002</v>
      </c>
      <c r="H368" s="467">
        <f t="shared" si="255"/>
        <v>16692</v>
      </c>
      <c r="I368" s="589">
        <f t="shared" si="256"/>
        <v>32936</v>
      </c>
      <c r="J368" s="836"/>
      <c r="K368" s="807">
        <v>162.44</v>
      </c>
      <c r="L368" s="808">
        <f t="shared" si="257"/>
        <v>0</v>
      </c>
      <c r="M368" s="807">
        <v>166.92000000000002</v>
      </c>
      <c r="N368" s="808">
        <f t="shared" si="258"/>
        <v>0</v>
      </c>
      <c r="O368" s="812">
        <f t="shared" si="259"/>
        <v>0</v>
      </c>
      <c r="P368" s="641">
        <f t="shared" si="252"/>
        <v>0</v>
      </c>
      <c r="Q368" s="514">
        <f t="shared" si="253"/>
        <v>0</v>
      </c>
      <c r="R368" s="640">
        <f t="shared" si="241"/>
        <v>0</v>
      </c>
      <c r="S368" s="652"/>
      <c r="T368" s="521">
        <v>162.44</v>
      </c>
      <c r="U368" s="521">
        <f t="shared" si="260"/>
        <v>0</v>
      </c>
      <c r="V368" s="521">
        <v>166.92000000000002</v>
      </c>
      <c r="W368" s="521">
        <f t="shared" si="261"/>
        <v>0</v>
      </c>
      <c r="X368" s="673">
        <f t="shared" si="262"/>
        <v>0</v>
      </c>
      <c r="Y368" s="652"/>
      <c r="Z368" s="521">
        <v>162.44</v>
      </c>
      <c r="AA368" s="521">
        <f t="shared" si="263"/>
        <v>0</v>
      </c>
      <c r="AB368" s="521">
        <v>166.92000000000002</v>
      </c>
      <c r="AC368" s="521">
        <f t="shared" si="264"/>
        <v>0</v>
      </c>
      <c r="AD368" s="673">
        <f t="shared" si="265"/>
        <v>0</v>
      </c>
      <c r="AE368" s="744">
        <f t="shared" si="251"/>
        <v>100</v>
      </c>
      <c r="AF368" s="751">
        <v>162.44</v>
      </c>
      <c r="AG368" s="751">
        <f t="shared" si="266"/>
        <v>16244</v>
      </c>
      <c r="AH368" s="751">
        <v>166.92000000000002</v>
      </c>
      <c r="AI368" s="751">
        <f t="shared" si="267"/>
        <v>16692</v>
      </c>
      <c r="AJ368" s="752">
        <f t="shared" si="268"/>
        <v>32936</v>
      </c>
    </row>
    <row r="369" spans="1:36" s="403" customFormat="1" ht="17.45" hidden="1" customHeight="1" x14ac:dyDescent="0.25">
      <c r="A369" s="439" t="s">
        <v>933</v>
      </c>
      <c r="B369" s="438" t="s">
        <v>400</v>
      </c>
      <c r="C369" s="578" t="s">
        <v>378</v>
      </c>
      <c r="D369" s="601">
        <v>120</v>
      </c>
      <c r="E369" s="467">
        <v>838.40000000000009</v>
      </c>
      <c r="F369" s="467">
        <f t="shared" si="254"/>
        <v>100608.00000000001</v>
      </c>
      <c r="G369" s="467">
        <v>699.4</v>
      </c>
      <c r="H369" s="467">
        <f t="shared" si="255"/>
        <v>83928</v>
      </c>
      <c r="I369" s="589">
        <f t="shared" si="256"/>
        <v>184536</v>
      </c>
      <c r="J369" s="801"/>
      <c r="K369" s="807">
        <v>838.40000000000009</v>
      </c>
      <c r="L369" s="808">
        <f t="shared" si="257"/>
        <v>0</v>
      </c>
      <c r="M369" s="807">
        <v>699.4</v>
      </c>
      <c r="N369" s="808">
        <f t="shared" si="258"/>
        <v>0</v>
      </c>
      <c r="O369" s="812">
        <f t="shared" si="259"/>
        <v>0</v>
      </c>
      <c r="P369" s="641">
        <f t="shared" si="252"/>
        <v>0</v>
      </c>
      <c r="Q369" s="514">
        <f t="shared" si="253"/>
        <v>0</v>
      </c>
      <c r="R369" s="640">
        <f t="shared" si="241"/>
        <v>0</v>
      </c>
      <c r="S369" s="641"/>
      <c r="T369" s="521">
        <v>838.40000000000009</v>
      </c>
      <c r="U369" s="521">
        <f t="shared" si="260"/>
        <v>0</v>
      </c>
      <c r="V369" s="521">
        <v>699.4</v>
      </c>
      <c r="W369" s="521">
        <f t="shared" si="261"/>
        <v>0</v>
      </c>
      <c r="X369" s="673">
        <f t="shared" si="262"/>
        <v>0</v>
      </c>
      <c r="Y369" s="641"/>
      <c r="Z369" s="521">
        <v>838.40000000000009</v>
      </c>
      <c r="AA369" s="521">
        <f t="shared" si="263"/>
        <v>0</v>
      </c>
      <c r="AB369" s="521">
        <v>699.4</v>
      </c>
      <c r="AC369" s="521">
        <f t="shared" si="264"/>
        <v>0</v>
      </c>
      <c r="AD369" s="673">
        <f t="shared" si="265"/>
        <v>0</v>
      </c>
      <c r="AE369" s="744">
        <f t="shared" si="251"/>
        <v>120</v>
      </c>
      <c r="AF369" s="751">
        <v>838.40000000000009</v>
      </c>
      <c r="AG369" s="751">
        <f t="shared" si="266"/>
        <v>100608.00000000001</v>
      </c>
      <c r="AH369" s="751">
        <v>699.4</v>
      </c>
      <c r="AI369" s="751">
        <f t="shared" si="267"/>
        <v>83928</v>
      </c>
      <c r="AJ369" s="752">
        <f t="shared" si="268"/>
        <v>184536</v>
      </c>
    </row>
    <row r="370" spans="1:36" s="403" customFormat="1" ht="27" hidden="1" customHeight="1" x14ac:dyDescent="0.25">
      <c r="A370" s="439" t="s">
        <v>934</v>
      </c>
      <c r="B370" s="438" t="s">
        <v>463</v>
      </c>
      <c r="C370" s="573" t="s">
        <v>378</v>
      </c>
      <c r="D370" s="598">
        <v>130</v>
      </c>
      <c r="E370" s="467">
        <v>45.85</v>
      </c>
      <c r="F370" s="467">
        <f t="shared" si="254"/>
        <v>5960.5</v>
      </c>
      <c r="G370" s="467">
        <v>58.5</v>
      </c>
      <c r="H370" s="467">
        <f t="shared" si="255"/>
        <v>7605</v>
      </c>
      <c r="I370" s="589">
        <f t="shared" si="256"/>
        <v>13565.5</v>
      </c>
      <c r="J370" s="836"/>
      <c r="K370" s="807">
        <v>45.85</v>
      </c>
      <c r="L370" s="808">
        <f t="shared" si="257"/>
        <v>0</v>
      </c>
      <c r="M370" s="807">
        <v>58.5</v>
      </c>
      <c r="N370" s="808">
        <f t="shared" si="258"/>
        <v>0</v>
      </c>
      <c r="O370" s="812">
        <f t="shared" si="259"/>
        <v>0</v>
      </c>
      <c r="P370" s="641">
        <f t="shared" si="252"/>
        <v>0</v>
      </c>
      <c r="Q370" s="514">
        <f t="shared" si="253"/>
        <v>0</v>
      </c>
      <c r="R370" s="640">
        <f t="shared" si="241"/>
        <v>0</v>
      </c>
      <c r="S370" s="652"/>
      <c r="T370" s="521">
        <v>45.85</v>
      </c>
      <c r="U370" s="521">
        <f t="shared" si="260"/>
        <v>0</v>
      </c>
      <c r="V370" s="521">
        <v>58.5</v>
      </c>
      <c r="W370" s="521">
        <f t="shared" si="261"/>
        <v>0</v>
      </c>
      <c r="X370" s="673">
        <f t="shared" si="262"/>
        <v>0</v>
      </c>
      <c r="Y370" s="652"/>
      <c r="Z370" s="521">
        <v>45.85</v>
      </c>
      <c r="AA370" s="521">
        <f t="shared" si="263"/>
        <v>0</v>
      </c>
      <c r="AB370" s="521">
        <v>58.5</v>
      </c>
      <c r="AC370" s="521">
        <f t="shared" si="264"/>
        <v>0</v>
      </c>
      <c r="AD370" s="673">
        <f t="shared" si="265"/>
        <v>0</v>
      </c>
      <c r="AE370" s="744">
        <f t="shared" si="251"/>
        <v>130</v>
      </c>
      <c r="AF370" s="751">
        <v>45.85</v>
      </c>
      <c r="AG370" s="751">
        <f t="shared" si="266"/>
        <v>5960.5</v>
      </c>
      <c r="AH370" s="751">
        <v>58.5</v>
      </c>
      <c r="AI370" s="751">
        <f t="shared" si="267"/>
        <v>7605</v>
      </c>
      <c r="AJ370" s="752">
        <f t="shared" si="268"/>
        <v>13565.5</v>
      </c>
    </row>
    <row r="371" spans="1:36" s="403" customFormat="1" ht="17.45" hidden="1" customHeight="1" x14ac:dyDescent="0.25">
      <c r="A371" s="439" t="s">
        <v>935</v>
      </c>
      <c r="B371" s="438" t="s">
        <v>464</v>
      </c>
      <c r="C371" s="573" t="s">
        <v>31</v>
      </c>
      <c r="D371" s="598">
        <v>40</v>
      </c>
      <c r="E371" s="467">
        <v>262</v>
      </c>
      <c r="F371" s="467">
        <f t="shared" si="254"/>
        <v>10480</v>
      </c>
      <c r="G371" s="467">
        <v>681.2</v>
      </c>
      <c r="H371" s="467">
        <f t="shared" si="255"/>
        <v>27248</v>
      </c>
      <c r="I371" s="589">
        <f t="shared" si="256"/>
        <v>37728</v>
      </c>
      <c r="J371" s="836"/>
      <c r="K371" s="807">
        <v>262</v>
      </c>
      <c r="L371" s="808">
        <f t="shared" si="257"/>
        <v>0</v>
      </c>
      <c r="M371" s="807">
        <v>681.2</v>
      </c>
      <c r="N371" s="808">
        <f t="shared" si="258"/>
        <v>0</v>
      </c>
      <c r="O371" s="812">
        <f t="shared" si="259"/>
        <v>0</v>
      </c>
      <c r="P371" s="641">
        <f t="shared" si="252"/>
        <v>0</v>
      </c>
      <c r="Q371" s="514">
        <f t="shared" si="253"/>
        <v>0</v>
      </c>
      <c r="R371" s="640">
        <f t="shared" si="241"/>
        <v>0</v>
      </c>
      <c r="S371" s="652"/>
      <c r="T371" s="521">
        <v>262</v>
      </c>
      <c r="U371" s="521">
        <f t="shared" si="260"/>
        <v>0</v>
      </c>
      <c r="V371" s="521">
        <v>681.2</v>
      </c>
      <c r="W371" s="521">
        <f t="shared" si="261"/>
        <v>0</v>
      </c>
      <c r="X371" s="673">
        <f t="shared" si="262"/>
        <v>0</v>
      </c>
      <c r="Y371" s="652"/>
      <c r="Z371" s="521">
        <v>262</v>
      </c>
      <c r="AA371" s="521">
        <f t="shared" si="263"/>
        <v>0</v>
      </c>
      <c r="AB371" s="521">
        <v>681.2</v>
      </c>
      <c r="AC371" s="521">
        <f t="shared" si="264"/>
        <v>0</v>
      </c>
      <c r="AD371" s="673">
        <f t="shared" si="265"/>
        <v>0</v>
      </c>
      <c r="AE371" s="744">
        <f t="shared" si="251"/>
        <v>40</v>
      </c>
      <c r="AF371" s="751">
        <v>262</v>
      </c>
      <c r="AG371" s="751">
        <f t="shared" si="266"/>
        <v>10480</v>
      </c>
      <c r="AH371" s="751">
        <v>681.2</v>
      </c>
      <c r="AI371" s="751">
        <f t="shared" si="267"/>
        <v>27248</v>
      </c>
      <c r="AJ371" s="752">
        <f t="shared" si="268"/>
        <v>37728</v>
      </c>
    </row>
    <row r="372" spans="1:36" s="403" customFormat="1" ht="17.45" hidden="1" customHeight="1" x14ac:dyDescent="0.25">
      <c r="A372" s="439" t="s">
        <v>936</v>
      </c>
      <c r="B372" s="438" t="s">
        <v>465</v>
      </c>
      <c r="C372" s="573" t="s">
        <v>32</v>
      </c>
      <c r="D372" s="598">
        <v>20</v>
      </c>
      <c r="E372" s="467">
        <v>65.5</v>
      </c>
      <c r="F372" s="467">
        <f t="shared" si="254"/>
        <v>1310</v>
      </c>
      <c r="G372" s="467">
        <v>166.71200000000002</v>
      </c>
      <c r="H372" s="467">
        <f t="shared" si="255"/>
        <v>3334.2400000000002</v>
      </c>
      <c r="I372" s="589">
        <f t="shared" si="256"/>
        <v>4644.24</v>
      </c>
      <c r="J372" s="836"/>
      <c r="K372" s="807">
        <v>65.5</v>
      </c>
      <c r="L372" s="808">
        <f t="shared" si="257"/>
        <v>0</v>
      </c>
      <c r="M372" s="807">
        <v>166.71200000000002</v>
      </c>
      <c r="N372" s="808">
        <f t="shared" si="258"/>
        <v>0</v>
      </c>
      <c r="O372" s="812">
        <f t="shared" si="259"/>
        <v>0</v>
      </c>
      <c r="P372" s="641">
        <f t="shared" si="252"/>
        <v>0</v>
      </c>
      <c r="Q372" s="514">
        <f t="shared" si="253"/>
        <v>0</v>
      </c>
      <c r="R372" s="640">
        <f t="shared" si="241"/>
        <v>0</v>
      </c>
      <c r="S372" s="652"/>
      <c r="T372" s="521">
        <v>65.5</v>
      </c>
      <c r="U372" s="521">
        <f t="shared" si="260"/>
        <v>0</v>
      </c>
      <c r="V372" s="521">
        <v>166.71200000000002</v>
      </c>
      <c r="W372" s="521">
        <f t="shared" si="261"/>
        <v>0</v>
      </c>
      <c r="X372" s="673">
        <f t="shared" si="262"/>
        <v>0</v>
      </c>
      <c r="Y372" s="652"/>
      <c r="Z372" s="521">
        <v>65.5</v>
      </c>
      <c r="AA372" s="521">
        <f t="shared" si="263"/>
        <v>0</v>
      </c>
      <c r="AB372" s="521">
        <v>166.71200000000002</v>
      </c>
      <c r="AC372" s="521">
        <f t="shared" si="264"/>
        <v>0</v>
      </c>
      <c r="AD372" s="673">
        <f t="shared" si="265"/>
        <v>0</v>
      </c>
      <c r="AE372" s="744">
        <f t="shared" si="251"/>
        <v>20</v>
      </c>
      <c r="AF372" s="751">
        <v>65.5</v>
      </c>
      <c r="AG372" s="751">
        <f t="shared" si="266"/>
        <v>1310</v>
      </c>
      <c r="AH372" s="751">
        <v>166.71200000000002</v>
      </c>
      <c r="AI372" s="751">
        <f t="shared" si="267"/>
        <v>3334.2400000000002</v>
      </c>
      <c r="AJ372" s="752">
        <f t="shared" si="268"/>
        <v>4644.24</v>
      </c>
    </row>
    <row r="373" spans="1:36" s="403" customFormat="1" ht="17.45" hidden="1" customHeight="1" x14ac:dyDescent="0.25">
      <c r="A373" s="439" t="s">
        <v>937</v>
      </c>
      <c r="B373" s="438" t="s">
        <v>466</v>
      </c>
      <c r="C373" s="573" t="s">
        <v>31</v>
      </c>
      <c r="D373" s="598">
        <v>150</v>
      </c>
      <c r="E373" s="467">
        <v>32.75</v>
      </c>
      <c r="F373" s="467">
        <f t="shared" si="254"/>
        <v>4912.5</v>
      </c>
      <c r="G373" s="467">
        <v>36.816000000000003</v>
      </c>
      <c r="H373" s="467">
        <f t="shared" si="255"/>
        <v>5522.4000000000005</v>
      </c>
      <c r="I373" s="589">
        <f t="shared" si="256"/>
        <v>10434.900000000001</v>
      </c>
      <c r="J373" s="836"/>
      <c r="K373" s="807">
        <v>32.75</v>
      </c>
      <c r="L373" s="808">
        <f t="shared" si="257"/>
        <v>0</v>
      </c>
      <c r="M373" s="807">
        <v>36.816000000000003</v>
      </c>
      <c r="N373" s="808">
        <f t="shared" si="258"/>
        <v>0</v>
      </c>
      <c r="O373" s="812">
        <f t="shared" si="259"/>
        <v>0</v>
      </c>
      <c r="P373" s="641">
        <f t="shared" si="252"/>
        <v>0</v>
      </c>
      <c r="Q373" s="514">
        <f t="shared" si="253"/>
        <v>0</v>
      </c>
      <c r="R373" s="640">
        <f t="shared" si="241"/>
        <v>0</v>
      </c>
      <c r="S373" s="652"/>
      <c r="T373" s="521">
        <v>32.75</v>
      </c>
      <c r="U373" s="521">
        <f t="shared" si="260"/>
        <v>0</v>
      </c>
      <c r="V373" s="521">
        <v>36.816000000000003</v>
      </c>
      <c r="W373" s="521">
        <f t="shared" si="261"/>
        <v>0</v>
      </c>
      <c r="X373" s="673">
        <f t="shared" si="262"/>
        <v>0</v>
      </c>
      <c r="Y373" s="652"/>
      <c r="Z373" s="521">
        <v>32.75</v>
      </c>
      <c r="AA373" s="521">
        <f t="shared" si="263"/>
        <v>0</v>
      </c>
      <c r="AB373" s="521">
        <v>36.816000000000003</v>
      </c>
      <c r="AC373" s="521">
        <f t="shared" si="264"/>
        <v>0</v>
      </c>
      <c r="AD373" s="673">
        <f t="shared" si="265"/>
        <v>0</v>
      </c>
      <c r="AE373" s="744">
        <f t="shared" si="251"/>
        <v>150</v>
      </c>
      <c r="AF373" s="751">
        <v>32.75</v>
      </c>
      <c r="AG373" s="751">
        <f t="shared" si="266"/>
        <v>4912.5</v>
      </c>
      <c r="AH373" s="751">
        <v>36.816000000000003</v>
      </c>
      <c r="AI373" s="751">
        <f t="shared" si="267"/>
        <v>5522.4000000000005</v>
      </c>
      <c r="AJ373" s="752">
        <f t="shared" si="268"/>
        <v>10434.900000000001</v>
      </c>
    </row>
    <row r="374" spans="1:36" s="403" customFormat="1" ht="17.45" hidden="1" customHeight="1" x14ac:dyDescent="0.25">
      <c r="A374" s="439" t="s">
        <v>938</v>
      </c>
      <c r="B374" s="438" t="s">
        <v>467</v>
      </c>
      <c r="C374" s="573" t="s">
        <v>31</v>
      </c>
      <c r="D374" s="598">
        <v>1</v>
      </c>
      <c r="E374" s="467">
        <v>2620</v>
      </c>
      <c r="F374" s="467">
        <f t="shared" si="254"/>
        <v>2620</v>
      </c>
      <c r="G374" s="467">
        <v>9412</v>
      </c>
      <c r="H374" s="467">
        <f t="shared" si="255"/>
        <v>9412</v>
      </c>
      <c r="I374" s="589">
        <f t="shared" si="256"/>
        <v>12032</v>
      </c>
      <c r="J374" s="836"/>
      <c r="K374" s="807">
        <v>2620</v>
      </c>
      <c r="L374" s="808">
        <f t="shared" si="257"/>
        <v>0</v>
      </c>
      <c r="M374" s="807">
        <v>9412</v>
      </c>
      <c r="N374" s="808">
        <f t="shared" si="258"/>
        <v>0</v>
      </c>
      <c r="O374" s="812">
        <f t="shared" si="259"/>
        <v>0</v>
      </c>
      <c r="P374" s="641">
        <f t="shared" si="252"/>
        <v>0</v>
      </c>
      <c r="Q374" s="514">
        <f t="shared" si="253"/>
        <v>0</v>
      </c>
      <c r="R374" s="640">
        <f t="shared" si="241"/>
        <v>0</v>
      </c>
      <c r="S374" s="652"/>
      <c r="T374" s="521">
        <v>2620</v>
      </c>
      <c r="U374" s="521">
        <f t="shared" si="260"/>
        <v>0</v>
      </c>
      <c r="V374" s="521">
        <v>9412</v>
      </c>
      <c r="W374" s="521">
        <f t="shared" si="261"/>
        <v>0</v>
      </c>
      <c r="X374" s="673">
        <f t="shared" si="262"/>
        <v>0</v>
      </c>
      <c r="Y374" s="652"/>
      <c r="Z374" s="521">
        <v>2620</v>
      </c>
      <c r="AA374" s="521">
        <f t="shared" si="263"/>
        <v>0</v>
      </c>
      <c r="AB374" s="521">
        <v>9412</v>
      </c>
      <c r="AC374" s="521">
        <f t="shared" si="264"/>
        <v>0</v>
      </c>
      <c r="AD374" s="673">
        <f t="shared" si="265"/>
        <v>0</v>
      </c>
      <c r="AE374" s="744">
        <f t="shared" si="251"/>
        <v>1</v>
      </c>
      <c r="AF374" s="751">
        <v>2620</v>
      </c>
      <c r="AG374" s="751">
        <f t="shared" si="266"/>
        <v>2620</v>
      </c>
      <c r="AH374" s="751">
        <v>9412</v>
      </c>
      <c r="AI374" s="751">
        <f t="shared" si="267"/>
        <v>9412</v>
      </c>
      <c r="AJ374" s="752">
        <f t="shared" si="268"/>
        <v>12032</v>
      </c>
    </row>
    <row r="375" spans="1:36" s="403" customFormat="1" ht="17.45" hidden="1" customHeight="1" x14ac:dyDescent="0.25">
      <c r="A375" s="439" t="s">
        <v>939</v>
      </c>
      <c r="B375" s="438" t="s">
        <v>468</v>
      </c>
      <c r="C375" s="573" t="s">
        <v>31</v>
      </c>
      <c r="D375" s="598">
        <v>3</v>
      </c>
      <c r="E375" s="467">
        <v>262</v>
      </c>
      <c r="F375" s="467">
        <f t="shared" si="254"/>
        <v>786</v>
      </c>
      <c r="G375" s="467">
        <v>109.2</v>
      </c>
      <c r="H375" s="467">
        <f t="shared" si="255"/>
        <v>327.60000000000002</v>
      </c>
      <c r="I375" s="589">
        <f t="shared" si="256"/>
        <v>1113.5999999999999</v>
      </c>
      <c r="J375" s="836"/>
      <c r="K375" s="807">
        <v>262</v>
      </c>
      <c r="L375" s="808">
        <f t="shared" si="257"/>
        <v>0</v>
      </c>
      <c r="M375" s="807">
        <v>109.2</v>
      </c>
      <c r="N375" s="808">
        <f t="shared" si="258"/>
        <v>0</v>
      </c>
      <c r="O375" s="812">
        <f t="shared" si="259"/>
        <v>0</v>
      </c>
      <c r="P375" s="641">
        <f t="shared" si="252"/>
        <v>0</v>
      </c>
      <c r="Q375" s="514">
        <f t="shared" si="253"/>
        <v>0</v>
      </c>
      <c r="R375" s="640">
        <f t="shared" si="241"/>
        <v>0</v>
      </c>
      <c r="S375" s="652"/>
      <c r="T375" s="521">
        <v>262</v>
      </c>
      <c r="U375" s="521">
        <f t="shared" si="260"/>
        <v>0</v>
      </c>
      <c r="V375" s="521">
        <v>109.2</v>
      </c>
      <c r="W375" s="521">
        <f t="shared" si="261"/>
        <v>0</v>
      </c>
      <c r="X375" s="673">
        <f t="shared" si="262"/>
        <v>0</v>
      </c>
      <c r="Y375" s="652"/>
      <c r="Z375" s="521">
        <v>262</v>
      </c>
      <c r="AA375" s="521">
        <f t="shared" si="263"/>
        <v>0</v>
      </c>
      <c r="AB375" s="521">
        <v>109.2</v>
      </c>
      <c r="AC375" s="521">
        <f t="shared" si="264"/>
        <v>0</v>
      </c>
      <c r="AD375" s="673">
        <f t="shared" si="265"/>
        <v>0</v>
      </c>
      <c r="AE375" s="744">
        <f t="shared" si="251"/>
        <v>3</v>
      </c>
      <c r="AF375" s="751">
        <v>262</v>
      </c>
      <c r="AG375" s="751">
        <f t="shared" si="266"/>
        <v>786</v>
      </c>
      <c r="AH375" s="751">
        <v>109.2</v>
      </c>
      <c r="AI375" s="751">
        <f t="shared" si="267"/>
        <v>327.60000000000002</v>
      </c>
      <c r="AJ375" s="752">
        <f t="shared" si="268"/>
        <v>1113.5999999999999</v>
      </c>
    </row>
    <row r="376" spans="1:36" s="403" customFormat="1" ht="17.45" hidden="1" customHeight="1" x14ac:dyDescent="0.25">
      <c r="A376" s="439" t="s">
        <v>940</v>
      </c>
      <c r="B376" s="438" t="s">
        <v>469</v>
      </c>
      <c r="C376" s="573" t="s">
        <v>32</v>
      </c>
      <c r="D376" s="598">
        <v>50</v>
      </c>
      <c r="E376" s="467">
        <v>458.5</v>
      </c>
      <c r="F376" s="467">
        <f t="shared" si="254"/>
        <v>22925</v>
      </c>
      <c r="G376" s="467">
        <v>369.2</v>
      </c>
      <c r="H376" s="467">
        <f t="shared" si="255"/>
        <v>18460</v>
      </c>
      <c r="I376" s="589">
        <f t="shared" si="256"/>
        <v>41385</v>
      </c>
      <c r="J376" s="836"/>
      <c r="K376" s="807">
        <v>458.5</v>
      </c>
      <c r="L376" s="808">
        <f t="shared" si="257"/>
        <v>0</v>
      </c>
      <c r="M376" s="807">
        <v>369.2</v>
      </c>
      <c r="N376" s="808">
        <f t="shared" si="258"/>
        <v>0</v>
      </c>
      <c r="O376" s="812">
        <f t="shared" si="259"/>
        <v>0</v>
      </c>
      <c r="P376" s="641">
        <f t="shared" si="252"/>
        <v>0</v>
      </c>
      <c r="Q376" s="514">
        <f t="shared" si="253"/>
        <v>0</v>
      </c>
      <c r="R376" s="640">
        <f t="shared" si="241"/>
        <v>0</v>
      </c>
      <c r="S376" s="652"/>
      <c r="T376" s="521">
        <v>458.5</v>
      </c>
      <c r="U376" s="521">
        <f t="shared" si="260"/>
        <v>0</v>
      </c>
      <c r="V376" s="521">
        <v>369.2</v>
      </c>
      <c r="W376" s="521">
        <f t="shared" si="261"/>
        <v>0</v>
      </c>
      <c r="X376" s="673">
        <f t="shared" si="262"/>
        <v>0</v>
      </c>
      <c r="Y376" s="652"/>
      <c r="Z376" s="521">
        <v>458.5</v>
      </c>
      <c r="AA376" s="521">
        <f t="shared" si="263"/>
        <v>0</v>
      </c>
      <c r="AB376" s="521">
        <v>369.2</v>
      </c>
      <c r="AC376" s="521">
        <f t="shared" si="264"/>
        <v>0</v>
      </c>
      <c r="AD376" s="673">
        <f t="shared" si="265"/>
        <v>0</v>
      </c>
      <c r="AE376" s="744">
        <f t="shared" si="251"/>
        <v>50</v>
      </c>
      <c r="AF376" s="751">
        <v>458.5</v>
      </c>
      <c r="AG376" s="751">
        <f t="shared" si="266"/>
        <v>22925</v>
      </c>
      <c r="AH376" s="751">
        <v>369.2</v>
      </c>
      <c r="AI376" s="751">
        <f t="shared" si="267"/>
        <v>18460</v>
      </c>
      <c r="AJ376" s="752">
        <f t="shared" si="268"/>
        <v>41385</v>
      </c>
    </row>
    <row r="377" spans="1:36" s="403" customFormat="1" ht="17.25" hidden="1" customHeight="1" x14ac:dyDescent="0.25">
      <c r="A377" s="439" t="s">
        <v>941</v>
      </c>
      <c r="B377" s="438" t="s">
        <v>268</v>
      </c>
      <c r="C377" s="573" t="s">
        <v>224</v>
      </c>
      <c r="D377" s="598">
        <v>1</v>
      </c>
      <c r="E377" s="467"/>
      <c r="F377" s="467"/>
      <c r="G377" s="467">
        <v>13000</v>
      </c>
      <c r="H377" s="467">
        <f t="shared" si="255"/>
        <v>13000</v>
      </c>
      <c r="I377" s="589">
        <f t="shared" si="256"/>
        <v>13000</v>
      </c>
      <c r="J377" s="836"/>
      <c r="K377" s="807"/>
      <c r="L377" s="808"/>
      <c r="M377" s="807">
        <v>13000</v>
      </c>
      <c r="N377" s="808">
        <f t="shared" si="258"/>
        <v>0</v>
      </c>
      <c r="O377" s="812">
        <f t="shared" si="259"/>
        <v>0</v>
      </c>
      <c r="P377" s="641">
        <f t="shared" si="252"/>
        <v>0</v>
      </c>
      <c r="Q377" s="514">
        <f t="shared" si="253"/>
        <v>0</v>
      </c>
      <c r="R377" s="640">
        <f t="shared" si="241"/>
        <v>0</v>
      </c>
      <c r="S377" s="652"/>
      <c r="T377" s="521"/>
      <c r="U377" s="521"/>
      <c r="V377" s="521">
        <v>13000</v>
      </c>
      <c r="W377" s="521">
        <f t="shared" si="261"/>
        <v>0</v>
      </c>
      <c r="X377" s="673">
        <f t="shared" si="262"/>
        <v>0</v>
      </c>
      <c r="Y377" s="652"/>
      <c r="Z377" s="521"/>
      <c r="AA377" s="521"/>
      <c r="AB377" s="521">
        <v>13000</v>
      </c>
      <c r="AC377" s="521">
        <f t="shared" si="264"/>
        <v>0</v>
      </c>
      <c r="AD377" s="673">
        <f t="shared" si="265"/>
        <v>0</v>
      </c>
      <c r="AE377" s="744">
        <f t="shared" si="251"/>
        <v>1</v>
      </c>
      <c r="AF377" s="751"/>
      <c r="AG377" s="751"/>
      <c r="AH377" s="751">
        <v>13000</v>
      </c>
      <c r="AI377" s="751">
        <f t="shared" si="267"/>
        <v>13000</v>
      </c>
      <c r="AJ377" s="752">
        <f t="shared" si="268"/>
        <v>13000</v>
      </c>
    </row>
    <row r="378" spans="1:36" s="403" customFormat="1" ht="17.45" hidden="1" customHeight="1" x14ac:dyDescent="0.25">
      <c r="A378" s="439" t="s">
        <v>942</v>
      </c>
      <c r="B378" s="438" t="s">
        <v>358</v>
      </c>
      <c r="C378" s="573" t="s">
        <v>224</v>
      </c>
      <c r="D378" s="598">
        <v>1</v>
      </c>
      <c r="E378" s="467">
        <v>31440</v>
      </c>
      <c r="F378" s="467">
        <f>E378*D378</f>
        <v>31440</v>
      </c>
      <c r="G378" s="467"/>
      <c r="H378" s="467"/>
      <c r="I378" s="589">
        <f t="shared" si="256"/>
        <v>31440</v>
      </c>
      <c r="J378" s="836"/>
      <c r="K378" s="807">
        <v>31440</v>
      </c>
      <c r="L378" s="808">
        <f>K378*J378</f>
        <v>0</v>
      </c>
      <c r="M378" s="807"/>
      <c r="N378" s="808"/>
      <c r="O378" s="812">
        <f t="shared" si="259"/>
        <v>0</v>
      </c>
      <c r="P378" s="641">
        <f t="shared" si="252"/>
        <v>0</v>
      </c>
      <c r="Q378" s="514">
        <f t="shared" si="253"/>
        <v>0</v>
      </c>
      <c r="R378" s="640">
        <f t="shared" si="241"/>
        <v>0</v>
      </c>
      <c r="S378" s="652"/>
      <c r="T378" s="521">
        <v>31440</v>
      </c>
      <c r="U378" s="521">
        <f>T378*S378</f>
        <v>0</v>
      </c>
      <c r="V378" s="521"/>
      <c r="W378" s="521"/>
      <c r="X378" s="673">
        <f t="shared" si="262"/>
        <v>0</v>
      </c>
      <c r="Y378" s="652"/>
      <c r="Z378" s="521">
        <v>31440</v>
      </c>
      <c r="AA378" s="521">
        <f>Z378*Y378</f>
        <v>0</v>
      </c>
      <c r="AB378" s="521"/>
      <c r="AC378" s="521"/>
      <c r="AD378" s="673">
        <f t="shared" si="265"/>
        <v>0</v>
      </c>
      <c r="AE378" s="744">
        <f t="shared" si="251"/>
        <v>1</v>
      </c>
      <c r="AF378" s="751">
        <v>31440</v>
      </c>
      <c r="AG378" s="751">
        <f>AF378*AE378</f>
        <v>31440</v>
      </c>
      <c r="AH378" s="751"/>
      <c r="AI378" s="751"/>
      <c r="AJ378" s="752">
        <f t="shared" si="268"/>
        <v>31440</v>
      </c>
    </row>
    <row r="379" spans="1:36" s="242" customFormat="1" ht="16.5" hidden="1" customHeight="1" x14ac:dyDescent="0.25">
      <c r="A379" s="706" t="s">
        <v>470</v>
      </c>
      <c r="B379" s="698" t="s">
        <v>471</v>
      </c>
      <c r="C379" s="699"/>
      <c r="D379" s="642"/>
      <c r="E379" s="456"/>
      <c r="F379" s="456">
        <f>SUM(F380:F413)</f>
        <v>4238788.3880000003</v>
      </c>
      <c r="G379" s="456"/>
      <c r="H379" s="456">
        <f>SUM(H380:H413)</f>
        <v>18446335.010000002</v>
      </c>
      <c r="I379" s="609">
        <f>SUM(I380:I413)</f>
        <v>22685123.398000002</v>
      </c>
      <c r="J379" s="833"/>
      <c r="K379" s="802"/>
      <c r="L379" s="811">
        <f>SUM(L380:L413)</f>
        <v>784648</v>
      </c>
      <c r="M379" s="802"/>
      <c r="N379" s="811">
        <f>SUM(N380:N413)</f>
        <v>14604136</v>
      </c>
      <c r="O379" s="804">
        <f>SUM(O380:O413)</f>
        <v>15388784</v>
      </c>
      <c r="P379" s="642"/>
      <c r="Q379" s="456"/>
      <c r="R379" s="609"/>
      <c r="S379" s="636"/>
      <c r="T379" s="515"/>
      <c r="U379" s="515">
        <f>SUM(U380:U413)</f>
        <v>784648</v>
      </c>
      <c r="V379" s="515"/>
      <c r="W379" s="515">
        <f>SUM(W380:W413)</f>
        <v>14604136</v>
      </c>
      <c r="X379" s="670">
        <f>SUM(X380:X413)</f>
        <v>15388784</v>
      </c>
      <c r="Y379" s="636"/>
      <c r="Z379" s="515"/>
      <c r="AA379" s="515">
        <f>SUM(AA380:AA413)</f>
        <v>0</v>
      </c>
      <c r="AB379" s="515"/>
      <c r="AC379" s="515">
        <f>SUM(AC380:AC413)</f>
        <v>0</v>
      </c>
      <c r="AD379" s="670">
        <f>SUM(AD380:AD413)</f>
        <v>0</v>
      </c>
      <c r="AE379" s="744">
        <f t="shared" si="251"/>
        <v>0</v>
      </c>
      <c r="AF379" s="745"/>
      <c r="AG379" s="745">
        <f>SUM(AG380:AG413)</f>
        <v>3454140.3879999998</v>
      </c>
      <c r="AH379" s="745"/>
      <c r="AI379" s="745">
        <f>SUM(AI380:AI413)</f>
        <v>3842199.01</v>
      </c>
      <c r="AJ379" s="746">
        <f>SUM(AJ380:AJ413)</f>
        <v>7296339.398</v>
      </c>
    </row>
    <row r="380" spans="1:36" s="403" customFormat="1" ht="15.75" x14ac:dyDescent="0.25">
      <c r="A380" s="446" t="s">
        <v>943</v>
      </c>
      <c r="B380" s="438" t="s">
        <v>472</v>
      </c>
      <c r="C380" s="578" t="s">
        <v>31</v>
      </c>
      <c r="D380" s="601">
        <v>2</v>
      </c>
      <c r="E380" s="467">
        <v>332000</v>
      </c>
      <c r="F380" s="467">
        <f>E380*D380</f>
        <v>664000</v>
      </c>
      <c r="G380" s="467">
        <v>5812000</v>
      </c>
      <c r="H380" s="467">
        <f>G380*D380</f>
        <v>11624000</v>
      </c>
      <c r="I380" s="589">
        <f>H380+F380</f>
        <v>12288000</v>
      </c>
      <c r="J380" s="801">
        <v>2</v>
      </c>
      <c r="K380" s="807">
        <v>332000</v>
      </c>
      <c r="L380" s="808">
        <f>K380*J380</f>
        <v>664000</v>
      </c>
      <c r="M380" s="807">
        <v>5812000</v>
      </c>
      <c r="N380" s="808">
        <f>M380*J380</f>
        <v>11624000</v>
      </c>
      <c r="O380" s="812">
        <f>N380+L380</f>
        <v>12288000</v>
      </c>
      <c r="P380" s="641">
        <f t="shared" si="252"/>
        <v>0</v>
      </c>
      <c r="Q380" s="514">
        <f t="shared" si="253"/>
        <v>0</v>
      </c>
      <c r="R380" s="640">
        <f t="shared" si="241"/>
        <v>0</v>
      </c>
      <c r="S380" s="856">
        <v>2</v>
      </c>
      <c r="T380" s="514">
        <v>332000</v>
      </c>
      <c r="U380" s="514">
        <f>T380*S380</f>
        <v>664000</v>
      </c>
      <c r="V380" s="514">
        <v>5812000</v>
      </c>
      <c r="W380" s="514">
        <f>V380*S380</f>
        <v>11624000</v>
      </c>
      <c r="X380" s="671">
        <f>W380+U380</f>
        <v>12288000</v>
      </c>
      <c r="Y380" s="641"/>
      <c r="Z380" s="514">
        <v>332000</v>
      </c>
      <c r="AA380" s="514">
        <f>Z380*Y380</f>
        <v>0</v>
      </c>
      <c r="AB380" s="514">
        <v>5812000</v>
      </c>
      <c r="AC380" s="514">
        <f>AB380*Y380</f>
        <v>0</v>
      </c>
      <c r="AD380" s="671">
        <f>AC380+AA380</f>
        <v>0</v>
      </c>
      <c r="AE380" s="744">
        <f t="shared" si="251"/>
        <v>0</v>
      </c>
      <c r="AF380" s="747">
        <v>332000</v>
      </c>
      <c r="AG380" s="747">
        <f>AF380*AE380</f>
        <v>0</v>
      </c>
      <c r="AH380" s="747">
        <v>5812000</v>
      </c>
      <c r="AI380" s="747">
        <f>AH380*AE380</f>
        <v>0</v>
      </c>
      <c r="AJ380" s="748">
        <f>AI380+AG380</f>
        <v>0</v>
      </c>
    </row>
    <row r="381" spans="1:36" s="403" customFormat="1" ht="15.6" hidden="1" customHeight="1" x14ac:dyDescent="0.25">
      <c r="A381" s="446" t="s">
        <v>944</v>
      </c>
      <c r="B381" s="438" t="s">
        <v>473</v>
      </c>
      <c r="C381" s="578"/>
      <c r="D381" s="601"/>
      <c r="E381" s="467"/>
      <c r="F381" s="467"/>
      <c r="G381" s="467"/>
      <c r="H381" s="467"/>
      <c r="I381" s="589"/>
      <c r="J381" s="801"/>
      <c r="K381" s="807"/>
      <c r="L381" s="808"/>
      <c r="M381" s="807"/>
      <c r="N381" s="808"/>
      <c r="O381" s="812"/>
      <c r="P381" s="641">
        <f t="shared" si="252"/>
        <v>0</v>
      </c>
      <c r="Q381" s="514">
        <f t="shared" si="253"/>
        <v>0</v>
      </c>
      <c r="R381" s="640">
        <f t="shared" si="241"/>
        <v>0</v>
      </c>
      <c r="S381" s="641"/>
      <c r="T381" s="521"/>
      <c r="U381" s="521"/>
      <c r="V381" s="521"/>
      <c r="W381" s="521"/>
      <c r="X381" s="673"/>
      <c r="Y381" s="641"/>
      <c r="Z381" s="521"/>
      <c r="AA381" s="521"/>
      <c r="AB381" s="521"/>
      <c r="AC381" s="521"/>
      <c r="AD381" s="673"/>
      <c r="AE381" s="744">
        <f t="shared" si="251"/>
        <v>0</v>
      </c>
      <c r="AF381" s="751"/>
      <c r="AG381" s="751"/>
      <c r="AH381" s="751"/>
      <c r="AI381" s="751"/>
      <c r="AJ381" s="752"/>
    </row>
    <row r="382" spans="1:36" s="403" customFormat="1" ht="15.6" hidden="1" customHeight="1" x14ac:dyDescent="0.25">
      <c r="A382" s="446" t="s">
        <v>945</v>
      </c>
      <c r="B382" s="438" t="s">
        <v>474</v>
      </c>
      <c r="C382" s="578"/>
      <c r="D382" s="601"/>
      <c r="E382" s="467"/>
      <c r="F382" s="467"/>
      <c r="G382" s="467"/>
      <c r="H382" s="467"/>
      <c r="I382" s="589"/>
      <c r="J382" s="801"/>
      <c r="K382" s="807"/>
      <c r="L382" s="808"/>
      <c r="M382" s="807"/>
      <c r="N382" s="808"/>
      <c r="O382" s="812"/>
      <c r="P382" s="641">
        <f t="shared" si="252"/>
        <v>0</v>
      </c>
      <c r="Q382" s="514">
        <f t="shared" si="253"/>
        <v>0</v>
      </c>
      <c r="R382" s="640">
        <f t="shared" si="241"/>
        <v>0</v>
      </c>
      <c r="S382" s="641"/>
      <c r="T382" s="521"/>
      <c r="U382" s="521"/>
      <c r="V382" s="521"/>
      <c r="W382" s="521"/>
      <c r="X382" s="673"/>
      <c r="Y382" s="641"/>
      <c r="Z382" s="521"/>
      <c r="AA382" s="521"/>
      <c r="AB382" s="521"/>
      <c r="AC382" s="521"/>
      <c r="AD382" s="673"/>
      <c r="AE382" s="744">
        <f t="shared" si="251"/>
        <v>0</v>
      </c>
      <c r="AF382" s="751"/>
      <c r="AG382" s="751"/>
      <c r="AH382" s="751"/>
      <c r="AI382" s="751"/>
      <c r="AJ382" s="752"/>
    </row>
    <row r="383" spans="1:36" s="403" customFormat="1" ht="15.6" hidden="1" customHeight="1" x14ac:dyDescent="0.25">
      <c r="A383" s="446" t="s">
        <v>946</v>
      </c>
      <c r="B383" s="438" t="s">
        <v>475</v>
      </c>
      <c r="C383" s="578"/>
      <c r="D383" s="601"/>
      <c r="E383" s="467"/>
      <c r="F383" s="467"/>
      <c r="G383" s="467"/>
      <c r="H383" s="467"/>
      <c r="I383" s="589"/>
      <c r="J383" s="801"/>
      <c r="K383" s="807"/>
      <c r="L383" s="808"/>
      <c r="M383" s="807"/>
      <c r="N383" s="808"/>
      <c r="O383" s="812"/>
      <c r="P383" s="641">
        <f t="shared" si="252"/>
        <v>0</v>
      </c>
      <c r="Q383" s="514">
        <f t="shared" si="253"/>
        <v>0</v>
      </c>
      <c r="R383" s="640">
        <f t="shared" si="241"/>
        <v>0</v>
      </c>
      <c r="S383" s="641"/>
      <c r="T383" s="521"/>
      <c r="U383" s="521"/>
      <c r="V383" s="521"/>
      <c r="W383" s="521"/>
      <c r="X383" s="673"/>
      <c r="Y383" s="641"/>
      <c r="Z383" s="521"/>
      <c r="AA383" s="521"/>
      <c r="AB383" s="521"/>
      <c r="AC383" s="521"/>
      <c r="AD383" s="673"/>
      <c r="AE383" s="744">
        <f t="shared" si="251"/>
        <v>0</v>
      </c>
      <c r="AF383" s="751"/>
      <c r="AG383" s="751"/>
      <c r="AH383" s="751"/>
      <c r="AI383" s="751"/>
      <c r="AJ383" s="752"/>
    </row>
    <row r="384" spans="1:36" ht="15.6" hidden="1" customHeight="1" x14ac:dyDescent="0.25">
      <c r="A384" s="446" t="s">
        <v>947</v>
      </c>
      <c r="B384" s="438" t="s">
        <v>476</v>
      </c>
      <c r="C384" s="578" t="s">
        <v>31</v>
      </c>
      <c r="D384" s="601">
        <v>2</v>
      </c>
      <c r="E384" s="467"/>
      <c r="F384" s="467"/>
      <c r="G384" s="467">
        <v>73710</v>
      </c>
      <c r="H384" s="467">
        <f>G384*D384</f>
        <v>147420</v>
      </c>
      <c r="I384" s="589">
        <f t="shared" ref="I384:I413" si="269">H384+F384</f>
        <v>147420</v>
      </c>
      <c r="J384" s="801"/>
      <c r="K384" s="807"/>
      <c r="L384" s="808"/>
      <c r="M384" s="807">
        <v>73710</v>
      </c>
      <c r="N384" s="808">
        <f>M384*J384</f>
        <v>0</v>
      </c>
      <c r="O384" s="812">
        <f t="shared" ref="O384:O413" si="270">N384+L384</f>
        <v>0</v>
      </c>
      <c r="P384" s="641">
        <f t="shared" si="252"/>
        <v>0</v>
      </c>
      <c r="Q384" s="514">
        <f t="shared" si="253"/>
        <v>0</v>
      </c>
      <c r="R384" s="640">
        <f t="shared" si="241"/>
        <v>0</v>
      </c>
      <c r="S384" s="641"/>
      <c r="T384" s="521"/>
      <c r="U384" s="521"/>
      <c r="V384" s="521">
        <v>73710</v>
      </c>
      <c r="W384" s="521">
        <f>V384*S384</f>
        <v>0</v>
      </c>
      <c r="X384" s="673">
        <f t="shared" ref="X384:X413" si="271">W384+U384</f>
        <v>0</v>
      </c>
      <c r="Y384" s="641"/>
      <c r="Z384" s="521"/>
      <c r="AA384" s="521"/>
      <c r="AB384" s="521">
        <v>73710</v>
      </c>
      <c r="AC384" s="521">
        <f>AB384*Y384</f>
        <v>0</v>
      </c>
      <c r="AD384" s="673">
        <f t="shared" ref="AD384:AD413" si="272">AC384+AA384</f>
        <v>0</v>
      </c>
      <c r="AE384" s="744">
        <f t="shared" si="251"/>
        <v>2</v>
      </c>
      <c r="AF384" s="751"/>
      <c r="AG384" s="751"/>
      <c r="AH384" s="751">
        <v>73710</v>
      </c>
      <c r="AI384" s="751">
        <f>AH384*AE384</f>
        <v>147420</v>
      </c>
      <c r="AJ384" s="752">
        <f t="shared" ref="AJ384:AJ413" si="273">AI384+AG384</f>
        <v>147420</v>
      </c>
    </row>
    <row r="385" spans="1:36" ht="38.25" x14ac:dyDescent="0.25">
      <c r="A385" s="446" t="s">
        <v>948</v>
      </c>
      <c r="B385" s="438" t="s">
        <v>477</v>
      </c>
      <c r="C385" s="578" t="s">
        <v>31</v>
      </c>
      <c r="D385" s="601">
        <v>2</v>
      </c>
      <c r="E385" s="467">
        <v>60324</v>
      </c>
      <c r="F385" s="467">
        <f t="shared" ref="F385:F413" si="274">E385*D385</f>
        <v>120648</v>
      </c>
      <c r="G385" s="467">
        <v>1490068</v>
      </c>
      <c r="H385" s="467">
        <f>G385*D385</f>
        <v>2980136</v>
      </c>
      <c r="I385" s="589">
        <f t="shared" si="269"/>
        <v>3100784</v>
      </c>
      <c r="J385" s="801">
        <v>2</v>
      </c>
      <c r="K385" s="807">
        <v>60324</v>
      </c>
      <c r="L385" s="808">
        <f t="shared" ref="L385:L413" si="275">K385*J385</f>
        <v>120648</v>
      </c>
      <c r="M385" s="807">
        <v>1490068</v>
      </c>
      <c r="N385" s="808">
        <f>M385*J385</f>
        <v>2980136</v>
      </c>
      <c r="O385" s="812">
        <f t="shared" si="270"/>
        <v>3100784</v>
      </c>
      <c r="P385" s="641">
        <f t="shared" si="252"/>
        <v>0</v>
      </c>
      <c r="Q385" s="514">
        <f t="shared" si="253"/>
        <v>0</v>
      </c>
      <c r="R385" s="640">
        <f t="shared" si="241"/>
        <v>0</v>
      </c>
      <c r="S385" s="856">
        <v>2</v>
      </c>
      <c r="T385" s="514">
        <v>60324</v>
      </c>
      <c r="U385" s="514">
        <f t="shared" ref="U385:U413" si="276">T385*S385</f>
        <v>120648</v>
      </c>
      <c r="V385" s="514">
        <v>1490068</v>
      </c>
      <c r="W385" s="514">
        <f>V385*S385</f>
        <v>2980136</v>
      </c>
      <c r="X385" s="671">
        <f t="shared" si="271"/>
        <v>3100784</v>
      </c>
      <c r="Y385" s="641"/>
      <c r="Z385" s="514">
        <v>60324</v>
      </c>
      <c r="AA385" s="514">
        <f t="shared" ref="AA385:AA413" si="277">Z385*Y385</f>
        <v>0</v>
      </c>
      <c r="AB385" s="514">
        <v>1490068</v>
      </c>
      <c r="AC385" s="514">
        <f>AB385*Y385</f>
        <v>0</v>
      </c>
      <c r="AD385" s="671">
        <f t="shared" si="272"/>
        <v>0</v>
      </c>
      <c r="AE385" s="744">
        <f t="shared" si="251"/>
        <v>0</v>
      </c>
      <c r="AF385" s="747">
        <v>60324</v>
      </c>
      <c r="AG385" s="747">
        <f t="shared" ref="AG385:AG413" si="278">AF385*AE385</f>
        <v>0</v>
      </c>
      <c r="AH385" s="747">
        <v>1490068</v>
      </c>
      <c r="AI385" s="747">
        <f>AH385*AE385</f>
        <v>0</v>
      </c>
      <c r="AJ385" s="748">
        <f t="shared" si="273"/>
        <v>0</v>
      </c>
    </row>
    <row r="386" spans="1:36" ht="26.45" hidden="1" customHeight="1" x14ac:dyDescent="0.25">
      <c r="A386" s="446" t="s">
        <v>949</v>
      </c>
      <c r="B386" s="438" t="s">
        <v>478</v>
      </c>
      <c r="C386" s="578" t="s">
        <v>479</v>
      </c>
      <c r="D386" s="601">
        <v>2</v>
      </c>
      <c r="E386" s="467">
        <v>46374</v>
      </c>
      <c r="F386" s="467">
        <f t="shared" si="274"/>
        <v>92748</v>
      </c>
      <c r="G386" s="467"/>
      <c r="H386" s="467"/>
      <c r="I386" s="589">
        <f t="shared" si="269"/>
        <v>92748</v>
      </c>
      <c r="J386" s="801"/>
      <c r="K386" s="807">
        <v>46374</v>
      </c>
      <c r="L386" s="808">
        <f t="shared" si="275"/>
        <v>0</v>
      </c>
      <c r="M386" s="807"/>
      <c r="N386" s="808"/>
      <c r="O386" s="812">
        <f t="shared" si="270"/>
        <v>0</v>
      </c>
      <c r="P386" s="641">
        <f t="shared" si="252"/>
        <v>0</v>
      </c>
      <c r="Q386" s="514">
        <f t="shared" si="253"/>
        <v>0</v>
      </c>
      <c r="R386" s="640">
        <f t="shared" si="241"/>
        <v>0</v>
      </c>
      <c r="S386" s="641"/>
      <c r="T386" s="521">
        <v>46374</v>
      </c>
      <c r="U386" s="521">
        <f t="shared" si="276"/>
        <v>0</v>
      </c>
      <c r="V386" s="521"/>
      <c r="W386" s="521"/>
      <c r="X386" s="673">
        <f t="shared" si="271"/>
        <v>0</v>
      </c>
      <c r="Y386" s="641"/>
      <c r="Z386" s="521">
        <v>46374</v>
      </c>
      <c r="AA386" s="521">
        <f t="shared" si="277"/>
        <v>0</v>
      </c>
      <c r="AB386" s="521"/>
      <c r="AC386" s="521"/>
      <c r="AD386" s="673">
        <f t="shared" si="272"/>
        <v>0</v>
      </c>
      <c r="AE386" s="744">
        <f t="shared" si="251"/>
        <v>2</v>
      </c>
      <c r="AF386" s="751">
        <v>46374</v>
      </c>
      <c r="AG386" s="751">
        <f t="shared" si="278"/>
        <v>92748</v>
      </c>
      <c r="AH386" s="751"/>
      <c r="AI386" s="751"/>
      <c r="AJ386" s="752">
        <f t="shared" si="273"/>
        <v>92748</v>
      </c>
    </row>
    <row r="387" spans="1:36" ht="26.45" hidden="1" customHeight="1" x14ac:dyDescent="0.25">
      <c r="A387" s="446" t="s">
        <v>950</v>
      </c>
      <c r="B387" s="438" t="s">
        <v>480</v>
      </c>
      <c r="C387" s="578" t="s">
        <v>31</v>
      </c>
      <c r="D387" s="601">
        <v>2</v>
      </c>
      <c r="E387" s="467">
        <v>56592</v>
      </c>
      <c r="F387" s="467">
        <f t="shared" si="274"/>
        <v>113184</v>
      </c>
      <c r="G387" s="467"/>
      <c r="H387" s="467"/>
      <c r="I387" s="589">
        <f t="shared" si="269"/>
        <v>113184</v>
      </c>
      <c r="J387" s="801"/>
      <c r="K387" s="807">
        <v>56592</v>
      </c>
      <c r="L387" s="808">
        <f t="shared" si="275"/>
        <v>0</v>
      </c>
      <c r="M387" s="807"/>
      <c r="N387" s="808"/>
      <c r="O387" s="812">
        <f t="shared" si="270"/>
        <v>0</v>
      </c>
      <c r="P387" s="641">
        <f t="shared" si="252"/>
        <v>0</v>
      </c>
      <c r="Q387" s="514">
        <f t="shared" si="253"/>
        <v>0</v>
      </c>
      <c r="R387" s="640">
        <f t="shared" si="241"/>
        <v>0</v>
      </c>
      <c r="S387" s="641"/>
      <c r="T387" s="521">
        <v>56592</v>
      </c>
      <c r="U387" s="521">
        <f t="shared" si="276"/>
        <v>0</v>
      </c>
      <c r="V387" s="521"/>
      <c r="W387" s="521"/>
      <c r="X387" s="673">
        <f t="shared" si="271"/>
        <v>0</v>
      </c>
      <c r="Y387" s="641"/>
      <c r="Z387" s="521">
        <v>56592</v>
      </c>
      <c r="AA387" s="521">
        <f t="shared" si="277"/>
        <v>0</v>
      </c>
      <c r="AB387" s="521"/>
      <c r="AC387" s="521"/>
      <c r="AD387" s="673">
        <f t="shared" si="272"/>
        <v>0</v>
      </c>
      <c r="AE387" s="744">
        <f t="shared" si="251"/>
        <v>2</v>
      </c>
      <c r="AF387" s="751">
        <v>56592</v>
      </c>
      <c r="AG387" s="751">
        <f t="shared" si="278"/>
        <v>113184</v>
      </c>
      <c r="AH387" s="751"/>
      <c r="AI387" s="751"/>
      <c r="AJ387" s="752">
        <f t="shared" si="273"/>
        <v>113184</v>
      </c>
    </row>
    <row r="388" spans="1:36" s="403" customFormat="1" ht="26.45" hidden="1" customHeight="1" x14ac:dyDescent="0.25">
      <c r="A388" s="446" t="s">
        <v>951</v>
      </c>
      <c r="B388" s="438" t="s">
        <v>481</v>
      </c>
      <c r="C388" s="578" t="s">
        <v>482</v>
      </c>
      <c r="D388" s="601">
        <v>86</v>
      </c>
      <c r="E388" s="467">
        <v>2373</v>
      </c>
      <c r="F388" s="467">
        <f t="shared" si="274"/>
        <v>204078</v>
      </c>
      <c r="G388" s="467">
        <v>4672</v>
      </c>
      <c r="H388" s="467">
        <f t="shared" ref="H388:H401" si="279">G388*D388</f>
        <v>401792</v>
      </c>
      <c r="I388" s="589">
        <f t="shared" si="269"/>
        <v>605870</v>
      </c>
      <c r="J388" s="801"/>
      <c r="K388" s="807">
        <v>2373</v>
      </c>
      <c r="L388" s="808">
        <f t="shared" si="275"/>
        <v>0</v>
      </c>
      <c r="M388" s="807">
        <v>4672</v>
      </c>
      <c r="N388" s="808">
        <f t="shared" ref="N388:N401" si="280">M388*J388</f>
        <v>0</v>
      </c>
      <c r="O388" s="812">
        <f t="shared" si="270"/>
        <v>0</v>
      </c>
      <c r="P388" s="641">
        <f t="shared" si="252"/>
        <v>0</v>
      </c>
      <c r="Q388" s="514">
        <f t="shared" si="253"/>
        <v>0</v>
      </c>
      <c r="R388" s="640">
        <f t="shared" si="241"/>
        <v>0</v>
      </c>
      <c r="S388" s="641"/>
      <c r="T388" s="521">
        <v>2373</v>
      </c>
      <c r="U388" s="521">
        <f t="shared" si="276"/>
        <v>0</v>
      </c>
      <c r="V388" s="521">
        <v>4672</v>
      </c>
      <c r="W388" s="521">
        <f t="shared" ref="W388:W401" si="281">V388*S388</f>
        <v>0</v>
      </c>
      <c r="X388" s="673">
        <f t="shared" si="271"/>
        <v>0</v>
      </c>
      <c r="Y388" s="641"/>
      <c r="Z388" s="521">
        <v>2373</v>
      </c>
      <c r="AA388" s="521">
        <f t="shared" si="277"/>
        <v>0</v>
      </c>
      <c r="AB388" s="521">
        <v>4672</v>
      </c>
      <c r="AC388" s="521">
        <f t="shared" ref="AC388:AC401" si="282">AB388*Y388</f>
        <v>0</v>
      </c>
      <c r="AD388" s="673">
        <f t="shared" si="272"/>
        <v>0</v>
      </c>
      <c r="AE388" s="744">
        <f t="shared" si="251"/>
        <v>86</v>
      </c>
      <c r="AF388" s="751">
        <v>2373</v>
      </c>
      <c r="AG388" s="751">
        <f t="shared" si="278"/>
        <v>204078</v>
      </c>
      <c r="AH388" s="751">
        <v>4672</v>
      </c>
      <c r="AI388" s="751">
        <f t="shared" ref="AI388:AI401" si="283">AH388*AE388</f>
        <v>401792</v>
      </c>
      <c r="AJ388" s="752">
        <f t="shared" si="273"/>
        <v>605870</v>
      </c>
    </row>
    <row r="389" spans="1:36" s="403" customFormat="1" ht="26.45" hidden="1" customHeight="1" x14ac:dyDescent="0.25">
      <c r="A389" s="446" t="s">
        <v>952</v>
      </c>
      <c r="B389" s="438" t="s">
        <v>483</v>
      </c>
      <c r="C389" s="578" t="s">
        <v>213</v>
      </c>
      <c r="D389" s="601">
        <v>132</v>
      </c>
      <c r="E389" s="467">
        <v>1771</v>
      </c>
      <c r="F389" s="467">
        <f t="shared" si="274"/>
        <v>233772</v>
      </c>
      <c r="G389" s="467">
        <v>4632</v>
      </c>
      <c r="H389" s="467">
        <f t="shared" si="279"/>
        <v>611424</v>
      </c>
      <c r="I389" s="589">
        <f t="shared" si="269"/>
        <v>845196</v>
      </c>
      <c r="J389" s="801"/>
      <c r="K389" s="807">
        <v>1771</v>
      </c>
      <c r="L389" s="808">
        <f t="shared" si="275"/>
        <v>0</v>
      </c>
      <c r="M389" s="807">
        <v>4632</v>
      </c>
      <c r="N389" s="808">
        <f t="shared" si="280"/>
        <v>0</v>
      </c>
      <c r="O389" s="812">
        <f t="shared" si="270"/>
        <v>0</v>
      </c>
      <c r="P389" s="641">
        <f t="shared" si="252"/>
        <v>0</v>
      </c>
      <c r="Q389" s="514">
        <f t="shared" si="253"/>
        <v>0</v>
      </c>
      <c r="R389" s="640">
        <f t="shared" si="241"/>
        <v>0</v>
      </c>
      <c r="S389" s="641"/>
      <c r="T389" s="521">
        <v>1771</v>
      </c>
      <c r="U389" s="521">
        <f t="shared" si="276"/>
        <v>0</v>
      </c>
      <c r="V389" s="521">
        <v>4632</v>
      </c>
      <c r="W389" s="521">
        <f t="shared" si="281"/>
        <v>0</v>
      </c>
      <c r="X389" s="673">
        <f t="shared" si="271"/>
        <v>0</v>
      </c>
      <c r="Y389" s="641"/>
      <c r="Z389" s="521">
        <v>1771</v>
      </c>
      <c r="AA389" s="521">
        <f t="shared" si="277"/>
        <v>0</v>
      </c>
      <c r="AB389" s="521">
        <v>4632</v>
      </c>
      <c r="AC389" s="521">
        <f t="shared" si="282"/>
        <v>0</v>
      </c>
      <c r="AD389" s="673">
        <f t="shared" si="272"/>
        <v>0</v>
      </c>
      <c r="AE389" s="744">
        <f t="shared" si="251"/>
        <v>132</v>
      </c>
      <c r="AF389" s="751">
        <v>1771</v>
      </c>
      <c r="AG389" s="751">
        <f t="shared" si="278"/>
        <v>233772</v>
      </c>
      <c r="AH389" s="751">
        <v>4632</v>
      </c>
      <c r="AI389" s="751">
        <f t="shared" si="283"/>
        <v>611424</v>
      </c>
      <c r="AJ389" s="752">
        <f t="shared" si="273"/>
        <v>845196</v>
      </c>
    </row>
    <row r="390" spans="1:36" s="403" customFormat="1" ht="15.6" hidden="1" customHeight="1" x14ac:dyDescent="0.25">
      <c r="A390" s="446" t="s">
        <v>953</v>
      </c>
      <c r="B390" s="438" t="s">
        <v>484</v>
      </c>
      <c r="C390" s="578" t="s">
        <v>31</v>
      </c>
      <c r="D390" s="601">
        <v>141</v>
      </c>
      <c r="E390" s="467">
        <v>5895</v>
      </c>
      <c r="F390" s="467">
        <f t="shared" si="274"/>
        <v>831195</v>
      </c>
      <c r="G390" s="467">
        <v>1550.25</v>
      </c>
      <c r="H390" s="467">
        <f t="shared" si="279"/>
        <v>218585.25</v>
      </c>
      <c r="I390" s="589">
        <f t="shared" si="269"/>
        <v>1049780.25</v>
      </c>
      <c r="J390" s="801"/>
      <c r="K390" s="807">
        <v>5895</v>
      </c>
      <c r="L390" s="808">
        <f t="shared" si="275"/>
        <v>0</v>
      </c>
      <c r="M390" s="807">
        <v>1550.25</v>
      </c>
      <c r="N390" s="808">
        <f t="shared" si="280"/>
        <v>0</v>
      </c>
      <c r="O390" s="812">
        <f t="shared" si="270"/>
        <v>0</v>
      </c>
      <c r="P390" s="641">
        <f t="shared" si="252"/>
        <v>0</v>
      </c>
      <c r="Q390" s="514">
        <f t="shared" si="253"/>
        <v>0</v>
      </c>
      <c r="R390" s="640">
        <f t="shared" si="241"/>
        <v>0</v>
      </c>
      <c r="S390" s="641"/>
      <c r="T390" s="521">
        <v>5895</v>
      </c>
      <c r="U390" s="521">
        <f t="shared" si="276"/>
        <v>0</v>
      </c>
      <c r="V390" s="521">
        <v>1550.25</v>
      </c>
      <c r="W390" s="521">
        <f t="shared" si="281"/>
        <v>0</v>
      </c>
      <c r="X390" s="673">
        <f t="shared" si="271"/>
        <v>0</v>
      </c>
      <c r="Y390" s="641"/>
      <c r="Z390" s="521">
        <v>5895</v>
      </c>
      <c r="AA390" s="521">
        <f t="shared" si="277"/>
        <v>0</v>
      </c>
      <c r="AB390" s="521">
        <v>1550.25</v>
      </c>
      <c r="AC390" s="521">
        <f t="shared" si="282"/>
        <v>0</v>
      </c>
      <c r="AD390" s="673">
        <f t="shared" si="272"/>
        <v>0</v>
      </c>
      <c r="AE390" s="744">
        <f t="shared" si="251"/>
        <v>141</v>
      </c>
      <c r="AF390" s="751">
        <v>5895</v>
      </c>
      <c r="AG390" s="751">
        <f t="shared" si="278"/>
        <v>831195</v>
      </c>
      <c r="AH390" s="751">
        <v>1550.25</v>
      </c>
      <c r="AI390" s="751">
        <f t="shared" si="283"/>
        <v>218585.25</v>
      </c>
      <c r="AJ390" s="752">
        <f t="shared" si="273"/>
        <v>1049780.25</v>
      </c>
    </row>
    <row r="391" spans="1:36" s="403" customFormat="1" ht="26.45" hidden="1" customHeight="1" x14ac:dyDescent="0.25">
      <c r="A391" s="446" t="s">
        <v>954</v>
      </c>
      <c r="B391" s="438" t="s">
        <v>485</v>
      </c>
      <c r="C391" s="578" t="s">
        <v>486</v>
      </c>
      <c r="D391" s="601">
        <v>14</v>
      </c>
      <c r="E391" s="467">
        <v>9790</v>
      </c>
      <c r="F391" s="467">
        <f t="shared" si="274"/>
        <v>137060</v>
      </c>
      <c r="G391" s="467">
        <v>35760</v>
      </c>
      <c r="H391" s="467">
        <f t="shared" si="279"/>
        <v>500640</v>
      </c>
      <c r="I391" s="589">
        <f t="shared" si="269"/>
        <v>637700</v>
      </c>
      <c r="J391" s="801"/>
      <c r="K391" s="807">
        <v>9790</v>
      </c>
      <c r="L391" s="808">
        <f t="shared" si="275"/>
        <v>0</v>
      </c>
      <c r="M391" s="807">
        <v>35760</v>
      </c>
      <c r="N391" s="808">
        <f t="shared" si="280"/>
        <v>0</v>
      </c>
      <c r="O391" s="812">
        <f t="shared" si="270"/>
        <v>0</v>
      </c>
      <c r="P391" s="641">
        <f t="shared" si="252"/>
        <v>0</v>
      </c>
      <c r="Q391" s="514">
        <f t="shared" si="253"/>
        <v>0</v>
      </c>
      <c r="R391" s="640">
        <f t="shared" si="241"/>
        <v>0</v>
      </c>
      <c r="S391" s="641"/>
      <c r="T391" s="521">
        <v>9790</v>
      </c>
      <c r="U391" s="521">
        <f t="shared" si="276"/>
        <v>0</v>
      </c>
      <c r="V391" s="521">
        <v>35760</v>
      </c>
      <c r="W391" s="521">
        <f t="shared" si="281"/>
        <v>0</v>
      </c>
      <c r="X391" s="673">
        <f t="shared" si="271"/>
        <v>0</v>
      </c>
      <c r="Y391" s="641"/>
      <c r="Z391" s="521">
        <v>9790</v>
      </c>
      <c r="AA391" s="521">
        <f t="shared" si="277"/>
        <v>0</v>
      </c>
      <c r="AB391" s="521">
        <v>35760</v>
      </c>
      <c r="AC391" s="521">
        <f t="shared" si="282"/>
        <v>0</v>
      </c>
      <c r="AD391" s="673">
        <f t="shared" si="272"/>
        <v>0</v>
      </c>
      <c r="AE391" s="744">
        <f t="shared" si="251"/>
        <v>14</v>
      </c>
      <c r="AF391" s="751">
        <v>9790</v>
      </c>
      <c r="AG391" s="751">
        <f t="shared" si="278"/>
        <v>137060</v>
      </c>
      <c r="AH391" s="751">
        <v>35760</v>
      </c>
      <c r="AI391" s="751">
        <f t="shared" si="283"/>
        <v>500640</v>
      </c>
      <c r="AJ391" s="752">
        <f t="shared" si="273"/>
        <v>637700</v>
      </c>
    </row>
    <row r="392" spans="1:36" s="403" customFormat="1" ht="26.45" hidden="1" customHeight="1" x14ac:dyDescent="0.25">
      <c r="A392" s="446" t="s">
        <v>955</v>
      </c>
      <c r="B392" s="438" t="s">
        <v>487</v>
      </c>
      <c r="C392" s="578" t="s">
        <v>31</v>
      </c>
      <c r="D392" s="601">
        <v>94</v>
      </c>
      <c r="E392" s="467">
        <v>4165.8</v>
      </c>
      <c r="F392" s="467">
        <f t="shared" si="274"/>
        <v>391585.2</v>
      </c>
      <c r="G392" s="467">
        <v>201.5</v>
      </c>
      <c r="H392" s="467">
        <f t="shared" si="279"/>
        <v>18941</v>
      </c>
      <c r="I392" s="589">
        <f t="shared" si="269"/>
        <v>410526.2</v>
      </c>
      <c r="J392" s="801"/>
      <c r="K392" s="807">
        <v>4165.8</v>
      </c>
      <c r="L392" s="808">
        <f t="shared" si="275"/>
        <v>0</v>
      </c>
      <c r="M392" s="807">
        <v>201.5</v>
      </c>
      <c r="N392" s="808">
        <f t="shared" si="280"/>
        <v>0</v>
      </c>
      <c r="O392" s="812">
        <f t="shared" si="270"/>
        <v>0</v>
      </c>
      <c r="P392" s="641">
        <f t="shared" si="252"/>
        <v>0</v>
      </c>
      <c r="Q392" s="514">
        <f t="shared" si="253"/>
        <v>0</v>
      </c>
      <c r="R392" s="640">
        <f t="shared" si="241"/>
        <v>0</v>
      </c>
      <c r="S392" s="641"/>
      <c r="T392" s="521">
        <v>4165.8</v>
      </c>
      <c r="U392" s="521">
        <f t="shared" si="276"/>
        <v>0</v>
      </c>
      <c r="V392" s="521">
        <v>201.5</v>
      </c>
      <c r="W392" s="521">
        <f t="shared" si="281"/>
        <v>0</v>
      </c>
      <c r="X392" s="673">
        <f t="shared" si="271"/>
        <v>0</v>
      </c>
      <c r="Y392" s="641"/>
      <c r="Z392" s="521">
        <v>4165.8</v>
      </c>
      <c r="AA392" s="521">
        <f t="shared" si="277"/>
        <v>0</v>
      </c>
      <c r="AB392" s="521">
        <v>201.5</v>
      </c>
      <c r="AC392" s="521">
        <f t="shared" si="282"/>
        <v>0</v>
      </c>
      <c r="AD392" s="673">
        <f t="shared" si="272"/>
        <v>0</v>
      </c>
      <c r="AE392" s="744">
        <f t="shared" si="251"/>
        <v>94</v>
      </c>
      <c r="AF392" s="751">
        <v>4165.8</v>
      </c>
      <c r="AG392" s="751">
        <f t="shared" si="278"/>
        <v>391585.2</v>
      </c>
      <c r="AH392" s="751">
        <v>201.5</v>
      </c>
      <c r="AI392" s="751">
        <f t="shared" si="283"/>
        <v>18941</v>
      </c>
      <c r="AJ392" s="752">
        <f t="shared" si="273"/>
        <v>410526.2</v>
      </c>
    </row>
    <row r="393" spans="1:36" s="403" customFormat="1" ht="15.6" hidden="1" customHeight="1" x14ac:dyDescent="0.25">
      <c r="A393" s="446" t="s">
        <v>956</v>
      </c>
      <c r="B393" s="438" t="s">
        <v>488</v>
      </c>
      <c r="C393" s="578" t="s">
        <v>31</v>
      </c>
      <c r="D393" s="601">
        <v>47</v>
      </c>
      <c r="E393" s="467">
        <v>9866</v>
      </c>
      <c r="F393" s="467">
        <f t="shared" si="274"/>
        <v>463702</v>
      </c>
      <c r="G393" s="467">
        <v>28674</v>
      </c>
      <c r="H393" s="467">
        <f t="shared" si="279"/>
        <v>1347678</v>
      </c>
      <c r="I393" s="589">
        <f t="shared" si="269"/>
        <v>1811380</v>
      </c>
      <c r="J393" s="801"/>
      <c r="K393" s="807">
        <v>9866</v>
      </c>
      <c r="L393" s="808">
        <f t="shared" si="275"/>
        <v>0</v>
      </c>
      <c r="M393" s="807">
        <v>28674</v>
      </c>
      <c r="N393" s="808">
        <f t="shared" si="280"/>
        <v>0</v>
      </c>
      <c r="O393" s="812">
        <f t="shared" si="270"/>
        <v>0</v>
      </c>
      <c r="P393" s="641">
        <f t="shared" si="252"/>
        <v>0</v>
      </c>
      <c r="Q393" s="514">
        <f t="shared" si="253"/>
        <v>0</v>
      </c>
      <c r="R393" s="640">
        <f t="shared" si="241"/>
        <v>0</v>
      </c>
      <c r="S393" s="641"/>
      <c r="T393" s="521">
        <v>9866</v>
      </c>
      <c r="U393" s="521">
        <f t="shared" si="276"/>
        <v>0</v>
      </c>
      <c r="V393" s="521">
        <v>28674</v>
      </c>
      <c r="W393" s="521">
        <f t="shared" si="281"/>
        <v>0</v>
      </c>
      <c r="X393" s="673">
        <f t="shared" si="271"/>
        <v>0</v>
      </c>
      <c r="Y393" s="641"/>
      <c r="Z393" s="521">
        <v>9866</v>
      </c>
      <c r="AA393" s="521">
        <f t="shared" si="277"/>
        <v>0</v>
      </c>
      <c r="AB393" s="521">
        <v>28674</v>
      </c>
      <c r="AC393" s="521">
        <f t="shared" si="282"/>
        <v>0</v>
      </c>
      <c r="AD393" s="673">
        <f t="shared" si="272"/>
        <v>0</v>
      </c>
      <c r="AE393" s="744">
        <f t="shared" si="251"/>
        <v>47</v>
      </c>
      <c r="AF393" s="751">
        <v>9866</v>
      </c>
      <c r="AG393" s="751">
        <f t="shared" si="278"/>
        <v>463702</v>
      </c>
      <c r="AH393" s="751">
        <v>28674</v>
      </c>
      <c r="AI393" s="751">
        <f t="shared" si="283"/>
        <v>1347678</v>
      </c>
      <c r="AJ393" s="752">
        <f t="shared" si="273"/>
        <v>1811380</v>
      </c>
    </row>
    <row r="394" spans="1:36" s="403" customFormat="1" ht="15.6" hidden="1" customHeight="1" x14ac:dyDescent="0.25">
      <c r="A394" s="446" t="s">
        <v>957</v>
      </c>
      <c r="B394" s="438" t="s">
        <v>489</v>
      </c>
      <c r="C394" s="578" t="s">
        <v>31</v>
      </c>
      <c r="D394" s="601">
        <v>94</v>
      </c>
      <c r="E394" s="467">
        <v>393</v>
      </c>
      <c r="F394" s="467">
        <f t="shared" si="274"/>
        <v>36942</v>
      </c>
      <c r="G394" s="467">
        <v>390</v>
      </c>
      <c r="H394" s="467">
        <f t="shared" si="279"/>
        <v>36660</v>
      </c>
      <c r="I394" s="589">
        <f t="shared" si="269"/>
        <v>73602</v>
      </c>
      <c r="J394" s="801"/>
      <c r="K394" s="807">
        <v>393</v>
      </c>
      <c r="L394" s="808">
        <f t="shared" si="275"/>
        <v>0</v>
      </c>
      <c r="M394" s="807">
        <v>390</v>
      </c>
      <c r="N394" s="808">
        <f t="shared" si="280"/>
        <v>0</v>
      </c>
      <c r="O394" s="812">
        <f t="shared" si="270"/>
        <v>0</v>
      </c>
      <c r="P394" s="641">
        <f t="shared" si="252"/>
        <v>0</v>
      </c>
      <c r="Q394" s="514">
        <f t="shared" si="253"/>
        <v>0</v>
      </c>
      <c r="R394" s="640">
        <f t="shared" si="241"/>
        <v>0</v>
      </c>
      <c r="S394" s="641"/>
      <c r="T394" s="521">
        <v>393</v>
      </c>
      <c r="U394" s="521">
        <f t="shared" si="276"/>
        <v>0</v>
      </c>
      <c r="V394" s="521">
        <v>390</v>
      </c>
      <c r="W394" s="521">
        <f t="shared" si="281"/>
        <v>0</v>
      </c>
      <c r="X394" s="673">
        <f t="shared" si="271"/>
        <v>0</v>
      </c>
      <c r="Y394" s="641"/>
      <c r="Z394" s="521">
        <v>393</v>
      </c>
      <c r="AA394" s="521">
        <f t="shared" si="277"/>
        <v>0</v>
      </c>
      <c r="AB394" s="521">
        <v>390</v>
      </c>
      <c r="AC394" s="521">
        <f t="shared" si="282"/>
        <v>0</v>
      </c>
      <c r="AD394" s="673">
        <f t="shared" si="272"/>
        <v>0</v>
      </c>
      <c r="AE394" s="744">
        <f t="shared" si="251"/>
        <v>94</v>
      </c>
      <c r="AF394" s="751">
        <v>393</v>
      </c>
      <c r="AG394" s="751">
        <f t="shared" si="278"/>
        <v>36942</v>
      </c>
      <c r="AH394" s="751">
        <v>390</v>
      </c>
      <c r="AI394" s="751">
        <f t="shared" si="283"/>
        <v>36660</v>
      </c>
      <c r="AJ394" s="752">
        <f t="shared" si="273"/>
        <v>73602</v>
      </c>
    </row>
    <row r="395" spans="1:36" s="403" customFormat="1" ht="15.6" hidden="1" customHeight="1" x14ac:dyDescent="0.25">
      <c r="A395" s="446" t="s">
        <v>958</v>
      </c>
      <c r="B395" s="438" t="s">
        <v>490</v>
      </c>
      <c r="C395" s="578" t="s">
        <v>486</v>
      </c>
      <c r="D395" s="601">
        <v>40</v>
      </c>
      <c r="E395" s="467">
        <v>471.6</v>
      </c>
      <c r="F395" s="467">
        <f t="shared" si="274"/>
        <v>18864</v>
      </c>
      <c r="G395" s="467">
        <v>585</v>
      </c>
      <c r="H395" s="467">
        <f t="shared" si="279"/>
        <v>23400</v>
      </c>
      <c r="I395" s="589">
        <f t="shared" si="269"/>
        <v>42264</v>
      </c>
      <c r="J395" s="801"/>
      <c r="K395" s="807">
        <v>471.6</v>
      </c>
      <c r="L395" s="808">
        <f t="shared" si="275"/>
        <v>0</v>
      </c>
      <c r="M395" s="807">
        <v>585</v>
      </c>
      <c r="N395" s="808">
        <f t="shared" si="280"/>
        <v>0</v>
      </c>
      <c r="O395" s="812">
        <f t="shared" si="270"/>
        <v>0</v>
      </c>
      <c r="P395" s="641">
        <f t="shared" si="252"/>
        <v>0</v>
      </c>
      <c r="Q395" s="514">
        <f t="shared" si="253"/>
        <v>0</v>
      </c>
      <c r="R395" s="640">
        <f t="shared" si="241"/>
        <v>0</v>
      </c>
      <c r="S395" s="641"/>
      <c r="T395" s="521">
        <v>471.6</v>
      </c>
      <c r="U395" s="521">
        <f t="shared" si="276"/>
        <v>0</v>
      </c>
      <c r="V395" s="521">
        <v>585</v>
      </c>
      <c r="W395" s="521">
        <f t="shared" si="281"/>
        <v>0</v>
      </c>
      <c r="X395" s="673">
        <f t="shared" si="271"/>
        <v>0</v>
      </c>
      <c r="Y395" s="641"/>
      <c r="Z395" s="521">
        <v>471.6</v>
      </c>
      <c r="AA395" s="521">
        <f t="shared" si="277"/>
        <v>0</v>
      </c>
      <c r="AB395" s="521">
        <v>585</v>
      </c>
      <c r="AC395" s="521">
        <f t="shared" si="282"/>
        <v>0</v>
      </c>
      <c r="AD395" s="673">
        <f t="shared" si="272"/>
        <v>0</v>
      </c>
      <c r="AE395" s="744">
        <f t="shared" si="251"/>
        <v>40</v>
      </c>
      <c r="AF395" s="751">
        <v>471.6</v>
      </c>
      <c r="AG395" s="751">
        <f t="shared" si="278"/>
        <v>18864</v>
      </c>
      <c r="AH395" s="751">
        <v>585</v>
      </c>
      <c r="AI395" s="751">
        <f t="shared" si="283"/>
        <v>23400</v>
      </c>
      <c r="AJ395" s="752">
        <f t="shared" si="273"/>
        <v>42264</v>
      </c>
    </row>
    <row r="396" spans="1:36" s="403" customFormat="1" ht="26.45" hidden="1" customHeight="1" x14ac:dyDescent="0.25">
      <c r="A396" s="446" t="s">
        <v>959</v>
      </c>
      <c r="B396" s="438" t="s">
        <v>491</v>
      </c>
      <c r="C396" s="578" t="s">
        <v>486</v>
      </c>
      <c r="D396" s="601">
        <v>94</v>
      </c>
      <c r="E396" s="467">
        <v>455.88</v>
      </c>
      <c r="F396" s="467">
        <f t="shared" si="274"/>
        <v>42852.72</v>
      </c>
      <c r="G396" s="467">
        <v>468</v>
      </c>
      <c r="H396" s="467">
        <f t="shared" si="279"/>
        <v>43992</v>
      </c>
      <c r="I396" s="589">
        <f t="shared" si="269"/>
        <v>86844.72</v>
      </c>
      <c r="J396" s="801"/>
      <c r="K396" s="807">
        <v>455.88</v>
      </c>
      <c r="L396" s="808">
        <f t="shared" si="275"/>
        <v>0</v>
      </c>
      <c r="M396" s="807">
        <v>468</v>
      </c>
      <c r="N396" s="808">
        <f t="shared" si="280"/>
        <v>0</v>
      </c>
      <c r="O396" s="812">
        <f t="shared" si="270"/>
        <v>0</v>
      </c>
      <c r="P396" s="641">
        <f t="shared" si="252"/>
        <v>0</v>
      </c>
      <c r="Q396" s="514">
        <f t="shared" si="253"/>
        <v>0</v>
      </c>
      <c r="R396" s="640">
        <f t="shared" si="241"/>
        <v>0</v>
      </c>
      <c r="S396" s="641"/>
      <c r="T396" s="521">
        <v>455.88</v>
      </c>
      <c r="U396" s="521">
        <f t="shared" si="276"/>
        <v>0</v>
      </c>
      <c r="V396" s="521">
        <v>468</v>
      </c>
      <c r="W396" s="521">
        <f t="shared" si="281"/>
        <v>0</v>
      </c>
      <c r="X396" s="673">
        <f t="shared" si="271"/>
        <v>0</v>
      </c>
      <c r="Y396" s="641"/>
      <c r="Z396" s="521">
        <v>455.88</v>
      </c>
      <c r="AA396" s="521">
        <f t="shared" si="277"/>
        <v>0</v>
      </c>
      <c r="AB396" s="521">
        <v>468</v>
      </c>
      <c r="AC396" s="521">
        <f t="shared" si="282"/>
        <v>0</v>
      </c>
      <c r="AD396" s="673">
        <f t="shared" si="272"/>
        <v>0</v>
      </c>
      <c r="AE396" s="744">
        <f t="shared" si="251"/>
        <v>94</v>
      </c>
      <c r="AF396" s="751">
        <v>455.88</v>
      </c>
      <c r="AG396" s="751">
        <f t="shared" si="278"/>
        <v>42852.72</v>
      </c>
      <c r="AH396" s="751">
        <v>468</v>
      </c>
      <c r="AI396" s="751">
        <f t="shared" si="283"/>
        <v>43992</v>
      </c>
      <c r="AJ396" s="752">
        <f t="shared" si="273"/>
        <v>86844.72</v>
      </c>
    </row>
    <row r="397" spans="1:36" s="403" customFormat="1" ht="26.45" hidden="1" customHeight="1" x14ac:dyDescent="0.25">
      <c r="A397" s="446" t="s">
        <v>960</v>
      </c>
      <c r="B397" s="438" t="s">
        <v>492</v>
      </c>
      <c r="C397" s="578" t="s">
        <v>31</v>
      </c>
      <c r="D397" s="601">
        <v>7</v>
      </c>
      <c r="E397" s="467">
        <v>605.22</v>
      </c>
      <c r="F397" s="467">
        <f t="shared" si="274"/>
        <v>4236.54</v>
      </c>
      <c r="G397" s="467">
        <v>605.28</v>
      </c>
      <c r="H397" s="467">
        <f t="shared" si="279"/>
        <v>4236.96</v>
      </c>
      <c r="I397" s="589">
        <f t="shared" si="269"/>
        <v>8473.5</v>
      </c>
      <c r="J397" s="801"/>
      <c r="K397" s="807">
        <v>605.22</v>
      </c>
      <c r="L397" s="808">
        <f t="shared" si="275"/>
        <v>0</v>
      </c>
      <c r="M397" s="807">
        <v>605.28</v>
      </c>
      <c r="N397" s="808">
        <f t="shared" si="280"/>
        <v>0</v>
      </c>
      <c r="O397" s="812">
        <f t="shared" si="270"/>
        <v>0</v>
      </c>
      <c r="P397" s="641">
        <f t="shared" si="252"/>
        <v>0</v>
      </c>
      <c r="Q397" s="514">
        <f t="shared" si="253"/>
        <v>0</v>
      </c>
      <c r="R397" s="640">
        <f t="shared" si="241"/>
        <v>0</v>
      </c>
      <c r="S397" s="641"/>
      <c r="T397" s="521">
        <v>605.22</v>
      </c>
      <c r="U397" s="521">
        <f t="shared" si="276"/>
        <v>0</v>
      </c>
      <c r="V397" s="521">
        <v>605.28</v>
      </c>
      <c r="W397" s="521">
        <f t="shared" si="281"/>
        <v>0</v>
      </c>
      <c r="X397" s="673">
        <f t="shared" si="271"/>
        <v>0</v>
      </c>
      <c r="Y397" s="641"/>
      <c r="Z397" s="521">
        <v>605.22</v>
      </c>
      <c r="AA397" s="521">
        <f t="shared" si="277"/>
        <v>0</v>
      </c>
      <c r="AB397" s="521">
        <v>605.28</v>
      </c>
      <c r="AC397" s="521">
        <f t="shared" si="282"/>
        <v>0</v>
      </c>
      <c r="AD397" s="673">
        <f t="shared" si="272"/>
        <v>0</v>
      </c>
      <c r="AE397" s="744">
        <f t="shared" si="251"/>
        <v>7</v>
      </c>
      <c r="AF397" s="751">
        <v>605.22</v>
      </c>
      <c r="AG397" s="751">
        <f t="shared" si="278"/>
        <v>4236.54</v>
      </c>
      <c r="AH397" s="751">
        <v>605.28</v>
      </c>
      <c r="AI397" s="751">
        <f t="shared" si="283"/>
        <v>4236.96</v>
      </c>
      <c r="AJ397" s="752">
        <f t="shared" si="273"/>
        <v>8473.5</v>
      </c>
    </row>
    <row r="398" spans="1:36" s="403" customFormat="1" ht="26.45" hidden="1" customHeight="1" x14ac:dyDescent="0.25">
      <c r="A398" s="446" t="s">
        <v>961</v>
      </c>
      <c r="B398" s="438" t="s">
        <v>493</v>
      </c>
      <c r="C398" s="578" t="s">
        <v>31</v>
      </c>
      <c r="D398" s="601">
        <v>32</v>
      </c>
      <c r="E398" s="467">
        <v>581.64</v>
      </c>
      <c r="F398" s="467">
        <f t="shared" si="274"/>
        <v>18612.48</v>
      </c>
      <c r="G398" s="467">
        <v>1794</v>
      </c>
      <c r="H398" s="467">
        <f t="shared" si="279"/>
        <v>57408</v>
      </c>
      <c r="I398" s="589">
        <f t="shared" si="269"/>
        <v>76020.479999999996</v>
      </c>
      <c r="J398" s="801"/>
      <c r="K398" s="807">
        <v>581.64</v>
      </c>
      <c r="L398" s="808">
        <f t="shared" si="275"/>
        <v>0</v>
      </c>
      <c r="M398" s="807">
        <v>1794</v>
      </c>
      <c r="N398" s="808">
        <f t="shared" si="280"/>
        <v>0</v>
      </c>
      <c r="O398" s="812">
        <f t="shared" si="270"/>
        <v>0</v>
      </c>
      <c r="P398" s="641">
        <f t="shared" si="252"/>
        <v>0</v>
      </c>
      <c r="Q398" s="514">
        <f t="shared" si="253"/>
        <v>0</v>
      </c>
      <c r="R398" s="640">
        <f t="shared" si="241"/>
        <v>0</v>
      </c>
      <c r="S398" s="641"/>
      <c r="T398" s="521">
        <v>581.64</v>
      </c>
      <c r="U398" s="521">
        <f t="shared" si="276"/>
        <v>0</v>
      </c>
      <c r="V398" s="521">
        <v>1794</v>
      </c>
      <c r="W398" s="521">
        <f t="shared" si="281"/>
        <v>0</v>
      </c>
      <c r="X398" s="673">
        <f t="shared" si="271"/>
        <v>0</v>
      </c>
      <c r="Y398" s="641"/>
      <c r="Z398" s="521">
        <v>581.64</v>
      </c>
      <c r="AA398" s="521">
        <f t="shared" si="277"/>
        <v>0</v>
      </c>
      <c r="AB398" s="521">
        <v>1794</v>
      </c>
      <c r="AC398" s="521">
        <f t="shared" si="282"/>
        <v>0</v>
      </c>
      <c r="AD398" s="673">
        <f t="shared" si="272"/>
        <v>0</v>
      </c>
      <c r="AE398" s="744">
        <f t="shared" si="251"/>
        <v>32</v>
      </c>
      <c r="AF398" s="751">
        <v>581.64</v>
      </c>
      <c r="AG398" s="751">
        <f t="shared" si="278"/>
        <v>18612.48</v>
      </c>
      <c r="AH398" s="751">
        <v>1794</v>
      </c>
      <c r="AI398" s="751">
        <f t="shared" si="283"/>
        <v>57408</v>
      </c>
      <c r="AJ398" s="752">
        <f t="shared" si="273"/>
        <v>76020.479999999996</v>
      </c>
    </row>
    <row r="399" spans="1:36" s="403" customFormat="1" ht="26.45" hidden="1" customHeight="1" x14ac:dyDescent="0.25">
      <c r="A399" s="446" t="s">
        <v>962</v>
      </c>
      <c r="B399" s="438" t="s">
        <v>494</v>
      </c>
      <c r="C399" s="578" t="s">
        <v>31</v>
      </c>
      <c r="D399" s="601">
        <v>188</v>
      </c>
      <c r="E399" s="467">
        <v>594.21600000000001</v>
      </c>
      <c r="F399" s="467">
        <f t="shared" si="274"/>
        <v>111712.60800000001</v>
      </c>
      <c r="G399" s="467">
        <v>1263.6000000000001</v>
      </c>
      <c r="H399" s="467">
        <f t="shared" si="279"/>
        <v>237556.80000000002</v>
      </c>
      <c r="I399" s="589">
        <f t="shared" si="269"/>
        <v>349269.40800000005</v>
      </c>
      <c r="J399" s="801"/>
      <c r="K399" s="807">
        <v>594.21600000000001</v>
      </c>
      <c r="L399" s="808">
        <f t="shared" si="275"/>
        <v>0</v>
      </c>
      <c r="M399" s="807">
        <v>1263.6000000000001</v>
      </c>
      <c r="N399" s="808">
        <f t="shared" si="280"/>
        <v>0</v>
      </c>
      <c r="O399" s="812">
        <f t="shared" si="270"/>
        <v>0</v>
      </c>
      <c r="P399" s="641">
        <f t="shared" si="252"/>
        <v>0</v>
      </c>
      <c r="Q399" s="514">
        <f t="shared" si="253"/>
        <v>0</v>
      </c>
      <c r="R399" s="640">
        <f t="shared" si="241"/>
        <v>0</v>
      </c>
      <c r="S399" s="641"/>
      <c r="T399" s="521">
        <v>594.21600000000001</v>
      </c>
      <c r="U399" s="521">
        <f t="shared" si="276"/>
        <v>0</v>
      </c>
      <c r="V399" s="521">
        <v>1263.6000000000001</v>
      </c>
      <c r="W399" s="521">
        <f t="shared" si="281"/>
        <v>0</v>
      </c>
      <c r="X399" s="673">
        <f t="shared" si="271"/>
        <v>0</v>
      </c>
      <c r="Y399" s="641"/>
      <c r="Z399" s="521">
        <v>594.21600000000001</v>
      </c>
      <c r="AA399" s="521">
        <f t="shared" si="277"/>
        <v>0</v>
      </c>
      <c r="AB399" s="521">
        <v>1263.6000000000001</v>
      </c>
      <c r="AC399" s="521">
        <f t="shared" si="282"/>
        <v>0</v>
      </c>
      <c r="AD399" s="673">
        <f t="shared" si="272"/>
        <v>0</v>
      </c>
      <c r="AE399" s="744">
        <f t="shared" si="251"/>
        <v>188</v>
      </c>
      <c r="AF399" s="751">
        <v>594.21600000000001</v>
      </c>
      <c r="AG399" s="751">
        <f t="shared" si="278"/>
        <v>111712.60800000001</v>
      </c>
      <c r="AH399" s="751">
        <v>1263.6000000000001</v>
      </c>
      <c r="AI399" s="751">
        <f t="shared" si="283"/>
        <v>237556.80000000002</v>
      </c>
      <c r="AJ399" s="752">
        <f t="shared" si="273"/>
        <v>349269.40800000005</v>
      </c>
    </row>
    <row r="400" spans="1:36" s="403" customFormat="1" ht="26.45" hidden="1" customHeight="1" x14ac:dyDescent="0.25">
      <c r="A400" s="446" t="s">
        <v>963</v>
      </c>
      <c r="B400" s="438" t="s">
        <v>495</v>
      </c>
      <c r="C400" s="578" t="s">
        <v>31</v>
      </c>
      <c r="D400" s="601">
        <v>4</v>
      </c>
      <c r="E400" s="467">
        <v>880.32</v>
      </c>
      <c r="F400" s="467">
        <f t="shared" si="274"/>
        <v>3521.28</v>
      </c>
      <c r="G400" s="467">
        <v>1872</v>
      </c>
      <c r="H400" s="467">
        <f t="shared" si="279"/>
        <v>7488</v>
      </c>
      <c r="I400" s="589">
        <f t="shared" si="269"/>
        <v>11009.28</v>
      </c>
      <c r="J400" s="801"/>
      <c r="K400" s="807">
        <v>880.32</v>
      </c>
      <c r="L400" s="808">
        <f t="shared" si="275"/>
        <v>0</v>
      </c>
      <c r="M400" s="807">
        <v>1872</v>
      </c>
      <c r="N400" s="808">
        <f t="shared" si="280"/>
        <v>0</v>
      </c>
      <c r="O400" s="812">
        <f t="shared" si="270"/>
        <v>0</v>
      </c>
      <c r="P400" s="641">
        <f t="shared" si="252"/>
        <v>0</v>
      </c>
      <c r="Q400" s="514">
        <f t="shared" si="253"/>
        <v>0</v>
      </c>
      <c r="R400" s="640">
        <f t="shared" si="241"/>
        <v>0</v>
      </c>
      <c r="S400" s="641"/>
      <c r="T400" s="521">
        <v>880.32</v>
      </c>
      <c r="U400" s="521">
        <f t="shared" si="276"/>
        <v>0</v>
      </c>
      <c r="V400" s="521">
        <v>1872</v>
      </c>
      <c r="W400" s="521">
        <f t="shared" si="281"/>
        <v>0</v>
      </c>
      <c r="X400" s="673">
        <f t="shared" si="271"/>
        <v>0</v>
      </c>
      <c r="Y400" s="641"/>
      <c r="Z400" s="521">
        <v>880.32</v>
      </c>
      <c r="AA400" s="521">
        <f t="shared" si="277"/>
        <v>0</v>
      </c>
      <c r="AB400" s="521">
        <v>1872</v>
      </c>
      <c r="AC400" s="521">
        <f t="shared" si="282"/>
        <v>0</v>
      </c>
      <c r="AD400" s="673">
        <f t="shared" si="272"/>
        <v>0</v>
      </c>
      <c r="AE400" s="744">
        <f t="shared" si="251"/>
        <v>4</v>
      </c>
      <c r="AF400" s="751">
        <v>880.32</v>
      </c>
      <c r="AG400" s="751">
        <f t="shared" si="278"/>
        <v>3521.28</v>
      </c>
      <c r="AH400" s="751">
        <v>1872</v>
      </c>
      <c r="AI400" s="751">
        <f t="shared" si="283"/>
        <v>7488</v>
      </c>
      <c r="AJ400" s="752">
        <f t="shared" si="273"/>
        <v>11009.28</v>
      </c>
    </row>
    <row r="401" spans="1:36" s="403" customFormat="1" ht="15.6" hidden="1" customHeight="1" x14ac:dyDescent="0.25">
      <c r="A401" s="446" t="s">
        <v>964</v>
      </c>
      <c r="B401" s="438" t="s">
        <v>496</v>
      </c>
      <c r="C401" s="578" t="s">
        <v>31</v>
      </c>
      <c r="D401" s="601">
        <v>2</v>
      </c>
      <c r="E401" s="467">
        <v>3144</v>
      </c>
      <c r="F401" s="467">
        <f t="shared" si="274"/>
        <v>6288</v>
      </c>
      <c r="G401" s="467">
        <v>20832.5</v>
      </c>
      <c r="H401" s="467">
        <f t="shared" si="279"/>
        <v>41665</v>
      </c>
      <c r="I401" s="589">
        <f t="shared" si="269"/>
        <v>47953</v>
      </c>
      <c r="J401" s="801"/>
      <c r="K401" s="807">
        <v>3144</v>
      </c>
      <c r="L401" s="808">
        <f t="shared" si="275"/>
        <v>0</v>
      </c>
      <c r="M401" s="807">
        <v>20832.5</v>
      </c>
      <c r="N401" s="808">
        <f t="shared" si="280"/>
        <v>0</v>
      </c>
      <c r="O401" s="812">
        <f t="shared" si="270"/>
        <v>0</v>
      </c>
      <c r="P401" s="641">
        <f t="shared" si="252"/>
        <v>0</v>
      </c>
      <c r="Q401" s="514">
        <f t="shared" si="253"/>
        <v>0</v>
      </c>
      <c r="R401" s="640">
        <f t="shared" si="241"/>
        <v>0</v>
      </c>
      <c r="S401" s="641"/>
      <c r="T401" s="521">
        <v>3144</v>
      </c>
      <c r="U401" s="521">
        <f t="shared" si="276"/>
        <v>0</v>
      </c>
      <c r="V401" s="521">
        <v>20832.5</v>
      </c>
      <c r="W401" s="521">
        <f t="shared" si="281"/>
        <v>0</v>
      </c>
      <c r="X401" s="673">
        <f t="shared" si="271"/>
        <v>0</v>
      </c>
      <c r="Y401" s="641"/>
      <c r="Z401" s="521">
        <v>3144</v>
      </c>
      <c r="AA401" s="521">
        <f t="shared" si="277"/>
        <v>0</v>
      </c>
      <c r="AB401" s="521">
        <v>20832.5</v>
      </c>
      <c r="AC401" s="521">
        <f t="shared" si="282"/>
        <v>0</v>
      </c>
      <c r="AD401" s="673">
        <f t="shared" si="272"/>
        <v>0</v>
      </c>
      <c r="AE401" s="744">
        <f t="shared" si="251"/>
        <v>2</v>
      </c>
      <c r="AF401" s="751">
        <v>3144</v>
      </c>
      <c r="AG401" s="751">
        <f t="shared" si="278"/>
        <v>6288</v>
      </c>
      <c r="AH401" s="751">
        <v>20832.5</v>
      </c>
      <c r="AI401" s="751">
        <f t="shared" si="283"/>
        <v>41665</v>
      </c>
      <c r="AJ401" s="752">
        <f t="shared" si="273"/>
        <v>47953</v>
      </c>
    </row>
    <row r="402" spans="1:36" s="403" customFormat="1" ht="26.45" hidden="1" customHeight="1" x14ac:dyDescent="0.25">
      <c r="A402" s="446" t="s">
        <v>965</v>
      </c>
      <c r="B402" s="438" t="s">
        <v>497</v>
      </c>
      <c r="C402" s="578" t="s">
        <v>33</v>
      </c>
      <c r="D402" s="601">
        <v>0.33</v>
      </c>
      <c r="E402" s="467">
        <v>308112</v>
      </c>
      <c r="F402" s="467">
        <f t="shared" si="274"/>
        <v>101676.96</v>
      </c>
      <c r="G402" s="467"/>
      <c r="H402" s="467"/>
      <c r="I402" s="589">
        <f t="shared" si="269"/>
        <v>101676.96</v>
      </c>
      <c r="J402" s="801"/>
      <c r="K402" s="807">
        <v>308112</v>
      </c>
      <c r="L402" s="808">
        <f t="shared" si="275"/>
        <v>0</v>
      </c>
      <c r="M402" s="807"/>
      <c r="N402" s="808"/>
      <c r="O402" s="812">
        <f t="shared" si="270"/>
        <v>0</v>
      </c>
      <c r="P402" s="641">
        <f t="shared" si="252"/>
        <v>0</v>
      </c>
      <c r="Q402" s="514">
        <f t="shared" si="253"/>
        <v>0</v>
      </c>
      <c r="R402" s="640">
        <f t="shared" si="241"/>
        <v>0</v>
      </c>
      <c r="S402" s="641"/>
      <c r="T402" s="521">
        <v>308112</v>
      </c>
      <c r="U402" s="521">
        <f t="shared" si="276"/>
        <v>0</v>
      </c>
      <c r="V402" s="521"/>
      <c r="W402" s="521"/>
      <c r="X402" s="673">
        <f t="shared" si="271"/>
        <v>0</v>
      </c>
      <c r="Y402" s="641"/>
      <c r="Z402" s="521">
        <v>308112</v>
      </c>
      <c r="AA402" s="521">
        <f t="shared" si="277"/>
        <v>0</v>
      </c>
      <c r="AB402" s="521"/>
      <c r="AC402" s="521"/>
      <c r="AD402" s="673">
        <f t="shared" si="272"/>
        <v>0</v>
      </c>
      <c r="AE402" s="744">
        <f t="shared" si="251"/>
        <v>0.33</v>
      </c>
      <c r="AF402" s="751">
        <v>308112</v>
      </c>
      <c r="AG402" s="751">
        <f t="shared" si="278"/>
        <v>101676.96</v>
      </c>
      <c r="AH402" s="751"/>
      <c r="AI402" s="751"/>
      <c r="AJ402" s="752">
        <f t="shared" si="273"/>
        <v>101676.96</v>
      </c>
    </row>
    <row r="403" spans="1:36" s="403" customFormat="1" ht="15.6" hidden="1" customHeight="1" x14ac:dyDescent="0.25">
      <c r="A403" s="446" t="s">
        <v>966</v>
      </c>
      <c r="B403" s="438" t="s">
        <v>498</v>
      </c>
      <c r="C403" s="578" t="s">
        <v>213</v>
      </c>
      <c r="D403" s="601">
        <v>0.6</v>
      </c>
      <c r="E403" s="467">
        <v>7860</v>
      </c>
      <c r="F403" s="467">
        <f t="shared" si="274"/>
        <v>4716</v>
      </c>
      <c r="G403" s="467"/>
      <c r="H403" s="467"/>
      <c r="I403" s="589">
        <f t="shared" si="269"/>
        <v>4716</v>
      </c>
      <c r="J403" s="801"/>
      <c r="K403" s="807">
        <v>7860</v>
      </c>
      <c r="L403" s="808">
        <f t="shared" si="275"/>
        <v>0</v>
      </c>
      <c r="M403" s="807"/>
      <c r="N403" s="808"/>
      <c r="O403" s="812">
        <f t="shared" si="270"/>
        <v>0</v>
      </c>
      <c r="P403" s="641">
        <f t="shared" si="252"/>
        <v>0</v>
      </c>
      <c r="Q403" s="514">
        <f t="shared" si="253"/>
        <v>0</v>
      </c>
      <c r="R403" s="640">
        <f t="shared" si="241"/>
        <v>0</v>
      </c>
      <c r="S403" s="641"/>
      <c r="T403" s="521">
        <v>7860</v>
      </c>
      <c r="U403" s="521">
        <f t="shared" si="276"/>
        <v>0</v>
      </c>
      <c r="V403" s="521"/>
      <c r="W403" s="521"/>
      <c r="X403" s="673">
        <f t="shared" si="271"/>
        <v>0</v>
      </c>
      <c r="Y403" s="641"/>
      <c r="Z403" s="521">
        <v>7860</v>
      </c>
      <c r="AA403" s="521">
        <f t="shared" si="277"/>
        <v>0</v>
      </c>
      <c r="AB403" s="521"/>
      <c r="AC403" s="521"/>
      <c r="AD403" s="673">
        <f t="shared" si="272"/>
        <v>0</v>
      </c>
      <c r="AE403" s="744">
        <f t="shared" si="251"/>
        <v>0.6</v>
      </c>
      <c r="AF403" s="751">
        <v>7860</v>
      </c>
      <c r="AG403" s="751">
        <f t="shared" si="278"/>
        <v>4716</v>
      </c>
      <c r="AH403" s="751"/>
      <c r="AI403" s="751"/>
      <c r="AJ403" s="752">
        <f t="shared" si="273"/>
        <v>4716</v>
      </c>
    </row>
    <row r="404" spans="1:36" s="403" customFormat="1" ht="15.6" hidden="1" customHeight="1" x14ac:dyDescent="0.25">
      <c r="A404" s="446" t="s">
        <v>967</v>
      </c>
      <c r="B404" s="438" t="s">
        <v>499</v>
      </c>
      <c r="C404" s="578" t="s">
        <v>31</v>
      </c>
      <c r="D404" s="601">
        <v>2</v>
      </c>
      <c r="E404" s="467">
        <v>19650</v>
      </c>
      <c r="F404" s="467">
        <f t="shared" si="274"/>
        <v>39300</v>
      </c>
      <c r="G404" s="467">
        <v>21242</v>
      </c>
      <c r="H404" s="467">
        <f>G404*D404</f>
        <v>42484</v>
      </c>
      <c r="I404" s="589">
        <f t="shared" si="269"/>
        <v>81784</v>
      </c>
      <c r="J404" s="801"/>
      <c r="K404" s="807">
        <v>19650</v>
      </c>
      <c r="L404" s="808">
        <f t="shared" si="275"/>
        <v>0</v>
      </c>
      <c r="M404" s="807">
        <v>21242</v>
      </c>
      <c r="N404" s="808">
        <f>M404*J404</f>
        <v>0</v>
      </c>
      <c r="O404" s="812">
        <f t="shared" si="270"/>
        <v>0</v>
      </c>
      <c r="P404" s="641">
        <f t="shared" si="252"/>
        <v>0</v>
      </c>
      <c r="Q404" s="514">
        <f t="shared" si="253"/>
        <v>0</v>
      </c>
      <c r="R404" s="640">
        <f t="shared" si="241"/>
        <v>0</v>
      </c>
      <c r="S404" s="641"/>
      <c r="T404" s="521">
        <v>19650</v>
      </c>
      <c r="U404" s="521">
        <f t="shared" si="276"/>
        <v>0</v>
      </c>
      <c r="V404" s="521">
        <v>21242</v>
      </c>
      <c r="W404" s="521">
        <f>V404*S404</f>
        <v>0</v>
      </c>
      <c r="X404" s="673">
        <f t="shared" si="271"/>
        <v>0</v>
      </c>
      <c r="Y404" s="641"/>
      <c r="Z404" s="521">
        <v>19650</v>
      </c>
      <c r="AA404" s="521">
        <f t="shared" si="277"/>
        <v>0</v>
      </c>
      <c r="AB404" s="521">
        <v>21242</v>
      </c>
      <c r="AC404" s="521">
        <f>AB404*Y404</f>
        <v>0</v>
      </c>
      <c r="AD404" s="673">
        <f t="shared" si="272"/>
        <v>0</v>
      </c>
      <c r="AE404" s="744">
        <f t="shared" si="251"/>
        <v>2</v>
      </c>
      <c r="AF404" s="751">
        <v>19650</v>
      </c>
      <c r="AG404" s="751">
        <f t="shared" si="278"/>
        <v>39300</v>
      </c>
      <c r="AH404" s="751">
        <v>21242</v>
      </c>
      <c r="AI404" s="751">
        <f>AH404*AE404</f>
        <v>42484</v>
      </c>
      <c r="AJ404" s="752">
        <f t="shared" si="273"/>
        <v>81784</v>
      </c>
    </row>
    <row r="405" spans="1:36" s="403" customFormat="1" ht="15.6" hidden="1" customHeight="1" x14ac:dyDescent="0.25">
      <c r="A405" s="446" t="s">
        <v>968</v>
      </c>
      <c r="B405" s="438" t="s">
        <v>500</v>
      </c>
      <c r="C405" s="578" t="s">
        <v>486</v>
      </c>
      <c r="D405" s="601">
        <v>2</v>
      </c>
      <c r="E405" s="467">
        <v>56592</v>
      </c>
      <c r="F405" s="467">
        <f t="shared" si="274"/>
        <v>113184</v>
      </c>
      <c r="G405" s="467">
        <v>50414</v>
      </c>
      <c r="H405" s="467">
        <f>G405*D405</f>
        <v>100828</v>
      </c>
      <c r="I405" s="589">
        <f t="shared" si="269"/>
        <v>214012</v>
      </c>
      <c r="J405" s="801"/>
      <c r="K405" s="807">
        <v>56592</v>
      </c>
      <c r="L405" s="808">
        <f t="shared" si="275"/>
        <v>0</v>
      </c>
      <c r="M405" s="807">
        <v>50414</v>
      </c>
      <c r="N405" s="808">
        <f>M405*J405</f>
        <v>0</v>
      </c>
      <c r="O405" s="812">
        <f t="shared" si="270"/>
        <v>0</v>
      </c>
      <c r="P405" s="641">
        <f t="shared" si="252"/>
        <v>0</v>
      </c>
      <c r="Q405" s="514">
        <f t="shared" si="253"/>
        <v>0</v>
      </c>
      <c r="R405" s="640">
        <f t="shared" si="241"/>
        <v>0</v>
      </c>
      <c r="S405" s="641"/>
      <c r="T405" s="521">
        <v>56592</v>
      </c>
      <c r="U405" s="521">
        <f t="shared" si="276"/>
        <v>0</v>
      </c>
      <c r="V405" s="521">
        <v>50414</v>
      </c>
      <c r="W405" s="521">
        <f>V405*S405</f>
        <v>0</v>
      </c>
      <c r="X405" s="673">
        <f t="shared" si="271"/>
        <v>0</v>
      </c>
      <c r="Y405" s="641"/>
      <c r="Z405" s="521">
        <v>56592</v>
      </c>
      <c r="AA405" s="521">
        <f t="shared" si="277"/>
        <v>0</v>
      </c>
      <c r="AB405" s="521">
        <v>50414</v>
      </c>
      <c r="AC405" s="521">
        <f>AB405*Y405</f>
        <v>0</v>
      </c>
      <c r="AD405" s="673">
        <f t="shared" si="272"/>
        <v>0</v>
      </c>
      <c r="AE405" s="744">
        <f t="shared" si="251"/>
        <v>2</v>
      </c>
      <c r="AF405" s="751">
        <v>56592</v>
      </c>
      <c r="AG405" s="751">
        <f t="shared" si="278"/>
        <v>113184</v>
      </c>
      <c r="AH405" s="751">
        <v>50414</v>
      </c>
      <c r="AI405" s="751">
        <f>AH405*AE405</f>
        <v>100828</v>
      </c>
      <c r="AJ405" s="752">
        <f t="shared" si="273"/>
        <v>214012</v>
      </c>
    </row>
    <row r="406" spans="1:36" s="403" customFormat="1" ht="15.6" hidden="1" customHeight="1" x14ac:dyDescent="0.25">
      <c r="A406" s="446" t="s">
        <v>969</v>
      </c>
      <c r="B406" s="438" t="s">
        <v>501</v>
      </c>
      <c r="C406" s="578" t="s">
        <v>224</v>
      </c>
      <c r="D406" s="601">
        <v>1</v>
      </c>
      <c r="E406" s="467">
        <v>149340</v>
      </c>
      <c r="F406" s="467">
        <f t="shared" si="274"/>
        <v>149340</v>
      </c>
      <c r="G406" s="467"/>
      <c r="H406" s="467"/>
      <c r="I406" s="589">
        <f t="shared" si="269"/>
        <v>149340</v>
      </c>
      <c r="J406" s="801"/>
      <c r="K406" s="807">
        <v>149340</v>
      </c>
      <c r="L406" s="808">
        <f t="shared" si="275"/>
        <v>0</v>
      </c>
      <c r="M406" s="807"/>
      <c r="N406" s="808"/>
      <c r="O406" s="812">
        <f t="shared" si="270"/>
        <v>0</v>
      </c>
      <c r="P406" s="641">
        <f t="shared" si="252"/>
        <v>0</v>
      </c>
      <c r="Q406" s="514">
        <f t="shared" si="253"/>
        <v>0</v>
      </c>
      <c r="R406" s="640">
        <f t="shared" si="241"/>
        <v>0</v>
      </c>
      <c r="S406" s="641"/>
      <c r="T406" s="521">
        <v>149340</v>
      </c>
      <c r="U406" s="521">
        <f t="shared" si="276"/>
        <v>0</v>
      </c>
      <c r="V406" s="521"/>
      <c r="W406" s="521"/>
      <c r="X406" s="673">
        <f t="shared" si="271"/>
        <v>0</v>
      </c>
      <c r="Y406" s="641"/>
      <c r="Z406" s="521">
        <v>149340</v>
      </c>
      <c r="AA406" s="521">
        <f t="shared" si="277"/>
        <v>0</v>
      </c>
      <c r="AB406" s="521"/>
      <c r="AC406" s="521"/>
      <c r="AD406" s="673">
        <f t="shared" si="272"/>
        <v>0</v>
      </c>
      <c r="AE406" s="744">
        <f t="shared" si="251"/>
        <v>1</v>
      </c>
      <c r="AF406" s="751">
        <v>149340</v>
      </c>
      <c r="AG406" s="751">
        <f t="shared" si="278"/>
        <v>149340</v>
      </c>
      <c r="AH406" s="751"/>
      <c r="AI406" s="751"/>
      <c r="AJ406" s="752">
        <f t="shared" si="273"/>
        <v>149340</v>
      </c>
    </row>
    <row r="407" spans="1:36" s="403" customFormat="1" ht="26.45" hidden="1" customHeight="1" x14ac:dyDescent="0.25">
      <c r="A407" s="446" t="s">
        <v>970</v>
      </c>
      <c r="B407" s="438" t="s">
        <v>502</v>
      </c>
      <c r="C407" s="572" t="s">
        <v>153</v>
      </c>
      <c r="D407" s="601">
        <v>6.5</v>
      </c>
      <c r="E407" s="467">
        <v>2358</v>
      </c>
      <c r="F407" s="467">
        <f t="shared" si="274"/>
        <v>15327</v>
      </c>
      <c r="G407" s="467"/>
      <c r="H407" s="467"/>
      <c r="I407" s="589">
        <f t="shared" si="269"/>
        <v>15327</v>
      </c>
      <c r="J407" s="801"/>
      <c r="K407" s="807">
        <v>2358</v>
      </c>
      <c r="L407" s="808">
        <f t="shared" si="275"/>
        <v>0</v>
      </c>
      <c r="M407" s="807"/>
      <c r="N407" s="808"/>
      <c r="O407" s="812">
        <f t="shared" si="270"/>
        <v>0</v>
      </c>
      <c r="P407" s="641">
        <f t="shared" si="252"/>
        <v>0</v>
      </c>
      <c r="Q407" s="514">
        <f t="shared" si="253"/>
        <v>0</v>
      </c>
      <c r="R407" s="640">
        <f t="shared" ref="R407:R470" si="284">(D407*K407)-(D407*T407)</f>
        <v>0</v>
      </c>
      <c r="S407" s="641"/>
      <c r="T407" s="521">
        <v>2358</v>
      </c>
      <c r="U407" s="521">
        <f t="shared" si="276"/>
        <v>0</v>
      </c>
      <c r="V407" s="521"/>
      <c r="W407" s="521"/>
      <c r="X407" s="673">
        <f t="shared" si="271"/>
        <v>0</v>
      </c>
      <c r="Y407" s="641"/>
      <c r="Z407" s="521">
        <v>2358</v>
      </c>
      <c r="AA407" s="521">
        <f t="shared" si="277"/>
        <v>0</v>
      </c>
      <c r="AB407" s="521"/>
      <c r="AC407" s="521"/>
      <c r="AD407" s="673">
        <f t="shared" si="272"/>
        <v>0</v>
      </c>
      <c r="AE407" s="744">
        <f t="shared" si="251"/>
        <v>6.5</v>
      </c>
      <c r="AF407" s="751">
        <v>2358</v>
      </c>
      <c r="AG407" s="751">
        <f t="shared" si="278"/>
        <v>15327</v>
      </c>
      <c r="AH407" s="751"/>
      <c r="AI407" s="751"/>
      <c r="AJ407" s="752">
        <f t="shared" si="273"/>
        <v>15327</v>
      </c>
    </row>
    <row r="408" spans="1:36" s="403" customFormat="1" ht="15.6" hidden="1" customHeight="1" x14ac:dyDescent="0.25">
      <c r="A408" s="446" t="s">
        <v>971</v>
      </c>
      <c r="B408" s="438" t="s">
        <v>503</v>
      </c>
      <c r="C408" s="578" t="s">
        <v>33</v>
      </c>
      <c r="D408" s="601">
        <v>0.06</v>
      </c>
      <c r="E408" s="467">
        <v>39300</v>
      </c>
      <c r="F408" s="467">
        <f t="shared" si="274"/>
        <v>2358</v>
      </c>
      <c r="G408" s="467"/>
      <c r="H408" s="467"/>
      <c r="I408" s="589">
        <f t="shared" si="269"/>
        <v>2358</v>
      </c>
      <c r="J408" s="801"/>
      <c r="K408" s="807">
        <v>39300</v>
      </c>
      <c r="L408" s="808">
        <f t="shared" si="275"/>
        <v>0</v>
      </c>
      <c r="M408" s="807"/>
      <c r="N408" s="808"/>
      <c r="O408" s="812">
        <f t="shared" si="270"/>
        <v>0</v>
      </c>
      <c r="P408" s="641">
        <f t="shared" si="252"/>
        <v>0</v>
      </c>
      <c r="Q408" s="514">
        <f t="shared" si="253"/>
        <v>0</v>
      </c>
      <c r="R408" s="640">
        <f t="shared" si="284"/>
        <v>0</v>
      </c>
      <c r="S408" s="641"/>
      <c r="T408" s="521">
        <v>39300</v>
      </c>
      <c r="U408" s="521">
        <f t="shared" si="276"/>
        <v>0</v>
      </c>
      <c r="V408" s="521"/>
      <c r="W408" s="521"/>
      <c r="X408" s="673">
        <f t="shared" si="271"/>
        <v>0</v>
      </c>
      <c r="Y408" s="641"/>
      <c r="Z408" s="521">
        <v>39300</v>
      </c>
      <c r="AA408" s="521">
        <f t="shared" si="277"/>
        <v>0</v>
      </c>
      <c r="AB408" s="521"/>
      <c r="AC408" s="521"/>
      <c r="AD408" s="673">
        <f t="shared" si="272"/>
        <v>0</v>
      </c>
      <c r="AE408" s="744">
        <f t="shared" si="251"/>
        <v>0.06</v>
      </c>
      <c r="AF408" s="751">
        <v>39300</v>
      </c>
      <c r="AG408" s="751">
        <f t="shared" si="278"/>
        <v>2358</v>
      </c>
      <c r="AH408" s="751"/>
      <c r="AI408" s="751"/>
      <c r="AJ408" s="752">
        <f t="shared" si="273"/>
        <v>2358</v>
      </c>
    </row>
    <row r="409" spans="1:36" s="403" customFormat="1" ht="15.6" hidden="1" customHeight="1" x14ac:dyDescent="0.25">
      <c r="A409" s="446" t="s">
        <v>972</v>
      </c>
      <c r="B409" s="438" t="s">
        <v>504</v>
      </c>
      <c r="C409" s="578" t="s">
        <v>213</v>
      </c>
      <c r="D409" s="601">
        <v>12</v>
      </c>
      <c r="E409" s="467">
        <v>786</v>
      </c>
      <c r="F409" s="467">
        <f t="shared" si="274"/>
        <v>9432</v>
      </c>
      <c r="G409" s="467"/>
      <c r="H409" s="467"/>
      <c r="I409" s="589">
        <f t="shared" si="269"/>
        <v>9432</v>
      </c>
      <c r="J409" s="801"/>
      <c r="K409" s="807">
        <v>786</v>
      </c>
      <c r="L409" s="808">
        <f t="shared" si="275"/>
        <v>0</v>
      </c>
      <c r="M409" s="807"/>
      <c r="N409" s="808"/>
      <c r="O409" s="812">
        <f t="shared" si="270"/>
        <v>0</v>
      </c>
      <c r="P409" s="641">
        <f t="shared" si="252"/>
        <v>0</v>
      </c>
      <c r="Q409" s="514">
        <f t="shared" si="253"/>
        <v>0</v>
      </c>
      <c r="R409" s="640">
        <f t="shared" si="284"/>
        <v>0</v>
      </c>
      <c r="S409" s="641"/>
      <c r="T409" s="521">
        <v>786</v>
      </c>
      <c r="U409" s="521">
        <f t="shared" si="276"/>
        <v>0</v>
      </c>
      <c r="V409" s="521"/>
      <c r="W409" s="521"/>
      <c r="X409" s="673">
        <f t="shared" si="271"/>
        <v>0</v>
      </c>
      <c r="Y409" s="641"/>
      <c r="Z409" s="521">
        <v>786</v>
      </c>
      <c r="AA409" s="521">
        <f t="shared" si="277"/>
        <v>0</v>
      </c>
      <c r="AB409" s="521"/>
      <c r="AC409" s="521"/>
      <c r="AD409" s="673">
        <f t="shared" si="272"/>
        <v>0</v>
      </c>
      <c r="AE409" s="744">
        <f t="shared" si="251"/>
        <v>12</v>
      </c>
      <c r="AF409" s="751">
        <v>786</v>
      </c>
      <c r="AG409" s="751">
        <f t="shared" si="278"/>
        <v>9432</v>
      </c>
      <c r="AH409" s="751"/>
      <c r="AI409" s="751"/>
      <c r="AJ409" s="752">
        <f t="shared" si="273"/>
        <v>9432</v>
      </c>
    </row>
    <row r="410" spans="1:36" s="403" customFormat="1" ht="15.6" hidden="1" customHeight="1" x14ac:dyDescent="0.25">
      <c r="A410" s="446" t="s">
        <v>973</v>
      </c>
      <c r="B410" s="438" t="s">
        <v>505</v>
      </c>
      <c r="C410" s="578" t="s">
        <v>213</v>
      </c>
      <c r="D410" s="601">
        <v>6</v>
      </c>
      <c r="E410" s="467">
        <v>628.80000000000007</v>
      </c>
      <c r="F410" s="467">
        <f t="shared" si="274"/>
        <v>3772.8</v>
      </c>
      <c r="G410" s="467"/>
      <c r="H410" s="467"/>
      <c r="I410" s="589">
        <f t="shared" si="269"/>
        <v>3772.8</v>
      </c>
      <c r="J410" s="801"/>
      <c r="K410" s="807">
        <v>628.80000000000007</v>
      </c>
      <c r="L410" s="808">
        <f t="shared" si="275"/>
        <v>0</v>
      </c>
      <c r="M410" s="807"/>
      <c r="N410" s="808"/>
      <c r="O410" s="812">
        <f t="shared" si="270"/>
        <v>0</v>
      </c>
      <c r="P410" s="641">
        <f t="shared" si="252"/>
        <v>0</v>
      </c>
      <c r="Q410" s="514">
        <f t="shared" si="253"/>
        <v>0</v>
      </c>
      <c r="R410" s="640">
        <f t="shared" si="284"/>
        <v>0</v>
      </c>
      <c r="S410" s="641"/>
      <c r="T410" s="521">
        <v>628.80000000000007</v>
      </c>
      <c r="U410" s="521">
        <f t="shared" si="276"/>
        <v>0</v>
      </c>
      <c r="V410" s="521"/>
      <c r="W410" s="521"/>
      <c r="X410" s="673">
        <f t="shared" si="271"/>
        <v>0</v>
      </c>
      <c r="Y410" s="641"/>
      <c r="Z410" s="521">
        <v>628.80000000000007</v>
      </c>
      <c r="AA410" s="521">
        <f t="shared" si="277"/>
        <v>0</v>
      </c>
      <c r="AB410" s="521"/>
      <c r="AC410" s="521"/>
      <c r="AD410" s="673">
        <f t="shared" si="272"/>
        <v>0</v>
      </c>
      <c r="AE410" s="744">
        <f t="shared" si="251"/>
        <v>6</v>
      </c>
      <c r="AF410" s="751">
        <v>628.80000000000007</v>
      </c>
      <c r="AG410" s="751">
        <f t="shared" si="278"/>
        <v>3772.8</v>
      </c>
      <c r="AH410" s="751"/>
      <c r="AI410" s="751"/>
      <c r="AJ410" s="752">
        <f t="shared" si="273"/>
        <v>3772.8</v>
      </c>
    </row>
    <row r="411" spans="1:36" s="403" customFormat="1" ht="15.6" hidden="1" customHeight="1" x14ac:dyDescent="0.25">
      <c r="A411" s="446" t="s">
        <v>974</v>
      </c>
      <c r="B411" s="438" t="s">
        <v>506</v>
      </c>
      <c r="C411" s="578" t="s">
        <v>33</v>
      </c>
      <c r="D411" s="601">
        <v>0.05</v>
      </c>
      <c r="E411" s="467">
        <v>39300</v>
      </c>
      <c r="F411" s="467">
        <f t="shared" si="274"/>
        <v>1965</v>
      </c>
      <c r="G411" s="467"/>
      <c r="H411" s="467"/>
      <c r="I411" s="589">
        <f t="shared" si="269"/>
        <v>1965</v>
      </c>
      <c r="J411" s="801"/>
      <c r="K411" s="807">
        <v>39300</v>
      </c>
      <c r="L411" s="808">
        <f t="shared" si="275"/>
        <v>0</v>
      </c>
      <c r="M411" s="807"/>
      <c r="N411" s="808"/>
      <c r="O411" s="812">
        <f t="shared" si="270"/>
        <v>0</v>
      </c>
      <c r="P411" s="641">
        <f t="shared" si="252"/>
        <v>0</v>
      </c>
      <c r="Q411" s="514">
        <f t="shared" si="253"/>
        <v>0</v>
      </c>
      <c r="R411" s="640">
        <f t="shared" si="284"/>
        <v>0</v>
      </c>
      <c r="S411" s="641"/>
      <c r="T411" s="521">
        <v>39300</v>
      </c>
      <c r="U411" s="521">
        <f t="shared" si="276"/>
        <v>0</v>
      </c>
      <c r="V411" s="521"/>
      <c r="W411" s="521"/>
      <c r="X411" s="673">
        <f t="shared" si="271"/>
        <v>0</v>
      </c>
      <c r="Y411" s="641"/>
      <c r="Z411" s="521">
        <v>39300</v>
      </c>
      <c r="AA411" s="521">
        <f t="shared" si="277"/>
        <v>0</v>
      </c>
      <c r="AB411" s="521"/>
      <c r="AC411" s="521"/>
      <c r="AD411" s="673">
        <f t="shared" si="272"/>
        <v>0</v>
      </c>
      <c r="AE411" s="744">
        <f t="shared" si="251"/>
        <v>0.05</v>
      </c>
      <c r="AF411" s="751">
        <v>39300</v>
      </c>
      <c r="AG411" s="751">
        <f t="shared" si="278"/>
        <v>1965</v>
      </c>
      <c r="AH411" s="751"/>
      <c r="AI411" s="751"/>
      <c r="AJ411" s="752">
        <f t="shared" si="273"/>
        <v>1965</v>
      </c>
    </row>
    <row r="412" spans="1:36" s="403" customFormat="1" ht="26.45" hidden="1" customHeight="1" x14ac:dyDescent="0.25">
      <c r="A412" s="446" t="s">
        <v>975</v>
      </c>
      <c r="B412" s="438" t="s">
        <v>507</v>
      </c>
      <c r="C412" s="578" t="s">
        <v>33</v>
      </c>
      <c r="D412" s="601">
        <v>0.18</v>
      </c>
      <c r="E412" s="467">
        <v>7860</v>
      </c>
      <c r="F412" s="467">
        <f t="shared" si="274"/>
        <v>1414.8</v>
      </c>
      <c r="G412" s="467"/>
      <c r="H412" s="467"/>
      <c r="I412" s="589">
        <f t="shared" si="269"/>
        <v>1414.8</v>
      </c>
      <c r="J412" s="801"/>
      <c r="K412" s="807">
        <v>7860</v>
      </c>
      <c r="L412" s="808">
        <f t="shared" si="275"/>
        <v>0</v>
      </c>
      <c r="M412" s="807"/>
      <c r="N412" s="808"/>
      <c r="O412" s="812">
        <f t="shared" si="270"/>
        <v>0</v>
      </c>
      <c r="P412" s="641">
        <f t="shared" si="252"/>
        <v>0</v>
      </c>
      <c r="Q412" s="514">
        <f t="shared" si="253"/>
        <v>0</v>
      </c>
      <c r="R412" s="640">
        <f t="shared" si="284"/>
        <v>0</v>
      </c>
      <c r="S412" s="641"/>
      <c r="T412" s="521">
        <v>7860</v>
      </c>
      <c r="U412" s="521">
        <f t="shared" si="276"/>
        <v>0</v>
      </c>
      <c r="V412" s="521"/>
      <c r="W412" s="521"/>
      <c r="X412" s="673">
        <f t="shared" si="271"/>
        <v>0</v>
      </c>
      <c r="Y412" s="641"/>
      <c r="Z412" s="521">
        <v>7860</v>
      </c>
      <c r="AA412" s="521">
        <f t="shared" si="277"/>
        <v>0</v>
      </c>
      <c r="AB412" s="521"/>
      <c r="AC412" s="521"/>
      <c r="AD412" s="673">
        <f t="shared" si="272"/>
        <v>0</v>
      </c>
      <c r="AE412" s="744">
        <f t="shared" si="251"/>
        <v>0.18</v>
      </c>
      <c r="AF412" s="751">
        <v>7860</v>
      </c>
      <c r="AG412" s="751">
        <f t="shared" si="278"/>
        <v>1414.8</v>
      </c>
      <c r="AH412" s="751"/>
      <c r="AI412" s="751"/>
      <c r="AJ412" s="752">
        <f t="shared" si="273"/>
        <v>1414.8</v>
      </c>
    </row>
    <row r="413" spans="1:36" s="403" customFormat="1" ht="15.6" hidden="1" customHeight="1" x14ac:dyDescent="0.25">
      <c r="A413" s="446" t="s">
        <v>976</v>
      </c>
      <c r="B413" s="438" t="s">
        <v>358</v>
      </c>
      <c r="C413" s="578" t="s">
        <v>224</v>
      </c>
      <c r="D413" s="601">
        <v>1</v>
      </c>
      <c r="E413" s="467">
        <v>301300</v>
      </c>
      <c r="F413" s="467">
        <f t="shared" si="274"/>
        <v>301300</v>
      </c>
      <c r="G413" s="467"/>
      <c r="H413" s="467"/>
      <c r="I413" s="589">
        <f t="shared" si="269"/>
        <v>301300</v>
      </c>
      <c r="J413" s="801"/>
      <c r="K413" s="807">
        <v>301300</v>
      </c>
      <c r="L413" s="808">
        <f t="shared" si="275"/>
        <v>0</v>
      </c>
      <c r="M413" s="807"/>
      <c r="N413" s="808"/>
      <c r="O413" s="812">
        <f t="shared" si="270"/>
        <v>0</v>
      </c>
      <c r="P413" s="641">
        <f t="shared" si="252"/>
        <v>0</v>
      </c>
      <c r="Q413" s="514">
        <f t="shared" si="253"/>
        <v>0</v>
      </c>
      <c r="R413" s="640">
        <f t="shared" si="284"/>
        <v>0</v>
      </c>
      <c r="S413" s="641"/>
      <c r="T413" s="521">
        <v>301300</v>
      </c>
      <c r="U413" s="521">
        <f t="shared" si="276"/>
        <v>0</v>
      </c>
      <c r="V413" s="521"/>
      <c r="W413" s="521"/>
      <c r="X413" s="673">
        <f t="shared" si="271"/>
        <v>0</v>
      </c>
      <c r="Y413" s="641"/>
      <c r="Z413" s="521">
        <v>301300</v>
      </c>
      <c r="AA413" s="521">
        <f t="shared" si="277"/>
        <v>0</v>
      </c>
      <c r="AB413" s="521"/>
      <c r="AC413" s="521"/>
      <c r="AD413" s="673">
        <f t="shared" si="272"/>
        <v>0</v>
      </c>
      <c r="AE413" s="744">
        <f t="shared" si="251"/>
        <v>1</v>
      </c>
      <c r="AF413" s="751">
        <v>301300</v>
      </c>
      <c r="AG413" s="751">
        <f t="shared" si="278"/>
        <v>301300</v>
      </c>
      <c r="AH413" s="751"/>
      <c r="AI413" s="751"/>
      <c r="AJ413" s="752">
        <f t="shared" si="273"/>
        <v>301300</v>
      </c>
    </row>
    <row r="414" spans="1:36" s="404" customFormat="1" ht="17.45" hidden="1" customHeight="1" x14ac:dyDescent="0.25">
      <c r="A414" s="706" t="s">
        <v>508</v>
      </c>
      <c r="B414" s="698" t="s">
        <v>509</v>
      </c>
      <c r="C414" s="699"/>
      <c r="D414" s="703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6">
        <f>SUM(I415:I426)</f>
        <v>11345593.922800003</v>
      </c>
      <c r="J414" s="833"/>
      <c r="K414" s="802"/>
      <c r="L414" s="811">
        <f>SUM(L415:L426)</f>
        <v>0</v>
      </c>
      <c r="M414" s="802"/>
      <c r="N414" s="811">
        <f>SUM(N415:N426)</f>
        <v>0</v>
      </c>
      <c r="O414" s="804">
        <f>SUM(O415:O426)</f>
        <v>0</v>
      </c>
      <c r="P414" s="641">
        <f t="shared" si="252"/>
        <v>0</v>
      </c>
      <c r="Q414" s="514">
        <f t="shared" si="253"/>
        <v>0</v>
      </c>
      <c r="R414" s="640">
        <f t="shared" si="284"/>
        <v>0</v>
      </c>
      <c r="S414" s="636"/>
      <c r="T414" s="520"/>
      <c r="U414" s="520">
        <f>SUM(U415:U426)</f>
        <v>0</v>
      </c>
      <c r="V414" s="520"/>
      <c r="W414" s="520">
        <f>SUM(W415:W426)</f>
        <v>0</v>
      </c>
      <c r="X414" s="672">
        <f>SUM(X415:X426)</f>
        <v>0</v>
      </c>
      <c r="Y414" s="636"/>
      <c r="Z414" s="520"/>
      <c r="AA414" s="520">
        <f>SUM(AA415:AA426)</f>
        <v>0</v>
      </c>
      <c r="AB414" s="520"/>
      <c r="AC414" s="520">
        <f>SUM(AC415:AC426)</f>
        <v>0</v>
      </c>
      <c r="AD414" s="672">
        <f>SUM(AD415:AD426)</f>
        <v>0</v>
      </c>
      <c r="AE414" s="744">
        <f t="shared" si="251"/>
        <v>0</v>
      </c>
      <c r="AF414" s="749"/>
      <c r="AG414" s="749">
        <f>SUM(AG415:AG426)</f>
        <v>5003468.5259999996</v>
      </c>
      <c r="AH414" s="749"/>
      <c r="AI414" s="749">
        <f>SUM(AI415:AI426)</f>
        <v>6342125.3968000012</v>
      </c>
      <c r="AJ414" s="750">
        <f>SUM(AJ415:AJ426)</f>
        <v>11345593.922800003</v>
      </c>
    </row>
    <row r="415" spans="1:36" s="403" customFormat="1" ht="17.45" hidden="1" customHeight="1" x14ac:dyDescent="0.25">
      <c r="A415" s="439" t="s">
        <v>839</v>
      </c>
      <c r="B415" s="433" t="s">
        <v>293</v>
      </c>
      <c r="C415" s="569" t="s">
        <v>213</v>
      </c>
      <c r="D415" s="593">
        <v>40</v>
      </c>
      <c r="E415" s="470">
        <v>1310</v>
      </c>
      <c r="F415" s="470">
        <f t="shared" ref="F415:F426" si="285">E415*D415</f>
        <v>52400</v>
      </c>
      <c r="G415" s="470">
        <v>619.45000000000005</v>
      </c>
      <c r="H415" s="470">
        <f t="shared" ref="H415:H425" si="286">G415*D415</f>
        <v>24778</v>
      </c>
      <c r="I415" s="592">
        <f t="shared" ref="I415:I426" si="287">H415+F415</f>
        <v>77178</v>
      </c>
      <c r="J415" s="823"/>
      <c r="K415" s="824">
        <v>1310</v>
      </c>
      <c r="L415" s="825">
        <f t="shared" ref="L415:L426" si="288">K415*J415</f>
        <v>0</v>
      </c>
      <c r="M415" s="824">
        <v>619.45000000000005</v>
      </c>
      <c r="N415" s="825">
        <f t="shared" ref="N415:N425" si="289">M415*J415</f>
        <v>0</v>
      </c>
      <c r="O415" s="818">
        <f t="shared" ref="O415:O426" si="290">N415+L415</f>
        <v>0</v>
      </c>
      <c r="P415" s="641">
        <f t="shared" si="252"/>
        <v>0</v>
      </c>
      <c r="Q415" s="514">
        <f t="shared" si="253"/>
        <v>0</v>
      </c>
      <c r="R415" s="640">
        <f t="shared" si="284"/>
        <v>0</v>
      </c>
      <c r="S415" s="650"/>
      <c r="T415" s="524">
        <v>1310</v>
      </c>
      <c r="U415" s="524">
        <f t="shared" ref="U415:U426" si="291">T415*S415</f>
        <v>0</v>
      </c>
      <c r="V415" s="524">
        <v>619.45000000000005</v>
      </c>
      <c r="W415" s="524">
        <f t="shared" ref="W415:W425" si="292">V415*S415</f>
        <v>0</v>
      </c>
      <c r="X415" s="674">
        <f t="shared" ref="X415:X426" si="293">W415+U415</f>
        <v>0</v>
      </c>
      <c r="Y415" s="650"/>
      <c r="Z415" s="524">
        <v>1310</v>
      </c>
      <c r="AA415" s="524">
        <f t="shared" ref="AA415:AA426" si="294">Z415*Y415</f>
        <v>0</v>
      </c>
      <c r="AB415" s="524">
        <v>619.45000000000005</v>
      </c>
      <c r="AC415" s="524">
        <f t="shared" ref="AC415:AC425" si="295">AB415*Y415</f>
        <v>0</v>
      </c>
      <c r="AD415" s="674">
        <f t="shared" ref="AD415:AD426" si="296">AC415+AA415</f>
        <v>0</v>
      </c>
      <c r="AE415" s="744">
        <f t="shared" si="251"/>
        <v>40</v>
      </c>
      <c r="AF415" s="757">
        <v>1310</v>
      </c>
      <c r="AG415" s="757">
        <f t="shared" ref="AG415:AG426" si="297">AF415*AE415</f>
        <v>52400</v>
      </c>
      <c r="AH415" s="757">
        <v>619.45000000000005</v>
      </c>
      <c r="AI415" s="757">
        <f t="shared" ref="AI415:AI425" si="298">AH415*AE415</f>
        <v>24778</v>
      </c>
      <c r="AJ415" s="754">
        <f t="shared" ref="AJ415:AJ426" si="299">AI415+AG415</f>
        <v>77178</v>
      </c>
    </row>
    <row r="416" spans="1:36" s="403" customFormat="1" ht="17.45" hidden="1" customHeight="1" x14ac:dyDescent="0.25">
      <c r="A416" s="439" t="s">
        <v>977</v>
      </c>
      <c r="B416" s="433" t="s">
        <v>272</v>
      </c>
      <c r="C416" s="569" t="s">
        <v>224</v>
      </c>
      <c r="D416" s="593">
        <v>1</v>
      </c>
      <c r="E416" s="470">
        <v>125495.90400000001</v>
      </c>
      <c r="F416" s="470">
        <f t="shared" si="285"/>
        <v>125495.90400000001</v>
      </c>
      <c r="G416" s="470">
        <v>181087.88880000004</v>
      </c>
      <c r="H416" s="470">
        <f t="shared" si="286"/>
        <v>181087.88880000004</v>
      </c>
      <c r="I416" s="592">
        <f t="shared" si="287"/>
        <v>306583.79280000005</v>
      </c>
      <c r="J416" s="823"/>
      <c r="K416" s="824">
        <v>125495.90400000001</v>
      </c>
      <c r="L416" s="825">
        <f t="shared" si="288"/>
        <v>0</v>
      </c>
      <c r="M416" s="824">
        <v>181087.88880000004</v>
      </c>
      <c r="N416" s="825">
        <f t="shared" si="289"/>
        <v>0</v>
      </c>
      <c r="O416" s="818">
        <f t="shared" si="290"/>
        <v>0</v>
      </c>
      <c r="P416" s="641">
        <f t="shared" si="252"/>
        <v>0</v>
      </c>
      <c r="Q416" s="514">
        <f t="shared" si="253"/>
        <v>0</v>
      </c>
      <c r="R416" s="640">
        <f t="shared" si="284"/>
        <v>0</v>
      </c>
      <c r="S416" s="650"/>
      <c r="T416" s="524">
        <v>125495.90400000001</v>
      </c>
      <c r="U416" s="524">
        <f t="shared" si="291"/>
        <v>0</v>
      </c>
      <c r="V416" s="524">
        <v>181087.88880000004</v>
      </c>
      <c r="W416" s="524">
        <f t="shared" si="292"/>
        <v>0</v>
      </c>
      <c r="X416" s="674">
        <f t="shared" si="293"/>
        <v>0</v>
      </c>
      <c r="Y416" s="650"/>
      <c r="Z416" s="524">
        <v>125495.90400000001</v>
      </c>
      <c r="AA416" s="524">
        <f t="shared" si="294"/>
        <v>0</v>
      </c>
      <c r="AB416" s="524">
        <v>181087.88880000004</v>
      </c>
      <c r="AC416" s="524">
        <f t="shared" si="295"/>
        <v>0</v>
      </c>
      <c r="AD416" s="674">
        <f t="shared" si="296"/>
        <v>0</v>
      </c>
      <c r="AE416" s="744">
        <f t="shared" si="251"/>
        <v>1</v>
      </c>
      <c r="AF416" s="757">
        <v>125495.90400000001</v>
      </c>
      <c r="AG416" s="757">
        <f t="shared" si="297"/>
        <v>125495.90400000001</v>
      </c>
      <c r="AH416" s="757">
        <v>181087.88880000004</v>
      </c>
      <c r="AI416" s="757">
        <f t="shared" si="298"/>
        <v>181087.88880000004</v>
      </c>
      <c r="AJ416" s="754">
        <f t="shared" si="299"/>
        <v>306583.79280000005</v>
      </c>
    </row>
    <row r="417" spans="1:36" s="403" customFormat="1" ht="17.45" hidden="1" customHeight="1" x14ac:dyDescent="0.25">
      <c r="A417" s="439" t="s">
        <v>978</v>
      </c>
      <c r="B417" s="433" t="s">
        <v>295</v>
      </c>
      <c r="C417" s="569" t="s">
        <v>224</v>
      </c>
      <c r="D417" s="593">
        <v>1</v>
      </c>
      <c r="E417" s="470">
        <v>52630.560000000005</v>
      </c>
      <c r="F417" s="470">
        <f t="shared" si="285"/>
        <v>52630.560000000005</v>
      </c>
      <c r="G417" s="470">
        <v>128976.12</v>
      </c>
      <c r="H417" s="470">
        <f t="shared" si="286"/>
        <v>128976.12</v>
      </c>
      <c r="I417" s="592">
        <f t="shared" si="287"/>
        <v>181606.68</v>
      </c>
      <c r="J417" s="823"/>
      <c r="K417" s="824">
        <v>52630.560000000005</v>
      </c>
      <c r="L417" s="825">
        <f t="shared" si="288"/>
        <v>0</v>
      </c>
      <c r="M417" s="824">
        <v>128976.12</v>
      </c>
      <c r="N417" s="825">
        <f t="shared" si="289"/>
        <v>0</v>
      </c>
      <c r="O417" s="818">
        <f t="shared" si="290"/>
        <v>0</v>
      </c>
      <c r="P417" s="641">
        <f t="shared" si="252"/>
        <v>0</v>
      </c>
      <c r="Q417" s="514">
        <f t="shared" si="253"/>
        <v>0</v>
      </c>
      <c r="R417" s="640">
        <f t="shared" si="284"/>
        <v>0</v>
      </c>
      <c r="S417" s="650"/>
      <c r="T417" s="524">
        <v>52630.560000000005</v>
      </c>
      <c r="U417" s="524">
        <f t="shared" si="291"/>
        <v>0</v>
      </c>
      <c r="V417" s="524">
        <v>128976.12</v>
      </c>
      <c r="W417" s="524">
        <f t="shared" si="292"/>
        <v>0</v>
      </c>
      <c r="X417" s="674">
        <f t="shared" si="293"/>
        <v>0</v>
      </c>
      <c r="Y417" s="650"/>
      <c r="Z417" s="524">
        <v>52630.560000000005</v>
      </c>
      <c r="AA417" s="524">
        <f t="shared" si="294"/>
        <v>0</v>
      </c>
      <c r="AB417" s="524">
        <v>128976.12</v>
      </c>
      <c r="AC417" s="524">
        <f t="shared" si="295"/>
        <v>0</v>
      </c>
      <c r="AD417" s="674">
        <f t="shared" si="296"/>
        <v>0</v>
      </c>
      <c r="AE417" s="744">
        <f t="shared" ref="AE417:AE480" si="300">D417-S417-Y417</f>
        <v>1</v>
      </c>
      <c r="AF417" s="757">
        <v>52630.560000000005</v>
      </c>
      <c r="AG417" s="757">
        <f t="shared" si="297"/>
        <v>52630.560000000005</v>
      </c>
      <c r="AH417" s="757">
        <v>128976.12</v>
      </c>
      <c r="AI417" s="757">
        <f t="shared" si="298"/>
        <v>128976.12</v>
      </c>
      <c r="AJ417" s="754">
        <f t="shared" si="299"/>
        <v>181606.68</v>
      </c>
    </row>
    <row r="418" spans="1:36" s="403" customFormat="1" ht="17.45" hidden="1" customHeight="1" x14ac:dyDescent="0.25">
      <c r="A418" s="439" t="s">
        <v>979</v>
      </c>
      <c r="B418" s="433" t="s">
        <v>296</v>
      </c>
      <c r="C418" s="569" t="s">
        <v>224</v>
      </c>
      <c r="D418" s="593">
        <v>2</v>
      </c>
      <c r="E418" s="470">
        <v>63240.381000000008</v>
      </c>
      <c r="F418" s="470">
        <f t="shared" si="285"/>
        <v>126480.76200000002</v>
      </c>
      <c r="G418" s="470">
        <v>93837.744000000006</v>
      </c>
      <c r="H418" s="470">
        <f t="shared" si="286"/>
        <v>187675.48800000001</v>
      </c>
      <c r="I418" s="592">
        <f t="shared" si="287"/>
        <v>314156.25</v>
      </c>
      <c r="J418" s="823"/>
      <c r="K418" s="824">
        <v>63240.381000000008</v>
      </c>
      <c r="L418" s="825">
        <f t="shared" si="288"/>
        <v>0</v>
      </c>
      <c r="M418" s="824">
        <v>93837.744000000006</v>
      </c>
      <c r="N418" s="825">
        <f t="shared" si="289"/>
        <v>0</v>
      </c>
      <c r="O418" s="818">
        <f t="shared" si="290"/>
        <v>0</v>
      </c>
      <c r="P418" s="641">
        <f t="shared" si="252"/>
        <v>0</v>
      </c>
      <c r="Q418" s="514">
        <f t="shared" si="253"/>
        <v>0</v>
      </c>
      <c r="R418" s="640">
        <f t="shared" si="284"/>
        <v>0</v>
      </c>
      <c r="S418" s="650"/>
      <c r="T418" s="524">
        <v>63240.381000000008</v>
      </c>
      <c r="U418" s="524">
        <f t="shared" si="291"/>
        <v>0</v>
      </c>
      <c r="V418" s="524">
        <v>93837.744000000006</v>
      </c>
      <c r="W418" s="524">
        <f t="shared" si="292"/>
        <v>0</v>
      </c>
      <c r="X418" s="674">
        <f t="shared" si="293"/>
        <v>0</v>
      </c>
      <c r="Y418" s="650"/>
      <c r="Z418" s="524">
        <v>63240.381000000008</v>
      </c>
      <c r="AA418" s="524">
        <f t="shared" si="294"/>
        <v>0</v>
      </c>
      <c r="AB418" s="524">
        <v>93837.744000000006</v>
      </c>
      <c r="AC418" s="524">
        <f t="shared" si="295"/>
        <v>0</v>
      </c>
      <c r="AD418" s="674">
        <f t="shared" si="296"/>
        <v>0</v>
      </c>
      <c r="AE418" s="744">
        <f t="shared" si="300"/>
        <v>2</v>
      </c>
      <c r="AF418" s="757">
        <v>63240.381000000008</v>
      </c>
      <c r="AG418" s="757">
        <f t="shared" si="297"/>
        <v>126480.76200000002</v>
      </c>
      <c r="AH418" s="757">
        <v>93837.744000000006</v>
      </c>
      <c r="AI418" s="757">
        <f t="shared" si="298"/>
        <v>187675.48800000001</v>
      </c>
      <c r="AJ418" s="754">
        <f t="shared" si="299"/>
        <v>314156.25</v>
      </c>
    </row>
    <row r="419" spans="1:36" s="403" customFormat="1" ht="25.5" hidden="1" customHeight="1" x14ac:dyDescent="0.25">
      <c r="A419" s="439" t="s">
        <v>980</v>
      </c>
      <c r="B419" s="433" t="s">
        <v>297</v>
      </c>
      <c r="C419" s="569" t="s">
        <v>31</v>
      </c>
      <c r="D419" s="593">
        <v>151</v>
      </c>
      <c r="E419" s="470">
        <v>1050.6026490066224</v>
      </c>
      <c r="F419" s="470">
        <f t="shared" si="285"/>
        <v>158640.99999999997</v>
      </c>
      <c r="G419" s="470">
        <v>1168.9496688741722</v>
      </c>
      <c r="H419" s="470">
        <f t="shared" si="286"/>
        <v>176511.4</v>
      </c>
      <c r="I419" s="592">
        <f t="shared" si="287"/>
        <v>335152.39999999997</v>
      </c>
      <c r="J419" s="823"/>
      <c r="K419" s="824">
        <v>1050.6026490066224</v>
      </c>
      <c r="L419" s="825">
        <f t="shared" si="288"/>
        <v>0</v>
      </c>
      <c r="M419" s="824">
        <v>1168.9496688741722</v>
      </c>
      <c r="N419" s="825">
        <f t="shared" si="289"/>
        <v>0</v>
      </c>
      <c r="O419" s="818">
        <f t="shared" si="290"/>
        <v>0</v>
      </c>
      <c r="P419" s="641">
        <f t="shared" ref="P419:P482" si="301">K419-T419</f>
        <v>0</v>
      </c>
      <c r="Q419" s="514">
        <f t="shared" ref="Q419:Q482" si="302">M419-V419</f>
        <v>0</v>
      </c>
      <c r="R419" s="640">
        <f t="shared" si="284"/>
        <v>0</v>
      </c>
      <c r="S419" s="650"/>
      <c r="T419" s="524">
        <v>1050.6026490066224</v>
      </c>
      <c r="U419" s="524">
        <f t="shared" si="291"/>
        <v>0</v>
      </c>
      <c r="V419" s="524">
        <v>1168.9496688741722</v>
      </c>
      <c r="W419" s="524">
        <f t="shared" si="292"/>
        <v>0</v>
      </c>
      <c r="X419" s="674">
        <f t="shared" si="293"/>
        <v>0</v>
      </c>
      <c r="Y419" s="650"/>
      <c r="Z419" s="524">
        <v>1050.6026490066224</v>
      </c>
      <c r="AA419" s="524">
        <f t="shared" si="294"/>
        <v>0</v>
      </c>
      <c r="AB419" s="524">
        <v>1168.9496688741722</v>
      </c>
      <c r="AC419" s="524">
        <f t="shared" si="295"/>
        <v>0</v>
      </c>
      <c r="AD419" s="674">
        <f t="shared" si="296"/>
        <v>0</v>
      </c>
      <c r="AE419" s="744">
        <f t="shared" si="300"/>
        <v>151</v>
      </c>
      <c r="AF419" s="757">
        <v>1050.6026490066224</v>
      </c>
      <c r="AG419" s="757">
        <f t="shared" si="297"/>
        <v>158640.99999999997</v>
      </c>
      <c r="AH419" s="757">
        <v>1168.9496688741722</v>
      </c>
      <c r="AI419" s="757">
        <f t="shared" si="298"/>
        <v>176511.4</v>
      </c>
      <c r="AJ419" s="754">
        <f t="shared" si="299"/>
        <v>335152.39999999997</v>
      </c>
    </row>
    <row r="420" spans="1:36" s="403" customFormat="1" ht="17.45" hidden="1" customHeight="1" x14ac:dyDescent="0.25">
      <c r="A420" s="439" t="s">
        <v>981</v>
      </c>
      <c r="B420" s="433" t="s">
        <v>276</v>
      </c>
      <c r="C420" s="569" t="s">
        <v>153</v>
      </c>
      <c r="D420" s="593">
        <v>1146</v>
      </c>
      <c r="E420" s="470">
        <v>2358</v>
      </c>
      <c r="F420" s="470">
        <f t="shared" si="285"/>
        <v>2702268</v>
      </c>
      <c r="G420" s="470">
        <v>2044.0242582897035</v>
      </c>
      <c r="H420" s="470">
        <f t="shared" si="286"/>
        <v>2342451.8000000003</v>
      </c>
      <c r="I420" s="592">
        <f t="shared" si="287"/>
        <v>5044719.8000000007</v>
      </c>
      <c r="J420" s="823"/>
      <c r="K420" s="824">
        <v>2358</v>
      </c>
      <c r="L420" s="825">
        <f t="shared" si="288"/>
        <v>0</v>
      </c>
      <c r="M420" s="824">
        <v>2044.0242582897035</v>
      </c>
      <c r="N420" s="825">
        <f t="shared" si="289"/>
        <v>0</v>
      </c>
      <c r="O420" s="818">
        <f t="shared" si="290"/>
        <v>0</v>
      </c>
      <c r="P420" s="641">
        <f t="shared" si="301"/>
        <v>0</v>
      </c>
      <c r="Q420" s="514">
        <f t="shared" si="302"/>
        <v>0</v>
      </c>
      <c r="R420" s="640">
        <f t="shared" si="284"/>
        <v>0</v>
      </c>
      <c r="S420" s="650"/>
      <c r="T420" s="524">
        <v>2358</v>
      </c>
      <c r="U420" s="524">
        <f t="shared" si="291"/>
        <v>0</v>
      </c>
      <c r="V420" s="524">
        <v>2044.0242582897035</v>
      </c>
      <c r="W420" s="524">
        <f t="shared" si="292"/>
        <v>0</v>
      </c>
      <c r="X420" s="674">
        <f t="shared" si="293"/>
        <v>0</v>
      </c>
      <c r="Y420" s="650"/>
      <c r="Z420" s="524">
        <v>2358</v>
      </c>
      <c r="AA420" s="524">
        <f t="shared" si="294"/>
        <v>0</v>
      </c>
      <c r="AB420" s="524">
        <v>2044.0242582897035</v>
      </c>
      <c r="AC420" s="524">
        <f t="shared" si="295"/>
        <v>0</v>
      </c>
      <c r="AD420" s="674">
        <f t="shared" si="296"/>
        <v>0</v>
      </c>
      <c r="AE420" s="744">
        <f t="shared" si="300"/>
        <v>1146</v>
      </c>
      <c r="AF420" s="757">
        <v>2358</v>
      </c>
      <c r="AG420" s="757">
        <f t="shared" si="297"/>
        <v>2702268</v>
      </c>
      <c r="AH420" s="757">
        <v>2044.0242582897035</v>
      </c>
      <c r="AI420" s="757">
        <f t="shared" si="298"/>
        <v>2342451.8000000003</v>
      </c>
      <c r="AJ420" s="754">
        <f t="shared" si="299"/>
        <v>5044719.8000000007</v>
      </c>
    </row>
    <row r="421" spans="1:36" s="403" customFormat="1" ht="26.25" hidden="1" customHeight="1" x14ac:dyDescent="0.25">
      <c r="A421" s="439" t="s">
        <v>982</v>
      </c>
      <c r="B421" s="433" t="s">
        <v>302</v>
      </c>
      <c r="C421" s="569" t="s">
        <v>224</v>
      </c>
      <c r="D421" s="593">
        <v>5</v>
      </c>
      <c r="E421" s="470">
        <v>61132.46</v>
      </c>
      <c r="F421" s="470">
        <f t="shared" si="285"/>
        <v>305662.3</v>
      </c>
      <c r="G421" s="470">
        <v>362404.12000000005</v>
      </c>
      <c r="H421" s="470">
        <f t="shared" si="286"/>
        <v>1812020.6000000003</v>
      </c>
      <c r="I421" s="592">
        <f t="shared" si="287"/>
        <v>2117682.9000000004</v>
      </c>
      <c r="J421" s="823"/>
      <c r="K421" s="824">
        <v>61132.46</v>
      </c>
      <c r="L421" s="825">
        <f t="shared" si="288"/>
        <v>0</v>
      </c>
      <c r="M421" s="824">
        <v>362404.12000000005</v>
      </c>
      <c r="N421" s="825">
        <f t="shared" si="289"/>
        <v>0</v>
      </c>
      <c r="O421" s="818">
        <f t="shared" si="290"/>
        <v>0</v>
      </c>
      <c r="P421" s="641">
        <f t="shared" si="301"/>
        <v>0</v>
      </c>
      <c r="Q421" s="514">
        <f t="shared" si="302"/>
        <v>0</v>
      </c>
      <c r="R421" s="640">
        <f t="shared" si="284"/>
        <v>0</v>
      </c>
      <c r="S421" s="650"/>
      <c r="T421" s="524">
        <v>61132.46</v>
      </c>
      <c r="U421" s="524">
        <f t="shared" si="291"/>
        <v>0</v>
      </c>
      <c r="V421" s="524">
        <v>362404.12000000005</v>
      </c>
      <c r="W421" s="524">
        <f t="shared" si="292"/>
        <v>0</v>
      </c>
      <c r="X421" s="674">
        <f t="shared" si="293"/>
        <v>0</v>
      </c>
      <c r="Y421" s="650"/>
      <c r="Z421" s="524">
        <v>61132.46</v>
      </c>
      <c r="AA421" s="524">
        <f t="shared" si="294"/>
        <v>0</v>
      </c>
      <c r="AB421" s="524">
        <v>362404.12000000005</v>
      </c>
      <c r="AC421" s="524">
        <f t="shared" si="295"/>
        <v>0</v>
      </c>
      <c r="AD421" s="674">
        <f t="shared" si="296"/>
        <v>0</v>
      </c>
      <c r="AE421" s="744">
        <f t="shared" si="300"/>
        <v>5</v>
      </c>
      <c r="AF421" s="757">
        <v>61132.46</v>
      </c>
      <c r="AG421" s="757">
        <f t="shared" si="297"/>
        <v>305662.3</v>
      </c>
      <c r="AH421" s="757">
        <v>362404.12000000005</v>
      </c>
      <c r="AI421" s="757">
        <f t="shared" si="298"/>
        <v>1812020.6000000003</v>
      </c>
      <c r="AJ421" s="754">
        <f t="shared" si="299"/>
        <v>2117682.9000000004</v>
      </c>
    </row>
    <row r="422" spans="1:36" s="403" customFormat="1" ht="24" hidden="1" customHeight="1" x14ac:dyDescent="0.25">
      <c r="A422" s="439" t="s">
        <v>983</v>
      </c>
      <c r="B422" s="433" t="s">
        <v>303</v>
      </c>
      <c r="C422" s="569" t="s">
        <v>224</v>
      </c>
      <c r="D422" s="593">
        <v>16</v>
      </c>
      <c r="E422" s="470">
        <v>18340</v>
      </c>
      <c r="F422" s="470">
        <f t="shared" si="285"/>
        <v>293440</v>
      </c>
      <c r="G422" s="470">
        <v>50744.931250000001</v>
      </c>
      <c r="H422" s="470">
        <f t="shared" si="286"/>
        <v>811918.9</v>
      </c>
      <c r="I422" s="592">
        <f t="shared" si="287"/>
        <v>1105358.8999999999</v>
      </c>
      <c r="J422" s="823"/>
      <c r="K422" s="824">
        <v>18340</v>
      </c>
      <c r="L422" s="825">
        <f t="shared" si="288"/>
        <v>0</v>
      </c>
      <c r="M422" s="824">
        <v>50744.931250000001</v>
      </c>
      <c r="N422" s="825">
        <f t="shared" si="289"/>
        <v>0</v>
      </c>
      <c r="O422" s="818">
        <f t="shared" si="290"/>
        <v>0</v>
      </c>
      <c r="P422" s="641">
        <f t="shared" si="301"/>
        <v>0</v>
      </c>
      <c r="Q422" s="514">
        <f t="shared" si="302"/>
        <v>0</v>
      </c>
      <c r="R422" s="640">
        <f t="shared" si="284"/>
        <v>0</v>
      </c>
      <c r="S422" s="650"/>
      <c r="T422" s="524">
        <v>18340</v>
      </c>
      <c r="U422" s="524">
        <f t="shared" si="291"/>
        <v>0</v>
      </c>
      <c r="V422" s="524">
        <v>50744.931250000001</v>
      </c>
      <c r="W422" s="524">
        <f t="shared" si="292"/>
        <v>0</v>
      </c>
      <c r="X422" s="674">
        <f t="shared" si="293"/>
        <v>0</v>
      </c>
      <c r="Y422" s="650"/>
      <c r="Z422" s="524">
        <v>18340</v>
      </c>
      <c r="AA422" s="524">
        <f t="shared" si="294"/>
        <v>0</v>
      </c>
      <c r="AB422" s="524">
        <v>50744.931250000001</v>
      </c>
      <c r="AC422" s="524">
        <f t="shared" si="295"/>
        <v>0</v>
      </c>
      <c r="AD422" s="674">
        <f t="shared" si="296"/>
        <v>0</v>
      </c>
      <c r="AE422" s="744">
        <f t="shared" si="300"/>
        <v>16</v>
      </c>
      <c r="AF422" s="757">
        <v>18340</v>
      </c>
      <c r="AG422" s="757">
        <f t="shared" si="297"/>
        <v>293440</v>
      </c>
      <c r="AH422" s="757">
        <v>50744.931250000001</v>
      </c>
      <c r="AI422" s="757">
        <f t="shared" si="298"/>
        <v>811918.9</v>
      </c>
      <c r="AJ422" s="754">
        <f t="shared" si="299"/>
        <v>1105358.8999999999</v>
      </c>
    </row>
    <row r="423" spans="1:36" s="403" customFormat="1" ht="17.45" hidden="1" customHeight="1" x14ac:dyDescent="0.25">
      <c r="A423" s="439" t="s">
        <v>984</v>
      </c>
      <c r="B423" s="433" t="s">
        <v>304</v>
      </c>
      <c r="C423" s="569" t="s">
        <v>213</v>
      </c>
      <c r="D423" s="593">
        <v>348</v>
      </c>
      <c r="E423" s="470">
        <v>635</v>
      </c>
      <c r="F423" s="470">
        <f t="shared" si="285"/>
        <v>220980</v>
      </c>
      <c r="G423" s="470">
        <v>889</v>
      </c>
      <c r="H423" s="470">
        <f t="shared" si="286"/>
        <v>309372</v>
      </c>
      <c r="I423" s="592">
        <f t="shared" si="287"/>
        <v>530352</v>
      </c>
      <c r="J423" s="823"/>
      <c r="K423" s="824">
        <v>635</v>
      </c>
      <c r="L423" s="825">
        <f t="shared" si="288"/>
        <v>0</v>
      </c>
      <c r="M423" s="824">
        <v>889</v>
      </c>
      <c r="N423" s="825">
        <f t="shared" si="289"/>
        <v>0</v>
      </c>
      <c r="O423" s="818">
        <f t="shared" si="290"/>
        <v>0</v>
      </c>
      <c r="P423" s="641">
        <f t="shared" si="301"/>
        <v>0</v>
      </c>
      <c r="Q423" s="514">
        <f t="shared" si="302"/>
        <v>0</v>
      </c>
      <c r="R423" s="640">
        <f t="shared" si="284"/>
        <v>0</v>
      </c>
      <c r="S423" s="650"/>
      <c r="T423" s="524">
        <v>635</v>
      </c>
      <c r="U423" s="524">
        <f t="shared" si="291"/>
        <v>0</v>
      </c>
      <c r="V423" s="524">
        <v>889</v>
      </c>
      <c r="W423" s="524">
        <f t="shared" si="292"/>
        <v>0</v>
      </c>
      <c r="X423" s="674">
        <f t="shared" si="293"/>
        <v>0</v>
      </c>
      <c r="Y423" s="650"/>
      <c r="Z423" s="524">
        <v>635</v>
      </c>
      <c r="AA423" s="524">
        <f t="shared" si="294"/>
        <v>0</v>
      </c>
      <c r="AB423" s="524">
        <v>889</v>
      </c>
      <c r="AC423" s="524">
        <f t="shared" si="295"/>
        <v>0</v>
      </c>
      <c r="AD423" s="674">
        <f t="shared" si="296"/>
        <v>0</v>
      </c>
      <c r="AE423" s="744">
        <f t="shared" si="300"/>
        <v>348</v>
      </c>
      <c r="AF423" s="757">
        <v>635</v>
      </c>
      <c r="AG423" s="757">
        <f t="shared" si="297"/>
        <v>220980</v>
      </c>
      <c r="AH423" s="757">
        <v>889</v>
      </c>
      <c r="AI423" s="757">
        <f t="shared" si="298"/>
        <v>309372</v>
      </c>
      <c r="AJ423" s="754">
        <f t="shared" si="299"/>
        <v>530352</v>
      </c>
    </row>
    <row r="424" spans="1:36" s="403" customFormat="1" ht="17.45" hidden="1" customHeight="1" x14ac:dyDescent="0.25">
      <c r="A424" s="439" t="s">
        <v>985</v>
      </c>
      <c r="B424" s="433" t="s">
        <v>305</v>
      </c>
      <c r="C424" s="569" t="s">
        <v>213</v>
      </c>
      <c r="D424" s="593">
        <v>133</v>
      </c>
      <c r="E424" s="470">
        <v>1310</v>
      </c>
      <c r="F424" s="470">
        <f t="shared" si="285"/>
        <v>174230</v>
      </c>
      <c r="G424" s="470">
        <v>1477.7774436090226</v>
      </c>
      <c r="H424" s="470">
        <f t="shared" si="286"/>
        <v>196544.4</v>
      </c>
      <c r="I424" s="592">
        <f t="shared" si="287"/>
        <v>370774.4</v>
      </c>
      <c r="J424" s="823"/>
      <c r="K424" s="824">
        <v>1310</v>
      </c>
      <c r="L424" s="825">
        <f t="shared" si="288"/>
        <v>0</v>
      </c>
      <c r="M424" s="824">
        <v>1477.7774436090226</v>
      </c>
      <c r="N424" s="825">
        <f t="shared" si="289"/>
        <v>0</v>
      </c>
      <c r="O424" s="818">
        <f t="shared" si="290"/>
        <v>0</v>
      </c>
      <c r="P424" s="641">
        <f t="shared" si="301"/>
        <v>0</v>
      </c>
      <c r="Q424" s="514">
        <f t="shared" si="302"/>
        <v>0</v>
      </c>
      <c r="R424" s="640">
        <f t="shared" si="284"/>
        <v>0</v>
      </c>
      <c r="S424" s="650"/>
      <c r="T424" s="524">
        <v>1310</v>
      </c>
      <c r="U424" s="524">
        <f t="shared" si="291"/>
        <v>0</v>
      </c>
      <c r="V424" s="524">
        <v>1477.7774436090226</v>
      </c>
      <c r="W424" s="524">
        <f t="shared" si="292"/>
        <v>0</v>
      </c>
      <c r="X424" s="674">
        <f t="shared" si="293"/>
        <v>0</v>
      </c>
      <c r="Y424" s="650"/>
      <c r="Z424" s="524">
        <v>1310</v>
      </c>
      <c r="AA424" s="524">
        <f t="shared" si="294"/>
        <v>0</v>
      </c>
      <c r="AB424" s="524">
        <v>1477.7774436090226</v>
      </c>
      <c r="AC424" s="524">
        <f t="shared" si="295"/>
        <v>0</v>
      </c>
      <c r="AD424" s="674">
        <f t="shared" si="296"/>
        <v>0</v>
      </c>
      <c r="AE424" s="744">
        <f t="shared" si="300"/>
        <v>133</v>
      </c>
      <c r="AF424" s="757">
        <v>1310</v>
      </c>
      <c r="AG424" s="757">
        <f t="shared" si="297"/>
        <v>174230</v>
      </c>
      <c r="AH424" s="757">
        <v>1477.7774436090226</v>
      </c>
      <c r="AI424" s="757">
        <f t="shared" si="298"/>
        <v>196544.4</v>
      </c>
      <c r="AJ424" s="754">
        <f t="shared" si="299"/>
        <v>370774.4</v>
      </c>
    </row>
    <row r="425" spans="1:36" s="403" customFormat="1" ht="17.45" hidden="1" customHeight="1" x14ac:dyDescent="0.25">
      <c r="A425" s="439" t="s">
        <v>986</v>
      </c>
      <c r="B425" s="433" t="s">
        <v>306</v>
      </c>
      <c r="C425" s="569" t="s">
        <v>31</v>
      </c>
      <c r="D425" s="593">
        <v>16</v>
      </c>
      <c r="E425" s="470">
        <v>3275</v>
      </c>
      <c r="F425" s="470">
        <f t="shared" si="285"/>
        <v>52400</v>
      </c>
      <c r="G425" s="470">
        <v>10674.300000000001</v>
      </c>
      <c r="H425" s="470">
        <f t="shared" si="286"/>
        <v>170788.80000000002</v>
      </c>
      <c r="I425" s="592">
        <f t="shared" si="287"/>
        <v>223188.80000000002</v>
      </c>
      <c r="J425" s="823"/>
      <c r="K425" s="824">
        <v>3275</v>
      </c>
      <c r="L425" s="825">
        <f t="shared" si="288"/>
        <v>0</v>
      </c>
      <c r="M425" s="824">
        <v>10674.300000000001</v>
      </c>
      <c r="N425" s="825">
        <f t="shared" si="289"/>
        <v>0</v>
      </c>
      <c r="O425" s="818">
        <f t="shared" si="290"/>
        <v>0</v>
      </c>
      <c r="P425" s="641">
        <f t="shared" si="301"/>
        <v>0</v>
      </c>
      <c r="Q425" s="514">
        <f t="shared" si="302"/>
        <v>0</v>
      </c>
      <c r="R425" s="640">
        <f t="shared" si="284"/>
        <v>0</v>
      </c>
      <c r="S425" s="650"/>
      <c r="T425" s="524">
        <v>3275</v>
      </c>
      <c r="U425" s="524">
        <f t="shared" si="291"/>
        <v>0</v>
      </c>
      <c r="V425" s="524">
        <v>10674.300000000001</v>
      </c>
      <c r="W425" s="524">
        <f t="shared" si="292"/>
        <v>0</v>
      </c>
      <c r="X425" s="674">
        <f t="shared" si="293"/>
        <v>0</v>
      </c>
      <c r="Y425" s="650"/>
      <c r="Z425" s="524">
        <v>3275</v>
      </c>
      <c r="AA425" s="524">
        <f t="shared" si="294"/>
        <v>0</v>
      </c>
      <c r="AB425" s="524">
        <v>10674.300000000001</v>
      </c>
      <c r="AC425" s="524">
        <f t="shared" si="295"/>
        <v>0</v>
      </c>
      <c r="AD425" s="674">
        <f t="shared" si="296"/>
        <v>0</v>
      </c>
      <c r="AE425" s="744">
        <f t="shared" si="300"/>
        <v>16</v>
      </c>
      <c r="AF425" s="757">
        <v>3275</v>
      </c>
      <c r="AG425" s="757">
        <f t="shared" si="297"/>
        <v>52400</v>
      </c>
      <c r="AH425" s="757">
        <v>10674.300000000001</v>
      </c>
      <c r="AI425" s="757">
        <f t="shared" si="298"/>
        <v>170788.80000000002</v>
      </c>
      <c r="AJ425" s="754">
        <f t="shared" si="299"/>
        <v>223188.80000000002</v>
      </c>
    </row>
    <row r="426" spans="1:36" s="403" customFormat="1" ht="17.45" hidden="1" customHeight="1" x14ac:dyDescent="0.25">
      <c r="A426" s="439" t="s">
        <v>987</v>
      </c>
      <c r="B426" s="433" t="s">
        <v>286</v>
      </c>
      <c r="C426" s="569" t="s">
        <v>224</v>
      </c>
      <c r="D426" s="593">
        <v>1</v>
      </c>
      <c r="E426" s="470">
        <v>738840</v>
      </c>
      <c r="F426" s="470">
        <f t="shared" si="285"/>
        <v>738840</v>
      </c>
      <c r="G426" s="470"/>
      <c r="H426" s="470"/>
      <c r="I426" s="592">
        <f t="shared" si="287"/>
        <v>738840</v>
      </c>
      <c r="J426" s="823"/>
      <c r="K426" s="824">
        <v>738840</v>
      </c>
      <c r="L426" s="825">
        <f t="shared" si="288"/>
        <v>0</v>
      </c>
      <c r="M426" s="824"/>
      <c r="N426" s="825"/>
      <c r="O426" s="818">
        <f t="shared" si="290"/>
        <v>0</v>
      </c>
      <c r="P426" s="641">
        <f t="shared" si="301"/>
        <v>0</v>
      </c>
      <c r="Q426" s="514">
        <f t="shared" si="302"/>
        <v>0</v>
      </c>
      <c r="R426" s="640">
        <f t="shared" si="284"/>
        <v>0</v>
      </c>
      <c r="S426" s="650"/>
      <c r="T426" s="524">
        <v>738840</v>
      </c>
      <c r="U426" s="524">
        <f t="shared" si="291"/>
        <v>0</v>
      </c>
      <c r="V426" s="524"/>
      <c r="W426" s="524"/>
      <c r="X426" s="674">
        <f t="shared" si="293"/>
        <v>0</v>
      </c>
      <c r="Y426" s="650"/>
      <c r="Z426" s="524">
        <v>738840</v>
      </c>
      <c r="AA426" s="524">
        <f t="shared" si="294"/>
        <v>0</v>
      </c>
      <c r="AB426" s="524"/>
      <c r="AC426" s="524"/>
      <c r="AD426" s="674">
        <f t="shared" si="296"/>
        <v>0</v>
      </c>
      <c r="AE426" s="744">
        <f t="shared" si="300"/>
        <v>1</v>
      </c>
      <c r="AF426" s="757">
        <v>738840</v>
      </c>
      <c r="AG426" s="757">
        <f t="shared" si="297"/>
        <v>738840</v>
      </c>
      <c r="AH426" s="757"/>
      <c r="AI426" s="757"/>
      <c r="AJ426" s="754">
        <f t="shared" si="299"/>
        <v>738840</v>
      </c>
    </row>
    <row r="427" spans="1:36" s="242" customFormat="1" ht="17.45" hidden="1" customHeight="1" x14ac:dyDescent="0.25">
      <c r="A427" s="706" t="s">
        <v>511</v>
      </c>
      <c r="B427" s="698" t="s">
        <v>512</v>
      </c>
      <c r="C427" s="699"/>
      <c r="D427" s="700"/>
      <c r="E427" s="465"/>
      <c r="F427" s="465">
        <f>SUM(F428:F465)</f>
        <v>4059849.4719999996</v>
      </c>
      <c r="G427" s="465"/>
      <c r="H427" s="465">
        <f>SUM(H428:H465)</f>
        <v>11732552.540000001</v>
      </c>
      <c r="I427" s="590">
        <f>SUM(I428:I465)</f>
        <v>15792402.012</v>
      </c>
      <c r="J427" s="833"/>
      <c r="K427" s="802"/>
      <c r="L427" s="803">
        <f>SUM(L428:L465)</f>
        <v>154056</v>
      </c>
      <c r="M427" s="802"/>
      <c r="N427" s="803">
        <f>SUM(N428:N465)</f>
        <v>954300.6</v>
      </c>
      <c r="O427" s="813">
        <f>SUM(O428:O465)</f>
        <v>1108356.5999999999</v>
      </c>
      <c r="P427" s="642"/>
      <c r="Q427" s="456"/>
      <c r="R427" s="609"/>
      <c r="S427" s="636"/>
      <c r="T427" s="515"/>
      <c r="U427" s="515">
        <f>SUM(U428:U465)</f>
        <v>154056</v>
      </c>
      <c r="V427" s="515"/>
      <c r="W427" s="515">
        <f>SUM(W428:W465)</f>
        <v>954298</v>
      </c>
      <c r="X427" s="670">
        <f>SUM(X428:X465)</f>
        <v>1108354</v>
      </c>
      <c r="Y427" s="636"/>
      <c r="Z427" s="515"/>
      <c r="AA427" s="515">
        <f>SUM(AA428:AA465)</f>
        <v>0</v>
      </c>
      <c r="AB427" s="515"/>
      <c r="AC427" s="515">
        <f>SUM(AC428:AC465)</f>
        <v>0</v>
      </c>
      <c r="AD427" s="670">
        <f>SUM(AD428:AD465)</f>
        <v>0</v>
      </c>
      <c r="AE427" s="744">
        <f t="shared" si="300"/>
        <v>0</v>
      </c>
      <c r="AF427" s="745"/>
      <c r="AG427" s="745">
        <f>SUM(AG428:AG465)</f>
        <v>3905793.4719999996</v>
      </c>
      <c r="AH427" s="745"/>
      <c r="AI427" s="745">
        <f>SUM(AI428:AI465)</f>
        <v>10778241.140000002</v>
      </c>
      <c r="AJ427" s="746">
        <f>SUM(AJ428:AJ465)</f>
        <v>14684034.612000002</v>
      </c>
    </row>
    <row r="428" spans="1:36" ht="17.45" customHeight="1" x14ac:dyDescent="0.25">
      <c r="A428" s="439" t="s">
        <v>988</v>
      </c>
      <c r="B428" s="438" t="s">
        <v>393</v>
      </c>
      <c r="C428" s="573" t="s">
        <v>31</v>
      </c>
      <c r="D428" s="598">
        <v>19</v>
      </c>
      <c r="E428" s="467">
        <v>6288</v>
      </c>
      <c r="F428" s="467">
        <f t="shared" ref="F428:F463" si="303">E428*D428</f>
        <v>119472</v>
      </c>
      <c r="G428" s="467">
        <v>39720</v>
      </c>
      <c r="H428" s="467">
        <f t="shared" ref="H428:H459" si="304">G428*D428</f>
        <v>754680</v>
      </c>
      <c r="I428" s="589">
        <f t="shared" ref="I428:I465" si="305">H428+F428</f>
        <v>874152</v>
      </c>
      <c r="J428" s="836">
        <v>17</v>
      </c>
      <c r="K428" s="807">
        <v>6288</v>
      </c>
      <c r="L428" s="808">
        <f t="shared" ref="L428:L463" si="306">K428*J428</f>
        <v>106896</v>
      </c>
      <c r="M428" s="807">
        <v>39720</v>
      </c>
      <c r="N428" s="808">
        <f t="shared" ref="N428:N459" si="307">M428*J428</f>
        <v>675240</v>
      </c>
      <c r="O428" s="812">
        <f t="shared" ref="O428:O465" si="308">N428+L428</f>
        <v>782136</v>
      </c>
      <c r="P428" s="641">
        <f t="shared" si="301"/>
        <v>0</v>
      </c>
      <c r="Q428" s="514">
        <f t="shared" si="302"/>
        <v>0</v>
      </c>
      <c r="R428" s="640">
        <f t="shared" si="284"/>
        <v>0</v>
      </c>
      <c r="S428" s="852">
        <v>17</v>
      </c>
      <c r="T428" s="514">
        <v>6288</v>
      </c>
      <c r="U428" s="514">
        <f t="shared" ref="U428:U463" si="309">T428*S428</f>
        <v>106896</v>
      </c>
      <c r="V428" s="514">
        <v>39720</v>
      </c>
      <c r="W428" s="514">
        <f t="shared" ref="W428:W459" si="310">V428*S428</f>
        <v>675240</v>
      </c>
      <c r="X428" s="671">
        <f t="shared" ref="X428:X465" si="311">W428+U428</f>
        <v>782136</v>
      </c>
      <c r="Y428" s="652"/>
      <c r="Z428" s="514">
        <v>6288</v>
      </c>
      <c r="AA428" s="514">
        <f t="shared" ref="AA428:AA463" si="312">Z428*Y428</f>
        <v>0</v>
      </c>
      <c r="AB428" s="514">
        <v>39720</v>
      </c>
      <c r="AC428" s="514">
        <f t="shared" ref="AC428:AC459" si="313">AB428*Y428</f>
        <v>0</v>
      </c>
      <c r="AD428" s="671">
        <f t="shared" ref="AD428:AD465" si="314">AC428+AA428</f>
        <v>0</v>
      </c>
      <c r="AE428" s="744">
        <f t="shared" si="300"/>
        <v>2</v>
      </c>
      <c r="AF428" s="747">
        <v>6288</v>
      </c>
      <c r="AG428" s="747">
        <f t="shared" ref="AG428:AG463" si="315">AF428*AE428</f>
        <v>12576</v>
      </c>
      <c r="AH428" s="747">
        <v>39720</v>
      </c>
      <c r="AI428" s="747">
        <f t="shared" ref="AI428:AI459" si="316">AH428*AE428</f>
        <v>79440</v>
      </c>
      <c r="AJ428" s="748">
        <f t="shared" ref="AJ428:AJ465" si="317">AI428+AG428</f>
        <v>92016</v>
      </c>
    </row>
    <row r="429" spans="1:36" ht="17.45" customHeight="1" x14ac:dyDescent="0.25">
      <c r="A429" s="439" t="s">
        <v>989</v>
      </c>
      <c r="B429" s="438" t="s">
        <v>513</v>
      </c>
      <c r="C429" s="573" t="s">
        <v>31</v>
      </c>
      <c r="D429" s="598">
        <v>65</v>
      </c>
      <c r="E429" s="467">
        <v>3144</v>
      </c>
      <c r="F429" s="467">
        <f t="shared" si="303"/>
        <v>204360</v>
      </c>
      <c r="G429" s="467">
        <v>11432.2</v>
      </c>
      <c r="H429" s="467">
        <f t="shared" si="304"/>
        <v>743093</v>
      </c>
      <c r="I429" s="589">
        <f t="shared" si="305"/>
        <v>947453</v>
      </c>
      <c r="J429" s="836">
        <v>11</v>
      </c>
      <c r="K429" s="807">
        <v>3144</v>
      </c>
      <c r="L429" s="808">
        <f t="shared" si="306"/>
        <v>34584</v>
      </c>
      <c r="M429" s="807">
        <v>11432.2</v>
      </c>
      <c r="N429" s="808">
        <f t="shared" si="307"/>
        <v>125754.20000000001</v>
      </c>
      <c r="O429" s="812">
        <f t="shared" si="308"/>
        <v>160338.20000000001</v>
      </c>
      <c r="P429" s="641">
        <f t="shared" si="301"/>
        <v>0</v>
      </c>
      <c r="Q429" s="514">
        <f t="shared" si="302"/>
        <v>0.2000000000007276</v>
      </c>
      <c r="R429" s="640">
        <f t="shared" si="284"/>
        <v>0</v>
      </c>
      <c r="S429" s="852">
        <v>11</v>
      </c>
      <c r="T429" s="514">
        <v>3144</v>
      </c>
      <c r="U429" s="514">
        <f t="shared" si="309"/>
        <v>34584</v>
      </c>
      <c r="V429" s="514">
        <v>11432</v>
      </c>
      <c r="W429" s="514">
        <f t="shared" si="310"/>
        <v>125752</v>
      </c>
      <c r="X429" s="671">
        <f t="shared" si="311"/>
        <v>160336</v>
      </c>
      <c r="Y429" s="652"/>
      <c r="Z429" s="514">
        <v>3144</v>
      </c>
      <c r="AA429" s="514">
        <f t="shared" si="312"/>
        <v>0</v>
      </c>
      <c r="AB429" s="514">
        <v>11432</v>
      </c>
      <c r="AC429" s="514">
        <f t="shared" si="313"/>
        <v>0</v>
      </c>
      <c r="AD429" s="671">
        <f t="shared" si="314"/>
        <v>0</v>
      </c>
      <c r="AE429" s="744">
        <f t="shared" si="300"/>
        <v>54</v>
      </c>
      <c r="AF429" s="747">
        <v>3144</v>
      </c>
      <c r="AG429" s="747">
        <f t="shared" si="315"/>
        <v>169776</v>
      </c>
      <c r="AH429" s="747">
        <v>11432</v>
      </c>
      <c r="AI429" s="747">
        <f t="shared" si="316"/>
        <v>617328</v>
      </c>
      <c r="AJ429" s="748">
        <f t="shared" si="317"/>
        <v>787104</v>
      </c>
    </row>
    <row r="430" spans="1:36" s="403" customFormat="1" ht="17.45" hidden="1" customHeight="1" x14ac:dyDescent="0.25">
      <c r="A430" s="439" t="s">
        <v>990</v>
      </c>
      <c r="B430" s="438" t="s">
        <v>514</v>
      </c>
      <c r="C430" s="573" t="s">
        <v>31</v>
      </c>
      <c r="D430" s="598">
        <v>1</v>
      </c>
      <c r="E430" s="467">
        <v>6288</v>
      </c>
      <c r="F430" s="467">
        <f t="shared" si="303"/>
        <v>6288</v>
      </c>
      <c r="G430" s="467">
        <v>48332.700000000004</v>
      </c>
      <c r="H430" s="467">
        <f t="shared" si="304"/>
        <v>48332.700000000004</v>
      </c>
      <c r="I430" s="589">
        <f t="shared" si="305"/>
        <v>54620.700000000004</v>
      </c>
      <c r="J430" s="836"/>
      <c r="K430" s="807">
        <v>6288</v>
      </c>
      <c r="L430" s="808">
        <f t="shared" si="306"/>
        <v>0</v>
      </c>
      <c r="M430" s="807">
        <v>48332.700000000004</v>
      </c>
      <c r="N430" s="808">
        <f t="shared" si="307"/>
        <v>0</v>
      </c>
      <c r="O430" s="812">
        <f t="shared" si="308"/>
        <v>0</v>
      </c>
      <c r="P430" s="641">
        <f t="shared" si="301"/>
        <v>0</v>
      </c>
      <c r="Q430" s="514">
        <f t="shared" si="302"/>
        <v>0</v>
      </c>
      <c r="R430" s="640">
        <f t="shared" si="284"/>
        <v>0</v>
      </c>
      <c r="S430" s="852"/>
      <c r="T430" s="521">
        <v>6288</v>
      </c>
      <c r="U430" s="521">
        <f t="shared" si="309"/>
        <v>0</v>
      </c>
      <c r="V430" s="521">
        <v>48332.700000000004</v>
      </c>
      <c r="W430" s="521">
        <f t="shared" si="310"/>
        <v>0</v>
      </c>
      <c r="X430" s="673">
        <f t="shared" si="311"/>
        <v>0</v>
      </c>
      <c r="Y430" s="652"/>
      <c r="Z430" s="521">
        <v>6288</v>
      </c>
      <c r="AA430" s="521">
        <f t="shared" si="312"/>
        <v>0</v>
      </c>
      <c r="AB430" s="521">
        <v>48332.700000000004</v>
      </c>
      <c r="AC430" s="521">
        <f t="shared" si="313"/>
        <v>0</v>
      </c>
      <c r="AD430" s="673">
        <f t="shared" si="314"/>
        <v>0</v>
      </c>
      <c r="AE430" s="744">
        <f t="shared" si="300"/>
        <v>1</v>
      </c>
      <c r="AF430" s="751">
        <v>6288</v>
      </c>
      <c r="AG430" s="751">
        <f t="shared" si="315"/>
        <v>6288</v>
      </c>
      <c r="AH430" s="751">
        <v>48332.700000000004</v>
      </c>
      <c r="AI430" s="751">
        <f t="shared" si="316"/>
        <v>48332.700000000004</v>
      </c>
      <c r="AJ430" s="752">
        <f t="shared" si="317"/>
        <v>54620.700000000004</v>
      </c>
    </row>
    <row r="431" spans="1:36" s="403" customFormat="1" ht="17.45" hidden="1" customHeight="1" x14ac:dyDescent="0.25">
      <c r="A431" s="439" t="s">
        <v>991</v>
      </c>
      <c r="B431" s="438" t="s">
        <v>515</v>
      </c>
      <c r="C431" s="573" t="s">
        <v>31</v>
      </c>
      <c r="D431" s="598">
        <v>1</v>
      </c>
      <c r="E431" s="467">
        <v>6288</v>
      </c>
      <c r="F431" s="467">
        <f t="shared" si="303"/>
        <v>6288</v>
      </c>
      <c r="G431" s="467">
        <v>51976.6</v>
      </c>
      <c r="H431" s="467">
        <f t="shared" si="304"/>
        <v>51976.6</v>
      </c>
      <c r="I431" s="589">
        <f t="shared" si="305"/>
        <v>58264.6</v>
      </c>
      <c r="J431" s="836"/>
      <c r="K431" s="807">
        <v>6288</v>
      </c>
      <c r="L431" s="808">
        <f t="shared" si="306"/>
        <v>0</v>
      </c>
      <c r="M431" s="807">
        <v>51976.6</v>
      </c>
      <c r="N431" s="808">
        <f t="shared" si="307"/>
        <v>0</v>
      </c>
      <c r="O431" s="812">
        <f t="shared" si="308"/>
        <v>0</v>
      </c>
      <c r="P431" s="641">
        <f t="shared" si="301"/>
        <v>0</v>
      </c>
      <c r="Q431" s="514">
        <f t="shared" si="302"/>
        <v>0</v>
      </c>
      <c r="R431" s="640">
        <f t="shared" si="284"/>
        <v>0</v>
      </c>
      <c r="S431" s="852"/>
      <c r="T431" s="521">
        <v>6288</v>
      </c>
      <c r="U431" s="521">
        <f t="shared" si="309"/>
        <v>0</v>
      </c>
      <c r="V431" s="521">
        <v>51976.6</v>
      </c>
      <c r="W431" s="521">
        <f t="shared" si="310"/>
        <v>0</v>
      </c>
      <c r="X431" s="673">
        <f t="shared" si="311"/>
        <v>0</v>
      </c>
      <c r="Y431" s="652"/>
      <c r="Z431" s="521">
        <v>6288</v>
      </c>
      <c r="AA431" s="521">
        <f t="shared" si="312"/>
        <v>0</v>
      </c>
      <c r="AB431" s="521">
        <v>51976.6</v>
      </c>
      <c r="AC431" s="521">
        <f t="shared" si="313"/>
        <v>0</v>
      </c>
      <c r="AD431" s="673">
        <f t="shared" si="314"/>
        <v>0</v>
      </c>
      <c r="AE431" s="744">
        <f t="shared" si="300"/>
        <v>1</v>
      </c>
      <c r="AF431" s="751">
        <v>6288</v>
      </c>
      <c r="AG431" s="751">
        <f t="shared" si="315"/>
        <v>6288</v>
      </c>
      <c r="AH431" s="751">
        <v>51976.6</v>
      </c>
      <c r="AI431" s="751">
        <f t="shared" si="316"/>
        <v>51976.6</v>
      </c>
      <c r="AJ431" s="752">
        <f t="shared" si="317"/>
        <v>58264.6</v>
      </c>
    </row>
    <row r="432" spans="1:36" s="403" customFormat="1" ht="17.45" hidden="1" customHeight="1" x14ac:dyDescent="0.25">
      <c r="A432" s="439" t="s">
        <v>992</v>
      </c>
      <c r="B432" s="438" t="s">
        <v>515</v>
      </c>
      <c r="C432" s="573" t="s">
        <v>31</v>
      </c>
      <c r="D432" s="598">
        <v>1</v>
      </c>
      <c r="E432" s="467">
        <v>6288</v>
      </c>
      <c r="F432" s="467">
        <f t="shared" si="303"/>
        <v>6288</v>
      </c>
      <c r="G432" s="467">
        <v>51976.6</v>
      </c>
      <c r="H432" s="467">
        <f t="shared" si="304"/>
        <v>51976.6</v>
      </c>
      <c r="I432" s="589">
        <f t="shared" si="305"/>
        <v>58264.6</v>
      </c>
      <c r="J432" s="836"/>
      <c r="K432" s="807">
        <v>6288</v>
      </c>
      <c r="L432" s="808">
        <f t="shared" si="306"/>
        <v>0</v>
      </c>
      <c r="M432" s="807">
        <v>51976.6</v>
      </c>
      <c r="N432" s="808">
        <f t="shared" si="307"/>
        <v>0</v>
      </c>
      <c r="O432" s="812">
        <f t="shared" si="308"/>
        <v>0</v>
      </c>
      <c r="P432" s="641">
        <f t="shared" si="301"/>
        <v>0</v>
      </c>
      <c r="Q432" s="514">
        <f t="shared" si="302"/>
        <v>0</v>
      </c>
      <c r="R432" s="640">
        <f t="shared" si="284"/>
        <v>0</v>
      </c>
      <c r="S432" s="852"/>
      <c r="T432" s="521">
        <v>6288</v>
      </c>
      <c r="U432" s="521">
        <f t="shared" si="309"/>
        <v>0</v>
      </c>
      <c r="V432" s="521">
        <v>51976.6</v>
      </c>
      <c r="W432" s="521">
        <f t="shared" si="310"/>
        <v>0</v>
      </c>
      <c r="X432" s="673">
        <f t="shared" si="311"/>
        <v>0</v>
      </c>
      <c r="Y432" s="652"/>
      <c r="Z432" s="521">
        <v>6288</v>
      </c>
      <c r="AA432" s="521">
        <f t="shared" si="312"/>
        <v>0</v>
      </c>
      <c r="AB432" s="521">
        <v>51976.6</v>
      </c>
      <c r="AC432" s="521">
        <f t="shared" si="313"/>
        <v>0</v>
      </c>
      <c r="AD432" s="673">
        <f t="shared" si="314"/>
        <v>0</v>
      </c>
      <c r="AE432" s="744">
        <f t="shared" si="300"/>
        <v>1</v>
      </c>
      <c r="AF432" s="751">
        <v>6288</v>
      </c>
      <c r="AG432" s="751">
        <f t="shared" si="315"/>
        <v>6288</v>
      </c>
      <c r="AH432" s="751">
        <v>51976.6</v>
      </c>
      <c r="AI432" s="751">
        <f t="shared" si="316"/>
        <v>51976.6</v>
      </c>
      <c r="AJ432" s="752">
        <f t="shared" si="317"/>
        <v>58264.6</v>
      </c>
    </row>
    <row r="433" spans="1:36" s="403" customFormat="1" ht="17.45" customHeight="1" x14ac:dyDescent="0.25">
      <c r="A433" s="439" t="s">
        <v>993</v>
      </c>
      <c r="B433" s="438" t="s">
        <v>516</v>
      </c>
      <c r="C433" s="573" t="s">
        <v>31</v>
      </c>
      <c r="D433" s="598">
        <v>2</v>
      </c>
      <c r="E433" s="467">
        <v>6288</v>
      </c>
      <c r="F433" s="467">
        <f t="shared" si="303"/>
        <v>12576</v>
      </c>
      <c r="G433" s="467">
        <v>76653.2</v>
      </c>
      <c r="H433" s="467">
        <f t="shared" si="304"/>
        <v>153306.4</v>
      </c>
      <c r="I433" s="589">
        <f t="shared" si="305"/>
        <v>165882.4</v>
      </c>
      <c r="J433" s="836">
        <v>2</v>
      </c>
      <c r="K433" s="807">
        <v>6288</v>
      </c>
      <c r="L433" s="808">
        <f t="shared" si="306"/>
        <v>12576</v>
      </c>
      <c r="M433" s="807">
        <v>76653.2</v>
      </c>
      <c r="N433" s="808">
        <f t="shared" si="307"/>
        <v>153306.4</v>
      </c>
      <c r="O433" s="812">
        <f t="shared" si="308"/>
        <v>165882.4</v>
      </c>
      <c r="P433" s="641">
        <f t="shared" si="301"/>
        <v>0</v>
      </c>
      <c r="Q433" s="514">
        <f t="shared" si="302"/>
        <v>0.19999999999708962</v>
      </c>
      <c r="R433" s="640">
        <f t="shared" si="284"/>
        <v>0</v>
      </c>
      <c r="S433" s="852">
        <v>2</v>
      </c>
      <c r="T433" s="514">
        <v>6288</v>
      </c>
      <c r="U433" s="514">
        <f t="shared" si="309"/>
        <v>12576</v>
      </c>
      <c r="V433" s="514">
        <v>76653</v>
      </c>
      <c r="W433" s="514">
        <f t="shared" si="310"/>
        <v>153306</v>
      </c>
      <c r="X433" s="671">
        <f t="shared" si="311"/>
        <v>165882</v>
      </c>
      <c r="Y433" s="652"/>
      <c r="Z433" s="514">
        <v>6288</v>
      </c>
      <c r="AA433" s="514">
        <f t="shared" si="312"/>
        <v>0</v>
      </c>
      <c r="AB433" s="514">
        <v>76653</v>
      </c>
      <c r="AC433" s="514">
        <f t="shared" si="313"/>
        <v>0</v>
      </c>
      <c r="AD433" s="671">
        <f t="shared" si="314"/>
        <v>0</v>
      </c>
      <c r="AE433" s="744">
        <f t="shared" si="300"/>
        <v>0</v>
      </c>
      <c r="AF433" s="747">
        <v>6288</v>
      </c>
      <c r="AG433" s="747">
        <f t="shared" si="315"/>
        <v>0</v>
      </c>
      <c r="AH433" s="747">
        <v>76653</v>
      </c>
      <c r="AI433" s="747">
        <f t="shared" si="316"/>
        <v>0</v>
      </c>
      <c r="AJ433" s="748">
        <f t="shared" si="317"/>
        <v>0</v>
      </c>
    </row>
    <row r="434" spans="1:36" s="403" customFormat="1" ht="17.45" hidden="1" customHeight="1" x14ac:dyDescent="0.25">
      <c r="A434" s="439" t="s">
        <v>994</v>
      </c>
      <c r="B434" s="438" t="s">
        <v>517</v>
      </c>
      <c r="C434" s="573" t="s">
        <v>31</v>
      </c>
      <c r="D434" s="598">
        <v>1</v>
      </c>
      <c r="E434" s="467">
        <v>6288</v>
      </c>
      <c r="F434" s="467">
        <f t="shared" si="303"/>
        <v>6288</v>
      </c>
      <c r="G434" s="467">
        <v>73866</v>
      </c>
      <c r="H434" s="467">
        <f t="shared" si="304"/>
        <v>73866</v>
      </c>
      <c r="I434" s="589">
        <f t="shared" si="305"/>
        <v>80154</v>
      </c>
      <c r="J434" s="836"/>
      <c r="K434" s="807">
        <v>6288</v>
      </c>
      <c r="L434" s="808">
        <f t="shared" si="306"/>
        <v>0</v>
      </c>
      <c r="M434" s="807">
        <v>73866</v>
      </c>
      <c r="N434" s="808">
        <f t="shared" si="307"/>
        <v>0</v>
      </c>
      <c r="O434" s="812">
        <f t="shared" si="308"/>
        <v>0</v>
      </c>
      <c r="P434" s="641">
        <f t="shared" si="301"/>
        <v>0</v>
      </c>
      <c r="Q434" s="514">
        <f t="shared" si="302"/>
        <v>0</v>
      </c>
      <c r="R434" s="640">
        <f t="shared" si="284"/>
        <v>0</v>
      </c>
      <c r="S434" s="652"/>
      <c r="T434" s="521">
        <v>6288</v>
      </c>
      <c r="U434" s="521">
        <f t="shared" si="309"/>
        <v>0</v>
      </c>
      <c r="V434" s="521">
        <v>73866</v>
      </c>
      <c r="W434" s="521">
        <f t="shared" si="310"/>
        <v>0</v>
      </c>
      <c r="X434" s="673">
        <f t="shared" si="311"/>
        <v>0</v>
      </c>
      <c r="Y434" s="652"/>
      <c r="Z434" s="521">
        <v>6288</v>
      </c>
      <c r="AA434" s="521">
        <f t="shared" si="312"/>
        <v>0</v>
      </c>
      <c r="AB434" s="521">
        <v>73866</v>
      </c>
      <c r="AC434" s="521">
        <f t="shared" si="313"/>
        <v>0</v>
      </c>
      <c r="AD434" s="673">
        <f t="shared" si="314"/>
        <v>0</v>
      </c>
      <c r="AE434" s="744">
        <f t="shared" si="300"/>
        <v>1</v>
      </c>
      <c r="AF434" s="751">
        <v>6288</v>
      </c>
      <c r="AG434" s="751">
        <f t="shared" si="315"/>
        <v>6288</v>
      </c>
      <c r="AH434" s="751">
        <v>73866</v>
      </c>
      <c r="AI434" s="751">
        <f t="shared" si="316"/>
        <v>73866</v>
      </c>
      <c r="AJ434" s="752">
        <f t="shared" si="317"/>
        <v>80154</v>
      </c>
    </row>
    <row r="435" spans="1:36" s="403" customFormat="1" ht="17.45" hidden="1" customHeight="1" x14ac:dyDescent="0.25">
      <c r="A435" s="439" t="s">
        <v>995</v>
      </c>
      <c r="B435" s="438" t="s">
        <v>518</v>
      </c>
      <c r="C435" s="573" t="s">
        <v>31</v>
      </c>
      <c r="D435" s="598">
        <v>1</v>
      </c>
      <c r="E435" s="467">
        <v>6288</v>
      </c>
      <c r="F435" s="467">
        <f t="shared" si="303"/>
        <v>6288</v>
      </c>
      <c r="G435" s="467">
        <v>55684.200000000004</v>
      </c>
      <c r="H435" s="467">
        <f t="shared" si="304"/>
        <v>55684.200000000004</v>
      </c>
      <c r="I435" s="589">
        <f t="shared" si="305"/>
        <v>61972.200000000004</v>
      </c>
      <c r="J435" s="836"/>
      <c r="K435" s="807">
        <v>6288</v>
      </c>
      <c r="L435" s="808">
        <f t="shared" si="306"/>
        <v>0</v>
      </c>
      <c r="M435" s="807">
        <v>55684.200000000004</v>
      </c>
      <c r="N435" s="808">
        <f t="shared" si="307"/>
        <v>0</v>
      </c>
      <c r="O435" s="812">
        <f t="shared" si="308"/>
        <v>0</v>
      </c>
      <c r="P435" s="641">
        <f t="shared" si="301"/>
        <v>0</v>
      </c>
      <c r="Q435" s="514">
        <f t="shared" si="302"/>
        <v>0</v>
      </c>
      <c r="R435" s="640">
        <f t="shared" si="284"/>
        <v>0</v>
      </c>
      <c r="S435" s="652"/>
      <c r="T435" s="521">
        <v>6288</v>
      </c>
      <c r="U435" s="521">
        <f t="shared" si="309"/>
        <v>0</v>
      </c>
      <c r="V435" s="521">
        <v>55684.200000000004</v>
      </c>
      <c r="W435" s="521">
        <f t="shared" si="310"/>
        <v>0</v>
      </c>
      <c r="X435" s="673">
        <f t="shared" si="311"/>
        <v>0</v>
      </c>
      <c r="Y435" s="652"/>
      <c r="Z435" s="521">
        <v>6288</v>
      </c>
      <c r="AA435" s="521">
        <f t="shared" si="312"/>
        <v>0</v>
      </c>
      <c r="AB435" s="521">
        <v>55684.200000000004</v>
      </c>
      <c r="AC435" s="521">
        <f t="shared" si="313"/>
        <v>0</v>
      </c>
      <c r="AD435" s="673">
        <f t="shared" si="314"/>
        <v>0</v>
      </c>
      <c r="AE435" s="744">
        <f t="shared" si="300"/>
        <v>1</v>
      </c>
      <c r="AF435" s="751">
        <v>6288</v>
      </c>
      <c r="AG435" s="751">
        <f t="shared" si="315"/>
        <v>6288</v>
      </c>
      <c r="AH435" s="751">
        <v>55684.200000000004</v>
      </c>
      <c r="AI435" s="751">
        <f t="shared" si="316"/>
        <v>55684.200000000004</v>
      </c>
      <c r="AJ435" s="752">
        <f t="shared" si="317"/>
        <v>61972.200000000004</v>
      </c>
    </row>
    <row r="436" spans="1:36" s="403" customFormat="1" ht="17.45" hidden="1" customHeight="1" x14ac:dyDescent="0.25">
      <c r="A436" s="439" t="s">
        <v>996</v>
      </c>
      <c r="B436" s="438" t="s">
        <v>519</v>
      </c>
      <c r="C436" s="573" t="s">
        <v>31</v>
      </c>
      <c r="D436" s="598">
        <v>32</v>
      </c>
      <c r="E436" s="467">
        <v>2615</v>
      </c>
      <c r="F436" s="467">
        <f t="shared" si="303"/>
        <v>83680</v>
      </c>
      <c r="G436" s="467">
        <v>5902</v>
      </c>
      <c r="H436" s="467">
        <f t="shared" si="304"/>
        <v>188864</v>
      </c>
      <c r="I436" s="589">
        <f t="shared" si="305"/>
        <v>272544</v>
      </c>
      <c r="J436" s="836"/>
      <c r="K436" s="807">
        <v>2615</v>
      </c>
      <c r="L436" s="808">
        <f t="shared" si="306"/>
        <v>0</v>
      </c>
      <c r="M436" s="807">
        <v>5902</v>
      </c>
      <c r="N436" s="808">
        <f t="shared" si="307"/>
        <v>0</v>
      </c>
      <c r="O436" s="812">
        <f t="shared" si="308"/>
        <v>0</v>
      </c>
      <c r="P436" s="641">
        <f t="shared" si="301"/>
        <v>0</v>
      </c>
      <c r="Q436" s="514">
        <f t="shared" si="302"/>
        <v>0</v>
      </c>
      <c r="R436" s="640">
        <f t="shared" si="284"/>
        <v>0</v>
      </c>
      <c r="S436" s="652"/>
      <c r="T436" s="521">
        <v>2615</v>
      </c>
      <c r="U436" s="521">
        <f t="shared" si="309"/>
        <v>0</v>
      </c>
      <c r="V436" s="521">
        <v>5902</v>
      </c>
      <c r="W436" s="521">
        <f t="shared" si="310"/>
        <v>0</v>
      </c>
      <c r="X436" s="673">
        <f t="shared" si="311"/>
        <v>0</v>
      </c>
      <c r="Y436" s="652"/>
      <c r="Z436" s="521">
        <v>2615</v>
      </c>
      <c r="AA436" s="521">
        <f t="shared" si="312"/>
        <v>0</v>
      </c>
      <c r="AB436" s="521">
        <v>5902</v>
      </c>
      <c r="AC436" s="521">
        <f t="shared" si="313"/>
        <v>0</v>
      </c>
      <c r="AD436" s="673">
        <f t="shared" si="314"/>
        <v>0</v>
      </c>
      <c r="AE436" s="744">
        <f t="shared" si="300"/>
        <v>32</v>
      </c>
      <c r="AF436" s="751">
        <v>2615</v>
      </c>
      <c r="AG436" s="751">
        <f t="shared" si="315"/>
        <v>83680</v>
      </c>
      <c r="AH436" s="751">
        <v>5902</v>
      </c>
      <c r="AI436" s="751">
        <f t="shared" si="316"/>
        <v>188864</v>
      </c>
      <c r="AJ436" s="752">
        <f t="shared" si="317"/>
        <v>272544</v>
      </c>
    </row>
    <row r="437" spans="1:36" s="403" customFormat="1" ht="17.45" hidden="1" customHeight="1" x14ac:dyDescent="0.25">
      <c r="A437" s="439" t="s">
        <v>997</v>
      </c>
      <c r="B437" s="438" t="s">
        <v>520</v>
      </c>
      <c r="C437" s="573" t="s">
        <v>32</v>
      </c>
      <c r="D437" s="598">
        <v>100</v>
      </c>
      <c r="E437" s="467">
        <v>354</v>
      </c>
      <c r="F437" s="467">
        <f t="shared" si="303"/>
        <v>35400</v>
      </c>
      <c r="G437" s="467">
        <v>9430.2000000000007</v>
      </c>
      <c r="H437" s="467">
        <f t="shared" si="304"/>
        <v>943020.00000000012</v>
      </c>
      <c r="I437" s="589">
        <f t="shared" si="305"/>
        <v>978420.00000000012</v>
      </c>
      <c r="J437" s="836"/>
      <c r="K437" s="807">
        <v>354</v>
      </c>
      <c r="L437" s="808">
        <f t="shared" si="306"/>
        <v>0</v>
      </c>
      <c r="M437" s="807">
        <v>9430.2000000000007</v>
      </c>
      <c r="N437" s="808">
        <f t="shared" si="307"/>
        <v>0</v>
      </c>
      <c r="O437" s="812">
        <f t="shared" si="308"/>
        <v>0</v>
      </c>
      <c r="P437" s="641">
        <f t="shared" si="301"/>
        <v>0</v>
      </c>
      <c r="Q437" s="514">
        <f t="shared" si="302"/>
        <v>0</v>
      </c>
      <c r="R437" s="640">
        <f t="shared" si="284"/>
        <v>0</v>
      </c>
      <c r="S437" s="652"/>
      <c r="T437" s="521">
        <v>354</v>
      </c>
      <c r="U437" s="521">
        <f t="shared" si="309"/>
        <v>0</v>
      </c>
      <c r="V437" s="521">
        <v>9430.2000000000007</v>
      </c>
      <c r="W437" s="521">
        <f t="shared" si="310"/>
        <v>0</v>
      </c>
      <c r="X437" s="673">
        <f t="shared" si="311"/>
        <v>0</v>
      </c>
      <c r="Y437" s="652"/>
      <c r="Z437" s="521">
        <v>354</v>
      </c>
      <c r="AA437" s="521">
        <f t="shared" si="312"/>
        <v>0</v>
      </c>
      <c r="AB437" s="521">
        <v>9430.2000000000007</v>
      </c>
      <c r="AC437" s="521">
        <f t="shared" si="313"/>
        <v>0</v>
      </c>
      <c r="AD437" s="673">
        <f t="shared" si="314"/>
        <v>0</v>
      </c>
      <c r="AE437" s="744">
        <f t="shared" si="300"/>
        <v>100</v>
      </c>
      <c r="AF437" s="751">
        <v>354</v>
      </c>
      <c r="AG437" s="751">
        <f t="shared" si="315"/>
        <v>35400</v>
      </c>
      <c r="AH437" s="751">
        <v>9430.2000000000007</v>
      </c>
      <c r="AI437" s="751">
        <f t="shared" si="316"/>
        <v>943020.00000000012</v>
      </c>
      <c r="AJ437" s="752">
        <f t="shared" si="317"/>
        <v>978420.00000000012</v>
      </c>
    </row>
    <row r="438" spans="1:36" s="403" customFormat="1" ht="17.45" hidden="1" customHeight="1" x14ac:dyDescent="0.25">
      <c r="A438" s="439" t="s">
        <v>998</v>
      </c>
      <c r="B438" s="438" t="s">
        <v>521</v>
      </c>
      <c r="C438" s="573" t="s">
        <v>32</v>
      </c>
      <c r="D438" s="598">
        <v>610</v>
      </c>
      <c r="E438" s="467">
        <v>244</v>
      </c>
      <c r="F438" s="467">
        <f t="shared" si="303"/>
        <v>148840</v>
      </c>
      <c r="G438" s="467">
        <v>3762.2000000000003</v>
      </c>
      <c r="H438" s="467">
        <f t="shared" si="304"/>
        <v>2294942</v>
      </c>
      <c r="I438" s="589">
        <f t="shared" si="305"/>
        <v>2443782</v>
      </c>
      <c r="J438" s="836"/>
      <c r="K438" s="807">
        <v>244</v>
      </c>
      <c r="L438" s="808">
        <f t="shared" si="306"/>
        <v>0</v>
      </c>
      <c r="M438" s="807">
        <v>3762.2000000000003</v>
      </c>
      <c r="N438" s="808">
        <f t="shared" si="307"/>
        <v>0</v>
      </c>
      <c r="O438" s="812">
        <f t="shared" si="308"/>
        <v>0</v>
      </c>
      <c r="P438" s="641">
        <f t="shared" si="301"/>
        <v>0</v>
      </c>
      <c r="Q438" s="514">
        <f t="shared" si="302"/>
        <v>0</v>
      </c>
      <c r="R438" s="640">
        <f t="shared" si="284"/>
        <v>0</v>
      </c>
      <c r="S438" s="652"/>
      <c r="T438" s="521">
        <v>244</v>
      </c>
      <c r="U438" s="521">
        <f t="shared" si="309"/>
        <v>0</v>
      </c>
      <c r="V438" s="521">
        <v>3762.2000000000003</v>
      </c>
      <c r="W438" s="521">
        <f t="shared" si="310"/>
        <v>0</v>
      </c>
      <c r="X438" s="673">
        <f t="shared" si="311"/>
        <v>0</v>
      </c>
      <c r="Y438" s="652"/>
      <c r="Z438" s="521">
        <v>244</v>
      </c>
      <c r="AA438" s="521">
        <f t="shared" si="312"/>
        <v>0</v>
      </c>
      <c r="AB438" s="521">
        <v>3762.2000000000003</v>
      </c>
      <c r="AC438" s="521">
        <f t="shared" si="313"/>
        <v>0</v>
      </c>
      <c r="AD438" s="673">
        <f t="shared" si="314"/>
        <v>0</v>
      </c>
      <c r="AE438" s="744">
        <f t="shared" si="300"/>
        <v>610</v>
      </c>
      <c r="AF438" s="751">
        <v>244</v>
      </c>
      <c r="AG438" s="751">
        <f t="shared" si="315"/>
        <v>148840</v>
      </c>
      <c r="AH438" s="751">
        <v>3762.2000000000003</v>
      </c>
      <c r="AI438" s="751">
        <f t="shared" si="316"/>
        <v>2294942</v>
      </c>
      <c r="AJ438" s="752">
        <f t="shared" si="317"/>
        <v>2443782</v>
      </c>
    </row>
    <row r="439" spans="1:36" s="403" customFormat="1" ht="17.45" hidden="1" customHeight="1" x14ac:dyDescent="0.25">
      <c r="A439" s="439" t="s">
        <v>999</v>
      </c>
      <c r="B439" s="438" t="s">
        <v>522</v>
      </c>
      <c r="C439" s="573" t="s">
        <v>32</v>
      </c>
      <c r="D439" s="598">
        <v>260</v>
      </c>
      <c r="E439" s="467">
        <v>186.02</v>
      </c>
      <c r="F439" s="467">
        <f t="shared" si="303"/>
        <v>48365.200000000004</v>
      </c>
      <c r="G439" s="467">
        <v>1500</v>
      </c>
      <c r="H439" s="467">
        <f t="shared" si="304"/>
        <v>390000</v>
      </c>
      <c r="I439" s="589">
        <f t="shared" si="305"/>
        <v>438365.2</v>
      </c>
      <c r="J439" s="836"/>
      <c r="K439" s="807">
        <v>186.02</v>
      </c>
      <c r="L439" s="808">
        <f t="shared" si="306"/>
        <v>0</v>
      </c>
      <c r="M439" s="807">
        <v>1500</v>
      </c>
      <c r="N439" s="808">
        <f t="shared" si="307"/>
        <v>0</v>
      </c>
      <c r="O439" s="812">
        <f t="shared" si="308"/>
        <v>0</v>
      </c>
      <c r="P439" s="641">
        <f t="shared" si="301"/>
        <v>0</v>
      </c>
      <c r="Q439" s="514">
        <f t="shared" si="302"/>
        <v>0</v>
      </c>
      <c r="R439" s="640">
        <f t="shared" si="284"/>
        <v>0</v>
      </c>
      <c r="S439" s="652"/>
      <c r="T439" s="521">
        <v>186.02</v>
      </c>
      <c r="U439" s="521">
        <f t="shared" si="309"/>
        <v>0</v>
      </c>
      <c r="V439" s="521">
        <v>1500</v>
      </c>
      <c r="W439" s="521">
        <f t="shared" si="310"/>
        <v>0</v>
      </c>
      <c r="X439" s="673">
        <f t="shared" si="311"/>
        <v>0</v>
      </c>
      <c r="Y439" s="652"/>
      <c r="Z439" s="521">
        <v>186.02</v>
      </c>
      <c r="AA439" s="521">
        <f t="shared" si="312"/>
        <v>0</v>
      </c>
      <c r="AB439" s="521">
        <v>1500</v>
      </c>
      <c r="AC439" s="521">
        <f t="shared" si="313"/>
        <v>0</v>
      </c>
      <c r="AD439" s="673">
        <f t="shared" si="314"/>
        <v>0</v>
      </c>
      <c r="AE439" s="744">
        <f t="shared" si="300"/>
        <v>260</v>
      </c>
      <c r="AF439" s="751">
        <v>186.02</v>
      </c>
      <c r="AG439" s="751">
        <f t="shared" si="315"/>
        <v>48365.200000000004</v>
      </c>
      <c r="AH439" s="751">
        <v>1500</v>
      </c>
      <c r="AI439" s="751">
        <f t="shared" si="316"/>
        <v>390000</v>
      </c>
      <c r="AJ439" s="752">
        <f t="shared" si="317"/>
        <v>438365.2</v>
      </c>
    </row>
    <row r="440" spans="1:36" s="403" customFormat="1" ht="17.45" hidden="1" customHeight="1" x14ac:dyDescent="0.25">
      <c r="A440" s="439" t="s">
        <v>1000</v>
      </c>
      <c r="B440" s="438" t="s">
        <v>523</v>
      </c>
      <c r="C440" s="573" t="s">
        <v>32</v>
      </c>
      <c r="D440" s="598">
        <v>1610</v>
      </c>
      <c r="E440" s="467">
        <v>182</v>
      </c>
      <c r="F440" s="467">
        <f t="shared" si="303"/>
        <v>293020</v>
      </c>
      <c r="G440" s="467">
        <v>1086</v>
      </c>
      <c r="H440" s="467">
        <f t="shared" si="304"/>
        <v>1748460</v>
      </c>
      <c r="I440" s="589">
        <f t="shared" si="305"/>
        <v>2041480</v>
      </c>
      <c r="J440" s="836"/>
      <c r="K440" s="807">
        <v>182</v>
      </c>
      <c r="L440" s="808">
        <f t="shared" si="306"/>
        <v>0</v>
      </c>
      <c r="M440" s="807">
        <v>1086</v>
      </c>
      <c r="N440" s="808">
        <f t="shared" si="307"/>
        <v>0</v>
      </c>
      <c r="O440" s="812">
        <f t="shared" si="308"/>
        <v>0</v>
      </c>
      <c r="P440" s="641">
        <f t="shared" si="301"/>
        <v>0</v>
      </c>
      <c r="Q440" s="514">
        <f t="shared" si="302"/>
        <v>0</v>
      </c>
      <c r="R440" s="640">
        <f t="shared" si="284"/>
        <v>0</v>
      </c>
      <c r="S440" s="652"/>
      <c r="T440" s="521">
        <v>182</v>
      </c>
      <c r="U440" s="521">
        <f t="shared" si="309"/>
        <v>0</v>
      </c>
      <c r="V440" s="521">
        <v>1086</v>
      </c>
      <c r="W440" s="521">
        <f t="shared" si="310"/>
        <v>0</v>
      </c>
      <c r="X440" s="673">
        <f t="shared" si="311"/>
        <v>0</v>
      </c>
      <c r="Y440" s="652"/>
      <c r="Z440" s="521">
        <v>182</v>
      </c>
      <c r="AA440" s="521">
        <f t="shared" si="312"/>
        <v>0</v>
      </c>
      <c r="AB440" s="521">
        <v>1086</v>
      </c>
      <c r="AC440" s="521">
        <f t="shared" si="313"/>
        <v>0</v>
      </c>
      <c r="AD440" s="673">
        <f t="shared" si="314"/>
        <v>0</v>
      </c>
      <c r="AE440" s="744">
        <f t="shared" si="300"/>
        <v>1610</v>
      </c>
      <c r="AF440" s="751">
        <v>182</v>
      </c>
      <c r="AG440" s="751">
        <f t="shared" si="315"/>
        <v>293020</v>
      </c>
      <c r="AH440" s="751">
        <v>1086</v>
      </c>
      <c r="AI440" s="751">
        <f t="shared" si="316"/>
        <v>1748460</v>
      </c>
      <c r="AJ440" s="752">
        <f t="shared" si="317"/>
        <v>2041480</v>
      </c>
    </row>
    <row r="441" spans="1:36" s="403" customFormat="1" ht="17.45" hidden="1" customHeight="1" x14ac:dyDescent="0.25">
      <c r="A441" s="439" t="s">
        <v>1001</v>
      </c>
      <c r="B441" s="438" t="s">
        <v>524</v>
      </c>
      <c r="C441" s="573" t="s">
        <v>32</v>
      </c>
      <c r="D441" s="598">
        <v>40</v>
      </c>
      <c r="E441" s="467">
        <v>182</v>
      </c>
      <c r="F441" s="467">
        <f t="shared" si="303"/>
        <v>7280</v>
      </c>
      <c r="G441" s="467">
        <v>611</v>
      </c>
      <c r="H441" s="467">
        <f t="shared" si="304"/>
        <v>24440</v>
      </c>
      <c r="I441" s="589">
        <f t="shared" si="305"/>
        <v>31720</v>
      </c>
      <c r="J441" s="836"/>
      <c r="K441" s="807">
        <v>182</v>
      </c>
      <c r="L441" s="808">
        <f t="shared" si="306"/>
        <v>0</v>
      </c>
      <c r="M441" s="807">
        <v>611</v>
      </c>
      <c r="N441" s="808">
        <f t="shared" si="307"/>
        <v>0</v>
      </c>
      <c r="O441" s="812">
        <f t="shared" si="308"/>
        <v>0</v>
      </c>
      <c r="P441" s="641">
        <f t="shared" si="301"/>
        <v>0</v>
      </c>
      <c r="Q441" s="514">
        <f t="shared" si="302"/>
        <v>0</v>
      </c>
      <c r="R441" s="640">
        <f t="shared" si="284"/>
        <v>0</v>
      </c>
      <c r="S441" s="652"/>
      <c r="T441" s="521">
        <v>182</v>
      </c>
      <c r="U441" s="521">
        <f t="shared" si="309"/>
        <v>0</v>
      </c>
      <c r="V441" s="521">
        <v>611</v>
      </c>
      <c r="W441" s="521">
        <f t="shared" si="310"/>
        <v>0</v>
      </c>
      <c r="X441" s="673">
        <f t="shared" si="311"/>
        <v>0</v>
      </c>
      <c r="Y441" s="652"/>
      <c r="Z441" s="521">
        <v>182</v>
      </c>
      <c r="AA441" s="521">
        <f t="shared" si="312"/>
        <v>0</v>
      </c>
      <c r="AB441" s="521">
        <v>611</v>
      </c>
      <c r="AC441" s="521">
        <f t="shared" si="313"/>
        <v>0</v>
      </c>
      <c r="AD441" s="673">
        <f t="shared" si="314"/>
        <v>0</v>
      </c>
      <c r="AE441" s="744">
        <f t="shared" si="300"/>
        <v>40</v>
      </c>
      <c r="AF441" s="751">
        <v>182</v>
      </c>
      <c r="AG441" s="751">
        <f t="shared" si="315"/>
        <v>7280</v>
      </c>
      <c r="AH441" s="751">
        <v>611</v>
      </c>
      <c r="AI441" s="751">
        <f t="shared" si="316"/>
        <v>24440</v>
      </c>
      <c r="AJ441" s="752">
        <f t="shared" si="317"/>
        <v>31720</v>
      </c>
    </row>
    <row r="442" spans="1:36" s="403" customFormat="1" ht="17.45" hidden="1" customHeight="1" x14ac:dyDescent="0.25">
      <c r="A442" s="439" t="s">
        <v>1002</v>
      </c>
      <c r="B442" s="438" t="s">
        <v>525</v>
      </c>
      <c r="C442" s="573" t="s">
        <v>32</v>
      </c>
      <c r="D442" s="598">
        <v>760</v>
      </c>
      <c r="E442" s="467">
        <v>182</v>
      </c>
      <c r="F442" s="467">
        <f t="shared" si="303"/>
        <v>138320</v>
      </c>
      <c r="G442" s="467">
        <v>496.6</v>
      </c>
      <c r="H442" s="467">
        <f t="shared" si="304"/>
        <v>377416</v>
      </c>
      <c r="I442" s="589">
        <f t="shared" si="305"/>
        <v>515736</v>
      </c>
      <c r="J442" s="836"/>
      <c r="K442" s="807">
        <v>182</v>
      </c>
      <c r="L442" s="808">
        <f t="shared" si="306"/>
        <v>0</v>
      </c>
      <c r="M442" s="807">
        <v>496.6</v>
      </c>
      <c r="N442" s="808">
        <f t="shared" si="307"/>
        <v>0</v>
      </c>
      <c r="O442" s="812">
        <f t="shared" si="308"/>
        <v>0</v>
      </c>
      <c r="P442" s="641">
        <f t="shared" si="301"/>
        <v>0</v>
      </c>
      <c r="Q442" s="514">
        <f t="shared" si="302"/>
        <v>0</v>
      </c>
      <c r="R442" s="640">
        <f t="shared" si="284"/>
        <v>0</v>
      </c>
      <c r="S442" s="652"/>
      <c r="T442" s="521">
        <v>182</v>
      </c>
      <c r="U442" s="521">
        <f t="shared" si="309"/>
        <v>0</v>
      </c>
      <c r="V442" s="521">
        <v>496.6</v>
      </c>
      <c r="W442" s="521">
        <f t="shared" si="310"/>
        <v>0</v>
      </c>
      <c r="X442" s="673">
        <f t="shared" si="311"/>
        <v>0</v>
      </c>
      <c r="Y442" s="652"/>
      <c r="Z442" s="521">
        <v>182</v>
      </c>
      <c r="AA442" s="521">
        <f t="shared" si="312"/>
        <v>0</v>
      </c>
      <c r="AB442" s="521">
        <v>496.6</v>
      </c>
      <c r="AC442" s="521">
        <f t="shared" si="313"/>
        <v>0</v>
      </c>
      <c r="AD442" s="673">
        <f t="shared" si="314"/>
        <v>0</v>
      </c>
      <c r="AE442" s="744">
        <f t="shared" si="300"/>
        <v>760</v>
      </c>
      <c r="AF442" s="751">
        <v>182</v>
      </c>
      <c r="AG442" s="751">
        <f t="shared" si="315"/>
        <v>138320</v>
      </c>
      <c r="AH442" s="751">
        <v>496.6</v>
      </c>
      <c r="AI442" s="751">
        <f t="shared" si="316"/>
        <v>377416</v>
      </c>
      <c r="AJ442" s="752">
        <f t="shared" si="317"/>
        <v>515736</v>
      </c>
    </row>
    <row r="443" spans="1:36" s="403" customFormat="1" ht="17.45" hidden="1" customHeight="1" x14ac:dyDescent="0.25">
      <c r="A443" s="439" t="s">
        <v>1003</v>
      </c>
      <c r="B443" s="438" t="s">
        <v>526</v>
      </c>
      <c r="C443" s="573" t="s">
        <v>32</v>
      </c>
      <c r="D443" s="598">
        <v>210</v>
      </c>
      <c r="E443" s="467">
        <v>182</v>
      </c>
      <c r="F443" s="467">
        <f t="shared" si="303"/>
        <v>38220</v>
      </c>
      <c r="G443" s="467">
        <v>322.40000000000003</v>
      </c>
      <c r="H443" s="467">
        <f t="shared" si="304"/>
        <v>67704</v>
      </c>
      <c r="I443" s="589">
        <f t="shared" si="305"/>
        <v>105924</v>
      </c>
      <c r="J443" s="836"/>
      <c r="K443" s="807">
        <v>182</v>
      </c>
      <c r="L443" s="808">
        <f t="shared" si="306"/>
        <v>0</v>
      </c>
      <c r="M443" s="807">
        <v>322.40000000000003</v>
      </c>
      <c r="N443" s="808">
        <f t="shared" si="307"/>
        <v>0</v>
      </c>
      <c r="O443" s="812">
        <f t="shared" si="308"/>
        <v>0</v>
      </c>
      <c r="P443" s="641">
        <f t="shared" si="301"/>
        <v>0</v>
      </c>
      <c r="Q443" s="514">
        <f t="shared" si="302"/>
        <v>0</v>
      </c>
      <c r="R443" s="640">
        <f t="shared" si="284"/>
        <v>0</v>
      </c>
      <c r="S443" s="652"/>
      <c r="T443" s="521">
        <v>182</v>
      </c>
      <c r="U443" s="521">
        <f t="shared" si="309"/>
        <v>0</v>
      </c>
      <c r="V443" s="521">
        <v>322.40000000000003</v>
      </c>
      <c r="W443" s="521">
        <f t="shared" si="310"/>
        <v>0</v>
      </c>
      <c r="X443" s="673">
        <f t="shared" si="311"/>
        <v>0</v>
      </c>
      <c r="Y443" s="652"/>
      <c r="Z443" s="521">
        <v>182</v>
      </c>
      <c r="AA443" s="521">
        <f t="shared" si="312"/>
        <v>0</v>
      </c>
      <c r="AB443" s="521">
        <v>322.40000000000003</v>
      </c>
      <c r="AC443" s="521">
        <f t="shared" si="313"/>
        <v>0</v>
      </c>
      <c r="AD443" s="673">
        <f t="shared" si="314"/>
        <v>0</v>
      </c>
      <c r="AE443" s="744">
        <f t="shared" si="300"/>
        <v>210</v>
      </c>
      <c r="AF443" s="751">
        <v>182</v>
      </c>
      <c r="AG443" s="751">
        <f t="shared" si="315"/>
        <v>38220</v>
      </c>
      <c r="AH443" s="751">
        <v>322.40000000000003</v>
      </c>
      <c r="AI443" s="751">
        <f t="shared" si="316"/>
        <v>67704</v>
      </c>
      <c r="AJ443" s="752">
        <f t="shared" si="317"/>
        <v>105924</v>
      </c>
    </row>
    <row r="444" spans="1:36" s="403" customFormat="1" ht="17.45" hidden="1" customHeight="1" x14ac:dyDescent="0.25">
      <c r="A444" s="439" t="s">
        <v>1004</v>
      </c>
      <c r="B444" s="438" t="s">
        <v>527</v>
      </c>
      <c r="C444" s="573" t="s">
        <v>32</v>
      </c>
      <c r="D444" s="598">
        <v>1320</v>
      </c>
      <c r="E444" s="467">
        <v>182</v>
      </c>
      <c r="F444" s="467">
        <f t="shared" si="303"/>
        <v>240240</v>
      </c>
      <c r="G444" s="467">
        <v>184.6</v>
      </c>
      <c r="H444" s="467">
        <f t="shared" si="304"/>
        <v>243672</v>
      </c>
      <c r="I444" s="589">
        <f t="shared" si="305"/>
        <v>483912</v>
      </c>
      <c r="J444" s="836"/>
      <c r="K444" s="807">
        <v>182</v>
      </c>
      <c r="L444" s="808">
        <f t="shared" si="306"/>
        <v>0</v>
      </c>
      <c r="M444" s="807">
        <v>184.6</v>
      </c>
      <c r="N444" s="808">
        <f t="shared" si="307"/>
        <v>0</v>
      </c>
      <c r="O444" s="812">
        <f t="shared" si="308"/>
        <v>0</v>
      </c>
      <c r="P444" s="641">
        <f t="shared" si="301"/>
        <v>0</v>
      </c>
      <c r="Q444" s="514">
        <f t="shared" si="302"/>
        <v>0</v>
      </c>
      <c r="R444" s="640">
        <f t="shared" si="284"/>
        <v>0</v>
      </c>
      <c r="S444" s="652"/>
      <c r="T444" s="521">
        <v>182</v>
      </c>
      <c r="U444" s="521">
        <f t="shared" si="309"/>
        <v>0</v>
      </c>
      <c r="V444" s="521">
        <v>184.6</v>
      </c>
      <c r="W444" s="521">
        <f t="shared" si="310"/>
        <v>0</v>
      </c>
      <c r="X444" s="673">
        <f t="shared" si="311"/>
        <v>0</v>
      </c>
      <c r="Y444" s="652"/>
      <c r="Z444" s="521">
        <v>182</v>
      </c>
      <c r="AA444" s="521">
        <f t="shared" si="312"/>
        <v>0</v>
      </c>
      <c r="AB444" s="521">
        <v>184.6</v>
      </c>
      <c r="AC444" s="521">
        <f t="shared" si="313"/>
        <v>0</v>
      </c>
      <c r="AD444" s="673">
        <f t="shared" si="314"/>
        <v>0</v>
      </c>
      <c r="AE444" s="744">
        <f t="shared" si="300"/>
        <v>1320</v>
      </c>
      <c r="AF444" s="751">
        <v>182</v>
      </c>
      <c r="AG444" s="751">
        <f t="shared" si="315"/>
        <v>240240</v>
      </c>
      <c r="AH444" s="751">
        <v>184.6</v>
      </c>
      <c r="AI444" s="751">
        <f t="shared" si="316"/>
        <v>243672</v>
      </c>
      <c r="AJ444" s="752">
        <f t="shared" si="317"/>
        <v>483912</v>
      </c>
    </row>
    <row r="445" spans="1:36" s="403" customFormat="1" ht="17.45" hidden="1" customHeight="1" x14ac:dyDescent="0.25">
      <c r="A445" s="439" t="s">
        <v>1005</v>
      </c>
      <c r="B445" s="438" t="s">
        <v>528</v>
      </c>
      <c r="C445" s="573" t="s">
        <v>31</v>
      </c>
      <c r="D445" s="598">
        <v>20</v>
      </c>
      <c r="E445" s="467">
        <v>262</v>
      </c>
      <c r="F445" s="467">
        <f t="shared" si="303"/>
        <v>5240</v>
      </c>
      <c r="G445" s="467">
        <v>200.20000000000002</v>
      </c>
      <c r="H445" s="467">
        <f t="shared" si="304"/>
        <v>4004.0000000000005</v>
      </c>
      <c r="I445" s="589">
        <f t="shared" si="305"/>
        <v>9244</v>
      </c>
      <c r="J445" s="836"/>
      <c r="K445" s="807">
        <v>262</v>
      </c>
      <c r="L445" s="808">
        <f t="shared" si="306"/>
        <v>0</v>
      </c>
      <c r="M445" s="807">
        <v>200.20000000000002</v>
      </c>
      <c r="N445" s="808">
        <f t="shared" si="307"/>
        <v>0</v>
      </c>
      <c r="O445" s="812">
        <f t="shared" si="308"/>
        <v>0</v>
      </c>
      <c r="P445" s="641">
        <f t="shared" si="301"/>
        <v>0</v>
      </c>
      <c r="Q445" s="514">
        <f t="shared" si="302"/>
        <v>0</v>
      </c>
      <c r="R445" s="640">
        <f t="shared" si="284"/>
        <v>0</v>
      </c>
      <c r="S445" s="652"/>
      <c r="T445" s="521">
        <v>262</v>
      </c>
      <c r="U445" s="521">
        <f t="shared" si="309"/>
        <v>0</v>
      </c>
      <c r="V445" s="521">
        <v>200.20000000000002</v>
      </c>
      <c r="W445" s="521">
        <f t="shared" si="310"/>
        <v>0</v>
      </c>
      <c r="X445" s="673">
        <f t="shared" si="311"/>
        <v>0</v>
      </c>
      <c r="Y445" s="652"/>
      <c r="Z445" s="521">
        <v>262</v>
      </c>
      <c r="AA445" s="521">
        <f t="shared" si="312"/>
        <v>0</v>
      </c>
      <c r="AB445" s="521">
        <v>200.20000000000002</v>
      </c>
      <c r="AC445" s="521">
        <f t="shared" si="313"/>
        <v>0</v>
      </c>
      <c r="AD445" s="673">
        <f t="shared" si="314"/>
        <v>0</v>
      </c>
      <c r="AE445" s="744">
        <f t="shared" si="300"/>
        <v>20</v>
      </c>
      <c r="AF445" s="751">
        <v>262</v>
      </c>
      <c r="AG445" s="751">
        <f t="shared" si="315"/>
        <v>5240</v>
      </c>
      <c r="AH445" s="751">
        <v>200.20000000000002</v>
      </c>
      <c r="AI445" s="751">
        <f t="shared" si="316"/>
        <v>4004.0000000000005</v>
      </c>
      <c r="AJ445" s="752">
        <f t="shared" si="317"/>
        <v>9244</v>
      </c>
    </row>
    <row r="446" spans="1:36" s="403" customFormat="1" ht="17.45" hidden="1" customHeight="1" x14ac:dyDescent="0.25">
      <c r="A446" s="439" t="s">
        <v>1006</v>
      </c>
      <c r="B446" s="438" t="s">
        <v>528</v>
      </c>
      <c r="C446" s="573" t="s">
        <v>31</v>
      </c>
      <c r="D446" s="598">
        <v>250</v>
      </c>
      <c r="E446" s="467">
        <v>262</v>
      </c>
      <c r="F446" s="467">
        <f t="shared" si="303"/>
        <v>65500</v>
      </c>
      <c r="G446" s="467">
        <v>80.600000000000009</v>
      </c>
      <c r="H446" s="467">
        <f t="shared" si="304"/>
        <v>20150.000000000004</v>
      </c>
      <c r="I446" s="589">
        <f t="shared" si="305"/>
        <v>85650</v>
      </c>
      <c r="J446" s="836"/>
      <c r="K446" s="807">
        <v>262</v>
      </c>
      <c r="L446" s="808">
        <f t="shared" si="306"/>
        <v>0</v>
      </c>
      <c r="M446" s="807">
        <v>80.600000000000009</v>
      </c>
      <c r="N446" s="808">
        <f t="shared" si="307"/>
        <v>0</v>
      </c>
      <c r="O446" s="812">
        <f t="shared" si="308"/>
        <v>0</v>
      </c>
      <c r="P446" s="641">
        <f t="shared" si="301"/>
        <v>0</v>
      </c>
      <c r="Q446" s="514">
        <f t="shared" si="302"/>
        <v>0</v>
      </c>
      <c r="R446" s="640">
        <f t="shared" si="284"/>
        <v>0</v>
      </c>
      <c r="S446" s="652"/>
      <c r="T446" s="521">
        <v>262</v>
      </c>
      <c r="U446" s="521">
        <f t="shared" si="309"/>
        <v>0</v>
      </c>
      <c r="V446" s="521">
        <v>80.600000000000009</v>
      </c>
      <c r="W446" s="521">
        <f t="shared" si="310"/>
        <v>0</v>
      </c>
      <c r="X446" s="673">
        <f t="shared" si="311"/>
        <v>0</v>
      </c>
      <c r="Y446" s="652"/>
      <c r="Z446" s="521">
        <v>262</v>
      </c>
      <c r="AA446" s="521">
        <f t="shared" si="312"/>
        <v>0</v>
      </c>
      <c r="AB446" s="521">
        <v>80.600000000000009</v>
      </c>
      <c r="AC446" s="521">
        <f t="shared" si="313"/>
        <v>0</v>
      </c>
      <c r="AD446" s="673">
        <f t="shared" si="314"/>
        <v>0</v>
      </c>
      <c r="AE446" s="744">
        <f t="shared" si="300"/>
        <v>250</v>
      </c>
      <c r="AF446" s="751">
        <v>262</v>
      </c>
      <c r="AG446" s="751">
        <f t="shared" si="315"/>
        <v>65500</v>
      </c>
      <c r="AH446" s="751">
        <v>80.600000000000009</v>
      </c>
      <c r="AI446" s="751">
        <f t="shared" si="316"/>
        <v>20150.000000000004</v>
      </c>
      <c r="AJ446" s="752">
        <f t="shared" si="317"/>
        <v>85650</v>
      </c>
    </row>
    <row r="447" spans="1:36" s="403" customFormat="1" ht="17.45" hidden="1" customHeight="1" x14ac:dyDescent="0.25">
      <c r="A447" s="439" t="s">
        <v>1007</v>
      </c>
      <c r="B447" s="438" t="s">
        <v>529</v>
      </c>
      <c r="C447" s="573" t="s">
        <v>31</v>
      </c>
      <c r="D447" s="598">
        <v>32</v>
      </c>
      <c r="E447" s="467">
        <v>131</v>
      </c>
      <c r="F447" s="467">
        <f t="shared" si="303"/>
        <v>4192</v>
      </c>
      <c r="G447" s="467">
        <v>3434.6</v>
      </c>
      <c r="H447" s="467">
        <f t="shared" si="304"/>
        <v>109907.2</v>
      </c>
      <c r="I447" s="589">
        <f t="shared" si="305"/>
        <v>114099.2</v>
      </c>
      <c r="J447" s="836"/>
      <c r="K447" s="807">
        <v>131</v>
      </c>
      <c r="L447" s="808">
        <f t="shared" si="306"/>
        <v>0</v>
      </c>
      <c r="M447" s="807">
        <v>3434.6</v>
      </c>
      <c r="N447" s="808">
        <f t="shared" si="307"/>
        <v>0</v>
      </c>
      <c r="O447" s="812">
        <f t="shared" si="308"/>
        <v>0</v>
      </c>
      <c r="P447" s="641">
        <f t="shared" si="301"/>
        <v>0</v>
      </c>
      <c r="Q447" s="514">
        <f t="shared" si="302"/>
        <v>0</v>
      </c>
      <c r="R447" s="640">
        <f t="shared" si="284"/>
        <v>0</v>
      </c>
      <c r="S447" s="652"/>
      <c r="T447" s="521">
        <v>131</v>
      </c>
      <c r="U447" s="521">
        <f t="shared" si="309"/>
        <v>0</v>
      </c>
      <c r="V447" s="521">
        <v>3434.6</v>
      </c>
      <c r="W447" s="521">
        <f t="shared" si="310"/>
        <v>0</v>
      </c>
      <c r="X447" s="673">
        <f t="shared" si="311"/>
        <v>0</v>
      </c>
      <c r="Y447" s="652"/>
      <c r="Z447" s="521">
        <v>131</v>
      </c>
      <c r="AA447" s="521">
        <f t="shared" si="312"/>
        <v>0</v>
      </c>
      <c r="AB447" s="521">
        <v>3434.6</v>
      </c>
      <c r="AC447" s="521">
        <f t="shared" si="313"/>
        <v>0</v>
      </c>
      <c r="AD447" s="673">
        <f t="shared" si="314"/>
        <v>0</v>
      </c>
      <c r="AE447" s="744">
        <f t="shared" si="300"/>
        <v>32</v>
      </c>
      <c r="AF447" s="751">
        <v>131</v>
      </c>
      <c r="AG447" s="751">
        <f t="shared" si="315"/>
        <v>4192</v>
      </c>
      <c r="AH447" s="751">
        <v>3434.6</v>
      </c>
      <c r="AI447" s="751">
        <f t="shared" si="316"/>
        <v>109907.2</v>
      </c>
      <c r="AJ447" s="752">
        <f t="shared" si="317"/>
        <v>114099.2</v>
      </c>
    </row>
    <row r="448" spans="1:36" s="403" customFormat="1" ht="17.45" hidden="1" customHeight="1" x14ac:dyDescent="0.25">
      <c r="A448" s="439" t="s">
        <v>1008</v>
      </c>
      <c r="B448" s="438" t="s">
        <v>530</v>
      </c>
      <c r="C448" s="573" t="s">
        <v>32</v>
      </c>
      <c r="D448" s="598">
        <v>636</v>
      </c>
      <c r="E448" s="467">
        <v>838.40000000000009</v>
      </c>
      <c r="F448" s="467">
        <f t="shared" si="303"/>
        <v>533222.40000000002</v>
      </c>
      <c r="G448" s="467">
        <v>1759</v>
      </c>
      <c r="H448" s="467">
        <f t="shared" si="304"/>
        <v>1118724</v>
      </c>
      <c r="I448" s="589">
        <f t="shared" si="305"/>
        <v>1651946.4</v>
      </c>
      <c r="J448" s="836"/>
      <c r="K448" s="807">
        <v>838.40000000000009</v>
      </c>
      <c r="L448" s="808">
        <f t="shared" si="306"/>
        <v>0</v>
      </c>
      <c r="M448" s="807">
        <v>1759</v>
      </c>
      <c r="N448" s="808">
        <f t="shared" si="307"/>
        <v>0</v>
      </c>
      <c r="O448" s="812">
        <f t="shared" si="308"/>
        <v>0</v>
      </c>
      <c r="P448" s="641">
        <f t="shared" si="301"/>
        <v>0</v>
      </c>
      <c r="Q448" s="514">
        <f t="shared" si="302"/>
        <v>0</v>
      </c>
      <c r="R448" s="640">
        <f t="shared" si="284"/>
        <v>0</v>
      </c>
      <c r="S448" s="652"/>
      <c r="T448" s="521">
        <v>838.40000000000009</v>
      </c>
      <c r="U448" s="521">
        <f t="shared" si="309"/>
        <v>0</v>
      </c>
      <c r="V448" s="521">
        <v>1759</v>
      </c>
      <c r="W448" s="521">
        <f t="shared" si="310"/>
        <v>0</v>
      </c>
      <c r="X448" s="673">
        <f t="shared" si="311"/>
        <v>0</v>
      </c>
      <c r="Y448" s="652"/>
      <c r="Z448" s="521">
        <v>838.40000000000009</v>
      </c>
      <c r="AA448" s="521">
        <f t="shared" si="312"/>
        <v>0</v>
      </c>
      <c r="AB448" s="521">
        <v>1759</v>
      </c>
      <c r="AC448" s="521">
        <f t="shared" si="313"/>
        <v>0</v>
      </c>
      <c r="AD448" s="673">
        <f t="shared" si="314"/>
        <v>0</v>
      </c>
      <c r="AE448" s="744">
        <f t="shared" si="300"/>
        <v>636</v>
      </c>
      <c r="AF448" s="751">
        <v>838.40000000000009</v>
      </c>
      <c r="AG448" s="751">
        <f t="shared" si="315"/>
        <v>533222.40000000002</v>
      </c>
      <c r="AH448" s="751">
        <v>1759</v>
      </c>
      <c r="AI448" s="751">
        <f t="shared" si="316"/>
        <v>1118724</v>
      </c>
      <c r="AJ448" s="752">
        <f t="shared" si="317"/>
        <v>1651946.4</v>
      </c>
    </row>
    <row r="449" spans="1:36" s="403" customFormat="1" ht="17.45" hidden="1" customHeight="1" x14ac:dyDescent="0.25">
      <c r="A449" s="439" t="s">
        <v>1009</v>
      </c>
      <c r="B449" s="438" t="s">
        <v>531</v>
      </c>
      <c r="C449" s="573" t="s">
        <v>31</v>
      </c>
      <c r="D449" s="598">
        <v>20</v>
      </c>
      <c r="E449" s="467">
        <v>1965</v>
      </c>
      <c r="F449" s="467">
        <f t="shared" si="303"/>
        <v>39300</v>
      </c>
      <c r="G449" s="467">
        <v>20594.600000000002</v>
      </c>
      <c r="H449" s="467">
        <f t="shared" si="304"/>
        <v>411892.00000000006</v>
      </c>
      <c r="I449" s="589">
        <f t="shared" si="305"/>
        <v>451192.00000000006</v>
      </c>
      <c r="J449" s="836"/>
      <c r="K449" s="807">
        <v>1965</v>
      </c>
      <c r="L449" s="808">
        <f t="shared" si="306"/>
        <v>0</v>
      </c>
      <c r="M449" s="807">
        <v>20594.600000000002</v>
      </c>
      <c r="N449" s="808">
        <f t="shared" si="307"/>
        <v>0</v>
      </c>
      <c r="O449" s="812">
        <f t="shared" si="308"/>
        <v>0</v>
      </c>
      <c r="P449" s="641">
        <f t="shared" si="301"/>
        <v>0</v>
      </c>
      <c r="Q449" s="514">
        <f t="shared" si="302"/>
        <v>0</v>
      </c>
      <c r="R449" s="640">
        <f t="shared" si="284"/>
        <v>0</v>
      </c>
      <c r="S449" s="652"/>
      <c r="T449" s="521">
        <v>1965</v>
      </c>
      <c r="U449" s="521">
        <f t="shared" si="309"/>
        <v>0</v>
      </c>
      <c r="V449" s="521">
        <v>20594.600000000002</v>
      </c>
      <c r="W449" s="521">
        <f t="shared" si="310"/>
        <v>0</v>
      </c>
      <c r="X449" s="673">
        <f t="shared" si="311"/>
        <v>0</v>
      </c>
      <c r="Y449" s="652"/>
      <c r="Z449" s="521">
        <v>1965</v>
      </c>
      <c r="AA449" s="521">
        <f t="shared" si="312"/>
        <v>0</v>
      </c>
      <c r="AB449" s="521">
        <v>20594.600000000002</v>
      </c>
      <c r="AC449" s="521">
        <f t="shared" si="313"/>
        <v>0</v>
      </c>
      <c r="AD449" s="673">
        <f t="shared" si="314"/>
        <v>0</v>
      </c>
      <c r="AE449" s="744">
        <f t="shared" si="300"/>
        <v>20</v>
      </c>
      <c r="AF449" s="751">
        <v>1965</v>
      </c>
      <c r="AG449" s="751">
        <f t="shared" si="315"/>
        <v>39300</v>
      </c>
      <c r="AH449" s="751">
        <v>20594.600000000002</v>
      </c>
      <c r="AI449" s="751">
        <f t="shared" si="316"/>
        <v>411892.00000000006</v>
      </c>
      <c r="AJ449" s="752">
        <f t="shared" si="317"/>
        <v>451192.00000000006</v>
      </c>
    </row>
    <row r="450" spans="1:36" s="403" customFormat="1" ht="27" hidden="1" customHeight="1" x14ac:dyDescent="0.25">
      <c r="A450" s="439" t="s">
        <v>1010</v>
      </c>
      <c r="B450" s="438" t="s">
        <v>463</v>
      </c>
      <c r="C450" s="573" t="s">
        <v>32</v>
      </c>
      <c r="D450" s="598">
        <v>860</v>
      </c>
      <c r="E450" s="467">
        <v>246</v>
      </c>
      <c r="F450" s="467">
        <f t="shared" si="303"/>
        <v>211560</v>
      </c>
      <c r="G450" s="467">
        <v>101</v>
      </c>
      <c r="H450" s="467">
        <f t="shared" si="304"/>
        <v>86860</v>
      </c>
      <c r="I450" s="589">
        <f t="shared" si="305"/>
        <v>298420</v>
      </c>
      <c r="J450" s="836"/>
      <c r="K450" s="807">
        <v>246</v>
      </c>
      <c r="L450" s="808">
        <f t="shared" si="306"/>
        <v>0</v>
      </c>
      <c r="M450" s="807">
        <v>101</v>
      </c>
      <c r="N450" s="808">
        <f t="shared" si="307"/>
        <v>0</v>
      </c>
      <c r="O450" s="812">
        <f t="shared" si="308"/>
        <v>0</v>
      </c>
      <c r="P450" s="641">
        <f t="shared" si="301"/>
        <v>0</v>
      </c>
      <c r="Q450" s="514">
        <f t="shared" si="302"/>
        <v>0</v>
      </c>
      <c r="R450" s="640">
        <f t="shared" si="284"/>
        <v>0</v>
      </c>
      <c r="S450" s="652"/>
      <c r="T450" s="521">
        <v>246</v>
      </c>
      <c r="U450" s="521">
        <f t="shared" si="309"/>
        <v>0</v>
      </c>
      <c r="V450" s="521">
        <v>101</v>
      </c>
      <c r="W450" s="521">
        <f t="shared" si="310"/>
        <v>0</v>
      </c>
      <c r="X450" s="673">
        <f t="shared" si="311"/>
        <v>0</v>
      </c>
      <c r="Y450" s="652"/>
      <c r="Z450" s="521">
        <v>246</v>
      </c>
      <c r="AA450" s="521">
        <f t="shared" si="312"/>
        <v>0</v>
      </c>
      <c r="AB450" s="521">
        <v>101</v>
      </c>
      <c r="AC450" s="521">
        <f t="shared" si="313"/>
        <v>0</v>
      </c>
      <c r="AD450" s="673">
        <f t="shared" si="314"/>
        <v>0</v>
      </c>
      <c r="AE450" s="744">
        <f t="shared" si="300"/>
        <v>860</v>
      </c>
      <c r="AF450" s="751">
        <v>246</v>
      </c>
      <c r="AG450" s="751">
        <f t="shared" si="315"/>
        <v>211560</v>
      </c>
      <c r="AH450" s="751">
        <v>101</v>
      </c>
      <c r="AI450" s="751">
        <f t="shared" si="316"/>
        <v>86860</v>
      </c>
      <c r="AJ450" s="752">
        <f t="shared" si="317"/>
        <v>298420</v>
      </c>
    </row>
    <row r="451" spans="1:36" s="403" customFormat="1" ht="17.45" hidden="1" customHeight="1" x14ac:dyDescent="0.25">
      <c r="A451" s="439" t="s">
        <v>1011</v>
      </c>
      <c r="B451" s="438" t="s">
        <v>532</v>
      </c>
      <c r="C451" s="573" t="s">
        <v>31</v>
      </c>
      <c r="D451" s="598">
        <v>64</v>
      </c>
      <c r="E451" s="467">
        <v>131</v>
      </c>
      <c r="F451" s="467">
        <f t="shared" si="303"/>
        <v>8384</v>
      </c>
      <c r="G451" s="467">
        <v>408.2</v>
      </c>
      <c r="H451" s="467">
        <f t="shared" si="304"/>
        <v>26124.799999999999</v>
      </c>
      <c r="I451" s="589">
        <f t="shared" si="305"/>
        <v>34508.800000000003</v>
      </c>
      <c r="J451" s="836"/>
      <c r="K451" s="807">
        <v>131</v>
      </c>
      <c r="L451" s="808">
        <f t="shared" si="306"/>
        <v>0</v>
      </c>
      <c r="M451" s="807">
        <v>408.2</v>
      </c>
      <c r="N451" s="808">
        <f t="shared" si="307"/>
        <v>0</v>
      </c>
      <c r="O451" s="812">
        <f t="shared" si="308"/>
        <v>0</v>
      </c>
      <c r="P451" s="641">
        <f t="shared" si="301"/>
        <v>0</v>
      </c>
      <c r="Q451" s="514">
        <f t="shared" si="302"/>
        <v>0</v>
      </c>
      <c r="R451" s="640">
        <f t="shared" si="284"/>
        <v>0</v>
      </c>
      <c r="S451" s="652"/>
      <c r="T451" s="521">
        <v>131</v>
      </c>
      <c r="U451" s="521">
        <f t="shared" si="309"/>
        <v>0</v>
      </c>
      <c r="V451" s="521">
        <v>408.2</v>
      </c>
      <c r="W451" s="521">
        <f t="shared" si="310"/>
        <v>0</v>
      </c>
      <c r="X451" s="673">
        <f t="shared" si="311"/>
        <v>0</v>
      </c>
      <c r="Y451" s="652"/>
      <c r="Z451" s="521">
        <v>131</v>
      </c>
      <c r="AA451" s="521">
        <f t="shared" si="312"/>
        <v>0</v>
      </c>
      <c r="AB451" s="521">
        <v>408.2</v>
      </c>
      <c r="AC451" s="521">
        <f t="shared" si="313"/>
        <v>0</v>
      </c>
      <c r="AD451" s="673">
        <f t="shared" si="314"/>
        <v>0</v>
      </c>
      <c r="AE451" s="744">
        <f t="shared" si="300"/>
        <v>64</v>
      </c>
      <c r="AF451" s="751">
        <v>131</v>
      </c>
      <c r="AG451" s="751">
        <f t="shared" si="315"/>
        <v>8384</v>
      </c>
      <c r="AH451" s="751">
        <v>408.2</v>
      </c>
      <c r="AI451" s="751">
        <f t="shared" si="316"/>
        <v>26124.799999999999</v>
      </c>
      <c r="AJ451" s="752">
        <f t="shared" si="317"/>
        <v>34508.800000000003</v>
      </c>
    </row>
    <row r="452" spans="1:36" s="403" customFormat="1" ht="17.45" hidden="1" customHeight="1" x14ac:dyDescent="0.25">
      <c r="A452" s="439" t="s">
        <v>1012</v>
      </c>
      <c r="B452" s="438" t="s">
        <v>465</v>
      </c>
      <c r="C452" s="573" t="s">
        <v>32</v>
      </c>
      <c r="D452" s="598">
        <v>400</v>
      </c>
      <c r="E452" s="467">
        <v>65.5</v>
      </c>
      <c r="F452" s="467">
        <f t="shared" si="303"/>
        <v>26200</v>
      </c>
      <c r="G452" s="467">
        <v>166.71200000000002</v>
      </c>
      <c r="H452" s="467">
        <f t="shared" si="304"/>
        <v>66684.800000000003</v>
      </c>
      <c r="I452" s="589">
        <f t="shared" si="305"/>
        <v>92884.800000000003</v>
      </c>
      <c r="J452" s="836"/>
      <c r="K452" s="807">
        <v>65.5</v>
      </c>
      <c r="L452" s="808">
        <f t="shared" si="306"/>
        <v>0</v>
      </c>
      <c r="M452" s="807">
        <v>166.71200000000002</v>
      </c>
      <c r="N452" s="808">
        <f t="shared" si="307"/>
        <v>0</v>
      </c>
      <c r="O452" s="812">
        <f t="shared" si="308"/>
        <v>0</v>
      </c>
      <c r="P452" s="641">
        <f t="shared" si="301"/>
        <v>0</v>
      </c>
      <c r="Q452" s="514">
        <f t="shared" si="302"/>
        <v>0</v>
      </c>
      <c r="R452" s="640">
        <f t="shared" si="284"/>
        <v>0</v>
      </c>
      <c r="S452" s="652"/>
      <c r="T452" s="521">
        <v>65.5</v>
      </c>
      <c r="U452" s="521">
        <f t="shared" si="309"/>
        <v>0</v>
      </c>
      <c r="V452" s="521">
        <v>166.71200000000002</v>
      </c>
      <c r="W452" s="521">
        <f t="shared" si="310"/>
        <v>0</v>
      </c>
      <c r="X452" s="673">
        <f t="shared" si="311"/>
        <v>0</v>
      </c>
      <c r="Y452" s="652"/>
      <c r="Z452" s="521">
        <v>65.5</v>
      </c>
      <c r="AA452" s="521">
        <f t="shared" si="312"/>
        <v>0</v>
      </c>
      <c r="AB452" s="521">
        <v>166.71200000000002</v>
      </c>
      <c r="AC452" s="521">
        <f t="shared" si="313"/>
        <v>0</v>
      </c>
      <c r="AD452" s="673">
        <f t="shared" si="314"/>
        <v>0</v>
      </c>
      <c r="AE452" s="744">
        <f t="shared" si="300"/>
        <v>400</v>
      </c>
      <c r="AF452" s="751">
        <v>65.5</v>
      </c>
      <c r="AG452" s="751">
        <f t="shared" si="315"/>
        <v>26200</v>
      </c>
      <c r="AH452" s="751">
        <v>166.71200000000002</v>
      </c>
      <c r="AI452" s="751">
        <f t="shared" si="316"/>
        <v>66684.800000000003</v>
      </c>
      <c r="AJ452" s="752">
        <f t="shared" si="317"/>
        <v>92884.800000000003</v>
      </c>
    </row>
    <row r="453" spans="1:36" s="403" customFormat="1" ht="17.45" hidden="1" customHeight="1" x14ac:dyDescent="0.25">
      <c r="A453" s="439" t="s">
        <v>1013</v>
      </c>
      <c r="B453" s="438" t="s">
        <v>466</v>
      </c>
      <c r="C453" s="573" t="s">
        <v>31</v>
      </c>
      <c r="D453" s="598">
        <v>1240</v>
      </c>
      <c r="E453" s="467">
        <v>32.75</v>
      </c>
      <c r="F453" s="467">
        <f t="shared" si="303"/>
        <v>40610</v>
      </c>
      <c r="G453" s="467">
        <v>36.816000000000003</v>
      </c>
      <c r="H453" s="467">
        <f t="shared" si="304"/>
        <v>45651.840000000004</v>
      </c>
      <c r="I453" s="589">
        <f t="shared" si="305"/>
        <v>86261.84</v>
      </c>
      <c r="J453" s="836"/>
      <c r="K453" s="807">
        <v>32.75</v>
      </c>
      <c r="L453" s="808">
        <f t="shared" si="306"/>
        <v>0</v>
      </c>
      <c r="M453" s="807">
        <v>36.816000000000003</v>
      </c>
      <c r="N453" s="808">
        <f t="shared" si="307"/>
        <v>0</v>
      </c>
      <c r="O453" s="812">
        <f t="shared" si="308"/>
        <v>0</v>
      </c>
      <c r="P453" s="641">
        <f t="shared" si="301"/>
        <v>0</v>
      </c>
      <c r="Q453" s="514">
        <f t="shared" si="302"/>
        <v>0</v>
      </c>
      <c r="R453" s="640">
        <f t="shared" si="284"/>
        <v>0</v>
      </c>
      <c r="S453" s="652"/>
      <c r="T453" s="521">
        <v>32.75</v>
      </c>
      <c r="U453" s="521">
        <f t="shared" si="309"/>
        <v>0</v>
      </c>
      <c r="V453" s="521">
        <v>36.816000000000003</v>
      </c>
      <c r="W453" s="521">
        <f t="shared" si="310"/>
        <v>0</v>
      </c>
      <c r="X453" s="673">
        <f t="shared" si="311"/>
        <v>0</v>
      </c>
      <c r="Y453" s="652"/>
      <c r="Z453" s="521">
        <v>32.75</v>
      </c>
      <c r="AA453" s="521">
        <f t="shared" si="312"/>
        <v>0</v>
      </c>
      <c r="AB453" s="521">
        <v>36.816000000000003</v>
      </c>
      <c r="AC453" s="521">
        <f t="shared" si="313"/>
        <v>0</v>
      </c>
      <c r="AD453" s="673">
        <f t="shared" si="314"/>
        <v>0</v>
      </c>
      <c r="AE453" s="744">
        <f t="shared" si="300"/>
        <v>1240</v>
      </c>
      <c r="AF453" s="751">
        <v>32.75</v>
      </c>
      <c r="AG453" s="751">
        <f t="shared" si="315"/>
        <v>40610</v>
      </c>
      <c r="AH453" s="751">
        <v>36.816000000000003</v>
      </c>
      <c r="AI453" s="751">
        <f t="shared" si="316"/>
        <v>45651.840000000004</v>
      </c>
      <c r="AJ453" s="752">
        <f t="shared" si="317"/>
        <v>86261.84</v>
      </c>
    </row>
    <row r="454" spans="1:36" s="403" customFormat="1" ht="17.45" hidden="1" customHeight="1" x14ac:dyDescent="0.25">
      <c r="A454" s="439" t="s">
        <v>1014</v>
      </c>
      <c r="B454" s="438" t="s">
        <v>464</v>
      </c>
      <c r="C454" s="573" t="s">
        <v>31</v>
      </c>
      <c r="D454" s="598">
        <v>120</v>
      </c>
      <c r="E454" s="467">
        <v>262</v>
      </c>
      <c r="F454" s="467">
        <f t="shared" si="303"/>
        <v>31440</v>
      </c>
      <c r="G454" s="467">
        <v>681.2</v>
      </c>
      <c r="H454" s="467">
        <f t="shared" si="304"/>
        <v>81744</v>
      </c>
      <c r="I454" s="589">
        <f t="shared" si="305"/>
        <v>113184</v>
      </c>
      <c r="J454" s="836"/>
      <c r="K454" s="807">
        <v>262</v>
      </c>
      <c r="L454" s="808">
        <f t="shared" si="306"/>
        <v>0</v>
      </c>
      <c r="M454" s="807">
        <v>681.2</v>
      </c>
      <c r="N454" s="808">
        <f t="shared" si="307"/>
        <v>0</v>
      </c>
      <c r="O454" s="812">
        <f t="shared" si="308"/>
        <v>0</v>
      </c>
      <c r="P454" s="641">
        <f t="shared" si="301"/>
        <v>0</v>
      </c>
      <c r="Q454" s="514">
        <f t="shared" si="302"/>
        <v>0</v>
      </c>
      <c r="R454" s="640">
        <f t="shared" si="284"/>
        <v>0</v>
      </c>
      <c r="S454" s="652"/>
      <c r="T454" s="521">
        <v>262</v>
      </c>
      <c r="U454" s="521">
        <f t="shared" si="309"/>
        <v>0</v>
      </c>
      <c r="V454" s="521">
        <v>681.2</v>
      </c>
      <c r="W454" s="521">
        <f t="shared" si="310"/>
        <v>0</v>
      </c>
      <c r="X454" s="673">
        <f t="shared" si="311"/>
        <v>0</v>
      </c>
      <c r="Y454" s="652"/>
      <c r="Z454" s="521">
        <v>262</v>
      </c>
      <c r="AA454" s="521">
        <f t="shared" si="312"/>
        <v>0</v>
      </c>
      <c r="AB454" s="521">
        <v>681.2</v>
      </c>
      <c r="AC454" s="521">
        <f t="shared" si="313"/>
        <v>0</v>
      </c>
      <c r="AD454" s="673">
        <f t="shared" si="314"/>
        <v>0</v>
      </c>
      <c r="AE454" s="744">
        <f t="shared" si="300"/>
        <v>120</v>
      </c>
      <c r="AF454" s="751">
        <v>262</v>
      </c>
      <c r="AG454" s="751">
        <f t="shared" si="315"/>
        <v>31440</v>
      </c>
      <c r="AH454" s="751">
        <v>681.2</v>
      </c>
      <c r="AI454" s="751">
        <f t="shared" si="316"/>
        <v>81744</v>
      </c>
      <c r="AJ454" s="752">
        <f t="shared" si="317"/>
        <v>113184</v>
      </c>
    </row>
    <row r="455" spans="1:36" s="403" customFormat="1" ht="26.25" hidden="1" customHeight="1" x14ac:dyDescent="0.25">
      <c r="A455" s="439" t="s">
        <v>1015</v>
      </c>
      <c r="B455" s="438" t="s">
        <v>533</v>
      </c>
      <c r="C455" s="573" t="s">
        <v>32</v>
      </c>
      <c r="D455" s="598">
        <v>10</v>
      </c>
      <c r="E455" s="467">
        <v>65.5</v>
      </c>
      <c r="F455" s="467">
        <f t="shared" si="303"/>
        <v>655</v>
      </c>
      <c r="G455" s="467">
        <v>348.40000000000003</v>
      </c>
      <c r="H455" s="467">
        <f t="shared" si="304"/>
        <v>3484.0000000000005</v>
      </c>
      <c r="I455" s="589">
        <f t="shared" si="305"/>
        <v>4139</v>
      </c>
      <c r="J455" s="836"/>
      <c r="K455" s="807">
        <v>65.5</v>
      </c>
      <c r="L455" s="808">
        <f t="shared" si="306"/>
        <v>0</v>
      </c>
      <c r="M455" s="807">
        <v>348.40000000000003</v>
      </c>
      <c r="N455" s="808">
        <f t="shared" si="307"/>
        <v>0</v>
      </c>
      <c r="O455" s="812">
        <f t="shared" si="308"/>
        <v>0</v>
      </c>
      <c r="P455" s="641">
        <f t="shared" si="301"/>
        <v>0</v>
      </c>
      <c r="Q455" s="514">
        <f t="shared" si="302"/>
        <v>0</v>
      </c>
      <c r="R455" s="640">
        <f t="shared" si="284"/>
        <v>0</v>
      </c>
      <c r="S455" s="652"/>
      <c r="T455" s="521">
        <v>65.5</v>
      </c>
      <c r="U455" s="521">
        <f t="shared" si="309"/>
        <v>0</v>
      </c>
      <c r="V455" s="521">
        <v>348.40000000000003</v>
      </c>
      <c r="W455" s="521">
        <f t="shared" si="310"/>
        <v>0</v>
      </c>
      <c r="X455" s="673">
        <f t="shared" si="311"/>
        <v>0</v>
      </c>
      <c r="Y455" s="652"/>
      <c r="Z455" s="521">
        <v>65.5</v>
      </c>
      <c r="AA455" s="521">
        <f t="shared" si="312"/>
        <v>0</v>
      </c>
      <c r="AB455" s="521">
        <v>348.40000000000003</v>
      </c>
      <c r="AC455" s="521">
        <f t="shared" si="313"/>
        <v>0</v>
      </c>
      <c r="AD455" s="673">
        <f t="shared" si="314"/>
        <v>0</v>
      </c>
      <c r="AE455" s="744">
        <f t="shared" si="300"/>
        <v>10</v>
      </c>
      <c r="AF455" s="751">
        <v>65.5</v>
      </c>
      <c r="AG455" s="751">
        <f t="shared" si="315"/>
        <v>655</v>
      </c>
      <c r="AH455" s="751">
        <v>348.40000000000003</v>
      </c>
      <c r="AI455" s="751">
        <f t="shared" si="316"/>
        <v>3484.0000000000005</v>
      </c>
      <c r="AJ455" s="752">
        <f t="shared" si="317"/>
        <v>4139</v>
      </c>
    </row>
    <row r="456" spans="1:36" s="403" customFormat="1" ht="17.45" hidden="1" customHeight="1" x14ac:dyDescent="0.25">
      <c r="A456" s="439" t="s">
        <v>1016</v>
      </c>
      <c r="B456" s="438" t="s">
        <v>469</v>
      </c>
      <c r="C456" s="573" t="s">
        <v>32</v>
      </c>
      <c r="D456" s="598">
        <v>1500</v>
      </c>
      <c r="E456" s="467">
        <v>458.5</v>
      </c>
      <c r="F456" s="467">
        <f t="shared" si="303"/>
        <v>687750</v>
      </c>
      <c r="G456" s="467">
        <v>369.2</v>
      </c>
      <c r="H456" s="467">
        <f t="shared" si="304"/>
        <v>553800</v>
      </c>
      <c r="I456" s="589">
        <f t="shared" si="305"/>
        <v>1241550</v>
      </c>
      <c r="J456" s="836"/>
      <c r="K456" s="807">
        <v>458.5</v>
      </c>
      <c r="L456" s="808">
        <f t="shared" si="306"/>
        <v>0</v>
      </c>
      <c r="M456" s="807">
        <v>369.2</v>
      </c>
      <c r="N456" s="808">
        <f t="shared" si="307"/>
        <v>0</v>
      </c>
      <c r="O456" s="812">
        <f t="shared" si="308"/>
        <v>0</v>
      </c>
      <c r="P456" s="641">
        <f t="shared" si="301"/>
        <v>0</v>
      </c>
      <c r="Q456" s="514">
        <f t="shared" si="302"/>
        <v>0</v>
      </c>
      <c r="R456" s="640">
        <f t="shared" si="284"/>
        <v>0</v>
      </c>
      <c r="S456" s="652"/>
      <c r="T456" s="521">
        <v>458.5</v>
      </c>
      <c r="U456" s="521">
        <f t="shared" si="309"/>
        <v>0</v>
      </c>
      <c r="V456" s="521">
        <v>369.2</v>
      </c>
      <c r="W456" s="521">
        <f t="shared" si="310"/>
        <v>0</v>
      </c>
      <c r="X456" s="673">
        <f t="shared" si="311"/>
        <v>0</v>
      </c>
      <c r="Y456" s="652"/>
      <c r="Z456" s="521">
        <v>458.5</v>
      </c>
      <c r="AA456" s="521">
        <f t="shared" si="312"/>
        <v>0</v>
      </c>
      <c r="AB456" s="521">
        <v>369.2</v>
      </c>
      <c r="AC456" s="521">
        <f t="shared" si="313"/>
        <v>0</v>
      </c>
      <c r="AD456" s="673">
        <f t="shared" si="314"/>
        <v>0</v>
      </c>
      <c r="AE456" s="744">
        <f t="shared" si="300"/>
        <v>1500</v>
      </c>
      <c r="AF456" s="751">
        <v>458.5</v>
      </c>
      <c r="AG456" s="751">
        <f t="shared" si="315"/>
        <v>687750</v>
      </c>
      <c r="AH456" s="751">
        <v>369.2</v>
      </c>
      <c r="AI456" s="751">
        <f t="shared" si="316"/>
        <v>553800</v>
      </c>
      <c r="AJ456" s="752">
        <f t="shared" si="317"/>
        <v>1241550</v>
      </c>
    </row>
    <row r="457" spans="1:36" s="403" customFormat="1" ht="17.45" hidden="1" customHeight="1" x14ac:dyDescent="0.25">
      <c r="A457" s="439" t="s">
        <v>1017</v>
      </c>
      <c r="B457" s="438" t="s">
        <v>534</v>
      </c>
      <c r="C457" s="573" t="s">
        <v>32</v>
      </c>
      <c r="D457" s="598">
        <v>105</v>
      </c>
      <c r="E457" s="467">
        <v>458.5</v>
      </c>
      <c r="F457" s="467">
        <f t="shared" si="303"/>
        <v>48142.5</v>
      </c>
      <c r="G457" s="467">
        <v>254.8</v>
      </c>
      <c r="H457" s="467">
        <f t="shared" si="304"/>
        <v>26754</v>
      </c>
      <c r="I457" s="589">
        <f t="shared" si="305"/>
        <v>74896.5</v>
      </c>
      <c r="J457" s="836"/>
      <c r="K457" s="807">
        <v>458.5</v>
      </c>
      <c r="L457" s="808">
        <f t="shared" si="306"/>
        <v>0</v>
      </c>
      <c r="M457" s="807">
        <v>254.8</v>
      </c>
      <c r="N457" s="808">
        <f t="shared" si="307"/>
        <v>0</v>
      </c>
      <c r="O457" s="812">
        <f t="shared" si="308"/>
        <v>0</v>
      </c>
      <c r="P457" s="641">
        <f t="shared" si="301"/>
        <v>0</v>
      </c>
      <c r="Q457" s="514">
        <f t="shared" si="302"/>
        <v>0</v>
      </c>
      <c r="R457" s="640">
        <f t="shared" si="284"/>
        <v>0</v>
      </c>
      <c r="S457" s="652"/>
      <c r="T457" s="521">
        <v>458.5</v>
      </c>
      <c r="U457" s="521">
        <f t="shared" si="309"/>
        <v>0</v>
      </c>
      <c r="V457" s="521">
        <v>254.8</v>
      </c>
      <c r="W457" s="521">
        <f t="shared" si="310"/>
        <v>0</v>
      </c>
      <c r="X457" s="673">
        <f t="shared" si="311"/>
        <v>0</v>
      </c>
      <c r="Y457" s="652"/>
      <c r="Z457" s="521">
        <v>458.5</v>
      </c>
      <c r="AA457" s="521">
        <f t="shared" si="312"/>
        <v>0</v>
      </c>
      <c r="AB457" s="521">
        <v>254.8</v>
      </c>
      <c r="AC457" s="521">
        <f t="shared" si="313"/>
        <v>0</v>
      </c>
      <c r="AD457" s="673">
        <f t="shared" si="314"/>
        <v>0</v>
      </c>
      <c r="AE457" s="744">
        <f t="shared" si="300"/>
        <v>105</v>
      </c>
      <c r="AF457" s="751">
        <v>458.5</v>
      </c>
      <c r="AG457" s="751">
        <f t="shared" si="315"/>
        <v>48142.5</v>
      </c>
      <c r="AH457" s="751">
        <v>254.8</v>
      </c>
      <c r="AI457" s="751">
        <f t="shared" si="316"/>
        <v>26754</v>
      </c>
      <c r="AJ457" s="752">
        <f t="shared" si="317"/>
        <v>74896.5</v>
      </c>
    </row>
    <row r="458" spans="1:36" s="403" customFormat="1" ht="17.45" hidden="1" customHeight="1" x14ac:dyDescent="0.25">
      <c r="A458" s="439" t="s">
        <v>1018</v>
      </c>
      <c r="B458" s="438" t="s">
        <v>535</v>
      </c>
      <c r="C458" s="573" t="s">
        <v>32</v>
      </c>
      <c r="D458" s="598">
        <v>40</v>
      </c>
      <c r="E458" s="467">
        <v>1283.8</v>
      </c>
      <c r="F458" s="467">
        <f t="shared" si="303"/>
        <v>51352</v>
      </c>
      <c r="G458" s="467">
        <v>2241.2000000000003</v>
      </c>
      <c r="H458" s="467">
        <f t="shared" si="304"/>
        <v>89648.000000000015</v>
      </c>
      <c r="I458" s="589">
        <f t="shared" si="305"/>
        <v>141000</v>
      </c>
      <c r="J458" s="836"/>
      <c r="K458" s="807">
        <v>1283.8</v>
      </c>
      <c r="L458" s="808">
        <f t="shared" si="306"/>
        <v>0</v>
      </c>
      <c r="M458" s="807">
        <v>2241.2000000000003</v>
      </c>
      <c r="N458" s="808">
        <f t="shared" si="307"/>
        <v>0</v>
      </c>
      <c r="O458" s="812">
        <f t="shared" si="308"/>
        <v>0</v>
      </c>
      <c r="P458" s="641">
        <f t="shared" si="301"/>
        <v>0</v>
      </c>
      <c r="Q458" s="514">
        <f t="shared" si="302"/>
        <v>0</v>
      </c>
      <c r="R458" s="640">
        <f t="shared" si="284"/>
        <v>0</v>
      </c>
      <c r="S458" s="652"/>
      <c r="T458" s="521">
        <v>1283.8</v>
      </c>
      <c r="U458" s="521">
        <f t="shared" si="309"/>
        <v>0</v>
      </c>
      <c r="V458" s="521">
        <v>2241.2000000000003</v>
      </c>
      <c r="W458" s="521">
        <f t="shared" si="310"/>
        <v>0</v>
      </c>
      <c r="X458" s="673">
        <f t="shared" si="311"/>
        <v>0</v>
      </c>
      <c r="Y458" s="652"/>
      <c r="Z458" s="521">
        <v>1283.8</v>
      </c>
      <c r="AA458" s="521">
        <f t="shared" si="312"/>
        <v>0</v>
      </c>
      <c r="AB458" s="521">
        <v>2241.2000000000003</v>
      </c>
      <c r="AC458" s="521">
        <f t="shared" si="313"/>
        <v>0</v>
      </c>
      <c r="AD458" s="673">
        <f t="shared" si="314"/>
        <v>0</v>
      </c>
      <c r="AE458" s="744">
        <f t="shared" si="300"/>
        <v>40</v>
      </c>
      <c r="AF458" s="751">
        <v>1283.8</v>
      </c>
      <c r="AG458" s="751">
        <f t="shared" si="315"/>
        <v>51352</v>
      </c>
      <c r="AH458" s="751">
        <v>2241.2000000000003</v>
      </c>
      <c r="AI458" s="751">
        <f t="shared" si="316"/>
        <v>89648.000000000015</v>
      </c>
      <c r="AJ458" s="752">
        <f t="shared" si="317"/>
        <v>141000</v>
      </c>
    </row>
    <row r="459" spans="1:36" s="403" customFormat="1" ht="17.45" hidden="1" customHeight="1" x14ac:dyDescent="0.25">
      <c r="A459" s="439" t="s">
        <v>1019</v>
      </c>
      <c r="B459" s="438" t="s">
        <v>536</v>
      </c>
      <c r="C459" s="573" t="s">
        <v>32</v>
      </c>
      <c r="D459" s="598">
        <v>780</v>
      </c>
      <c r="E459" s="467">
        <v>1048</v>
      </c>
      <c r="F459" s="467">
        <f t="shared" si="303"/>
        <v>817440</v>
      </c>
      <c r="G459" s="467">
        <v>1084.2</v>
      </c>
      <c r="H459" s="467">
        <f t="shared" si="304"/>
        <v>845676</v>
      </c>
      <c r="I459" s="589">
        <f t="shared" si="305"/>
        <v>1663116</v>
      </c>
      <c r="J459" s="836"/>
      <c r="K459" s="807">
        <v>1048</v>
      </c>
      <c r="L459" s="808">
        <f t="shared" si="306"/>
        <v>0</v>
      </c>
      <c r="M459" s="807">
        <v>1084.2</v>
      </c>
      <c r="N459" s="808">
        <f t="shared" si="307"/>
        <v>0</v>
      </c>
      <c r="O459" s="812">
        <f t="shared" si="308"/>
        <v>0</v>
      </c>
      <c r="P459" s="641">
        <f t="shared" si="301"/>
        <v>0</v>
      </c>
      <c r="Q459" s="514">
        <f t="shared" si="302"/>
        <v>0</v>
      </c>
      <c r="R459" s="640">
        <f t="shared" si="284"/>
        <v>0</v>
      </c>
      <c r="S459" s="652"/>
      <c r="T459" s="521">
        <v>1048</v>
      </c>
      <c r="U459" s="521">
        <f t="shared" si="309"/>
        <v>0</v>
      </c>
      <c r="V459" s="521">
        <v>1084.2</v>
      </c>
      <c r="W459" s="521">
        <f t="shared" si="310"/>
        <v>0</v>
      </c>
      <c r="X459" s="673">
        <f t="shared" si="311"/>
        <v>0</v>
      </c>
      <c r="Y459" s="652"/>
      <c r="Z459" s="521">
        <v>1048</v>
      </c>
      <c r="AA459" s="521">
        <f t="shared" si="312"/>
        <v>0</v>
      </c>
      <c r="AB459" s="521">
        <v>1084.2</v>
      </c>
      <c r="AC459" s="521">
        <f t="shared" si="313"/>
        <v>0</v>
      </c>
      <c r="AD459" s="673">
        <f t="shared" si="314"/>
        <v>0</v>
      </c>
      <c r="AE459" s="744">
        <f t="shared" si="300"/>
        <v>780</v>
      </c>
      <c r="AF459" s="751">
        <v>1048</v>
      </c>
      <c r="AG459" s="751">
        <f t="shared" si="315"/>
        <v>817440</v>
      </c>
      <c r="AH459" s="751">
        <v>1084.2</v>
      </c>
      <c r="AI459" s="751">
        <f t="shared" si="316"/>
        <v>845676</v>
      </c>
      <c r="AJ459" s="752">
        <f t="shared" si="317"/>
        <v>1663116</v>
      </c>
    </row>
    <row r="460" spans="1:36" s="403" customFormat="1" ht="17.45" hidden="1" customHeight="1" x14ac:dyDescent="0.25">
      <c r="A460" s="439" t="s">
        <v>1020</v>
      </c>
      <c r="B460" s="438" t="s">
        <v>537</v>
      </c>
      <c r="C460" s="573" t="s">
        <v>171</v>
      </c>
      <c r="D460" s="598">
        <v>2.7</v>
      </c>
      <c r="E460" s="467">
        <v>1249.74</v>
      </c>
      <c r="F460" s="467">
        <f t="shared" si="303"/>
        <v>3374.2980000000002</v>
      </c>
      <c r="G460" s="467"/>
      <c r="H460" s="467"/>
      <c r="I460" s="589">
        <f t="shared" si="305"/>
        <v>3374.2980000000002</v>
      </c>
      <c r="J460" s="836"/>
      <c r="K460" s="807">
        <v>1249.74</v>
      </c>
      <c r="L460" s="808">
        <f t="shared" si="306"/>
        <v>0</v>
      </c>
      <c r="M460" s="807"/>
      <c r="N460" s="808"/>
      <c r="O460" s="812">
        <f t="shared" si="308"/>
        <v>0</v>
      </c>
      <c r="P460" s="641">
        <f t="shared" si="301"/>
        <v>0</v>
      </c>
      <c r="Q460" s="514">
        <f t="shared" si="302"/>
        <v>0</v>
      </c>
      <c r="R460" s="640">
        <f t="shared" si="284"/>
        <v>0</v>
      </c>
      <c r="S460" s="652"/>
      <c r="T460" s="521">
        <v>1249.74</v>
      </c>
      <c r="U460" s="521">
        <f t="shared" si="309"/>
        <v>0</v>
      </c>
      <c r="V460" s="521"/>
      <c r="W460" s="521"/>
      <c r="X460" s="673">
        <f t="shared" si="311"/>
        <v>0</v>
      </c>
      <c r="Y460" s="652"/>
      <c r="Z460" s="521">
        <v>1249.74</v>
      </c>
      <c r="AA460" s="521">
        <f t="shared" si="312"/>
        <v>0</v>
      </c>
      <c r="AB460" s="521"/>
      <c r="AC460" s="521"/>
      <c r="AD460" s="673">
        <f t="shared" si="314"/>
        <v>0</v>
      </c>
      <c r="AE460" s="744">
        <f t="shared" si="300"/>
        <v>2.7</v>
      </c>
      <c r="AF460" s="751">
        <v>1249.74</v>
      </c>
      <c r="AG460" s="751">
        <f t="shared" si="315"/>
        <v>3374.2980000000002</v>
      </c>
      <c r="AH460" s="751"/>
      <c r="AI460" s="751"/>
      <c r="AJ460" s="752">
        <f t="shared" si="317"/>
        <v>3374.2980000000002</v>
      </c>
    </row>
    <row r="461" spans="1:36" s="403" customFormat="1" ht="17.45" hidden="1" customHeight="1" x14ac:dyDescent="0.25">
      <c r="A461" s="439" t="s">
        <v>1021</v>
      </c>
      <c r="B461" s="438" t="s">
        <v>538</v>
      </c>
      <c r="C461" s="578" t="s">
        <v>171</v>
      </c>
      <c r="D461" s="601">
        <v>1.2</v>
      </c>
      <c r="E461" s="467">
        <v>1522.22</v>
      </c>
      <c r="F461" s="467">
        <f t="shared" si="303"/>
        <v>1826.664</v>
      </c>
      <c r="G461" s="467">
        <v>1092</v>
      </c>
      <c r="H461" s="467">
        <f>G461*D461</f>
        <v>1310.3999999999999</v>
      </c>
      <c r="I461" s="589">
        <f t="shared" si="305"/>
        <v>3137.0639999999999</v>
      </c>
      <c r="J461" s="801"/>
      <c r="K461" s="807">
        <v>1522.22</v>
      </c>
      <c r="L461" s="808">
        <f t="shared" si="306"/>
        <v>0</v>
      </c>
      <c r="M461" s="807">
        <v>1092</v>
      </c>
      <c r="N461" s="808">
        <f>M461*J461</f>
        <v>0</v>
      </c>
      <c r="O461" s="812">
        <f t="shared" si="308"/>
        <v>0</v>
      </c>
      <c r="P461" s="641">
        <f t="shared" si="301"/>
        <v>0</v>
      </c>
      <c r="Q461" s="514">
        <f t="shared" si="302"/>
        <v>0</v>
      </c>
      <c r="R461" s="640">
        <f t="shared" si="284"/>
        <v>0</v>
      </c>
      <c r="S461" s="641"/>
      <c r="T461" s="521">
        <v>1522.22</v>
      </c>
      <c r="U461" s="521">
        <f t="shared" si="309"/>
        <v>0</v>
      </c>
      <c r="V461" s="521">
        <v>1092</v>
      </c>
      <c r="W461" s="521">
        <f>V461*S461</f>
        <v>0</v>
      </c>
      <c r="X461" s="673">
        <f t="shared" si="311"/>
        <v>0</v>
      </c>
      <c r="Y461" s="641"/>
      <c r="Z461" s="521">
        <v>1522.22</v>
      </c>
      <c r="AA461" s="521">
        <f t="shared" si="312"/>
        <v>0</v>
      </c>
      <c r="AB461" s="521">
        <v>1092</v>
      </c>
      <c r="AC461" s="521">
        <f>AB461*Y461</f>
        <v>0</v>
      </c>
      <c r="AD461" s="673">
        <f t="shared" si="314"/>
        <v>0</v>
      </c>
      <c r="AE461" s="744">
        <f t="shared" si="300"/>
        <v>1.2</v>
      </c>
      <c r="AF461" s="751">
        <v>1522.22</v>
      </c>
      <c r="AG461" s="751">
        <f t="shared" si="315"/>
        <v>1826.664</v>
      </c>
      <c r="AH461" s="751">
        <v>1092</v>
      </c>
      <c r="AI461" s="751">
        <f>AH461*AE461</f>
        <v>1310.3999999999999</v>
      </c>
      <c r="AJ461" s="752">
        <f t="shared" si="317"/>
        <v>3137.0639999999999</v>
      </c>
    </row>
    <row r="462" spans="1:36" s="403" customFormat="1" ht="17.45" hidden="1" customHeight="1" x14ac:dyDescent="0.25">
      <c r="A462" s="439" t="s">
        <v>1022</v>
      </c>
      <c r="B462" s="438" t="s">
        <v>539</v>
      </c>
      <c r="C462" s="573" t="s">
        <v>171</v>
      </c>
      <c r="D462" s="598">
        <v>1.5</v>
      </c>
      <c r="E462" s="467">
        <v>1249.74</v>
      </c>
      <c r="F462" s="467">
        <f t="shared" si="303"/>
        <v>1874.6100000000001</v>
      </c>
      <c r="G462" s="467"/>
      <c r="H462" s="467"/>
      <c r="I462" s="589">
        <f t="shared" si="305"/>
        <v>1874.6100000000001</v>
      </c>
      <c r="J462" s="836"/>
      <c r="K462" s="807">
        <v>1249.74</v>
      </c>
      <c r="L462" s="808">
        <f t="shared" si="306"/>
        <v>0</v>
      </c>
      <c r="M462" s="807"/>
      <c r="N462" s="808"/>
      <c r="O462" s="812">
        <f t="shared" si="308"/>
        <v>0</v>
      </c>
      <c r="P462" s="641">
        <f t="shared" si="301"/>
        <v>0</v>
      </c>
      <c r="Q462" s="514">
        <f t="shared" si="302"/>
        <v>0</v>
      </c>
      <c r="R462" s="640">
        <f t="shared" si="284"/>
        <v>0</v>
      </c>
      <c r="S462" s="652"/>
      <c r="T462" s="521">
        <v>1249.74</v>
      </c>
      <c r="U462" s="521">
        <f t="shared" si="309"/>
        <v>0</v>
      </c>
      <c r="V462" s="521"/>
      <c r="W462" s="521"/>
      <c r="X462" s="673">
        <f t="shared" si="311"/>
        <v>0</v>
      </c>
      <c r="Y462" s="652"/>
      <c r="Z462" s="521">
        <v>1249.74</v>
      </c>
      <c r="AA462" s="521">
        <f t="shared" si="312"/>
        <v>0</v>
      </c>
      <c r="AB462" s="521"/>
      <c r="AC462" s="521"/>
      <c r="AD462" s="673">
        <f t="shared" si="314"/>
        <v>0</v>
      </c>
      <c r="AE462" s="744">
        <f t="shared" si="300"/>
        <v>1.5</v>
      </c>
      <c r="AF462" s="751">
        <v>1249.74</v>
      </c>
      <c r="AG462" s="751">
        <f t="shared" si="315"/>
        <v>1874.6100000000001</v>
      </c>
      <c r="AH462" s="751"/>
      <c r="AI462" s="751"/>
      <c r="AJ462" s="752">
        <f t="shared" si="317"/>
        <v>1874.6100000000001</v>
      </c>
    </row>
    <row r="463" spans="1:36" s="403" customFormat="1" ht="17.45" hidden="1" customHeight="1" x14ac:dyDescent="0.25">
      <c r="A463" s="439" t="s">
        <v>1023</v>
      </c>
      <c r="B463" s="438" t="s">
        <v>540</v>
      </c>
      <c r="C463" s="573" t="s">
        <v>171</v>
      </c>
      <c r="D463" s="598">
        <v>1.2</v>
      </c>
      <c r="E463" s="467">
        <v>3144</v>
      </c>
      <c r="F463" s="467">
        <f t="shared" si="303"/>
        <v>3772.7999999999997</v>
      </c>
      <c r="G463" s="467"/>
      <c r="H463" s="467"/>
      <c r="I463" s="589">
        <f t="shared" si="305"/>
        <v>3772.7999999999997</v>
      </c>
      <c r="J463" s="836"/>
      <c r="K463" s="807">
        <v>3144</v>
      </c>
      <c r="L463" s="808">
        <f t="shared" si="306"/>
        <v>0</v>
      </c>
      <c r="M463" s="807"/>
      <c r="N463" s="808"/>
      <c r="O463" s="812">
        <f t="shared" si="308"/>
        <v>0</v>
      </c>
      <c r="P463" s="641">
        <f t="shared" si="301"/>
        <v>0</v>
      </c>
      <c r="Q463" s="514">
        <f t="shared" si="302"/>
        <v>0</v>
      </c>
      <c r="R463" s="640">
        <f t="shared" si="284"/>
        <v>0</v>
      </c>
      <c r="S463" s="652"/>
      <c r="T463" s="521">
        <v>3144</v>
      </c>
      <c r="U463" s="521">
        <f t="shared" si="309"/>
        <v>0</v>
      </c>
      <c r="V463" s="521"/>
      <c r="W463" s="521"/>
      <c r="X463" s="673">
        <f t="shared" si="311"/>
        <v>0</v>
      </c>
      <c r="Y463" s="652"/>
      <c r="Z463" s="521">
        <v>3144</v>
      </c>
      <c r="AA463" s="521">
        <f t="shared" si="312"/>
        <v>0</v>
      </c>
      <c r="AB463" s="521"/>
      <c r="AC463" s="521"/>
      <c r="AD463" s="673">
        <f t="shared" si="314"/>
        <v>0</v>
      </c>
      <c r="AE463" s="744">
        <f t="shared" si="300"/>
        <v>1.2</v>
      </c>
      <c r="AF463" s="751">
        <v>3144</v>
      </c>
      <c r="AG463" s="751">
        <f t="shared" si="315"/>
        <v>3772.7999999999997</v>
      </c>
      <c r="AH463" s="751"/>
      <c r="AI463" s="751"/>
      <c r="AJ463" s="752">
        <f t="shared" si="317"/>
        <v>3772.7999999999997</v>
      </c>
    </row>
    <row r="464" spans="1:36" s="403" customFormat="1" ht="17.45" hidden="1" customHeight="1" x14ac:dyDescent="0.25">
      <c r="A464" s="439" t="s">
        <v>1024</v>
      </c>
      <c r="B464" s="438" t="s">
        <v>268</v>
      </c>
      <c r="C464" s="573" t="s">
        <v>224</v>
      </c>
      <c r="D464" s="598">
        <v>1</v>
      </c>
      <c r="E464" s="467"/>
      <c r="F464" s="467"/>
      <c r="G464" s="467">
        <v>28704</v>
      </c>
      <c r="H464" s="467">
        <f>G464*D464</f>
        <v>28704</v>
      </c>
      <c r="I464" s="589">
        <f t="shared" si="305"/>
        <v>28704</v>
      </c>
      <c r="J464" s="836"/>
      <c r="K464" s="807"/>
      <c r="L464" s="808"/>
      <c r="M464" s="807">
        <v>28704</v>
      </c>
      <c r="N464" s="808">
        <f>M464*J464</f>
        <v>0</v>
      </c>
      <c r="O464" s="812">
        <f t="shared" si="308"/>
        <v>0</v>
      </c>
      <c r="P464" s="641">
        <f t="shared" si="301"/>
        <v>0</v>
      </c>
      <c r="Q464" s="514">
        <f t="shared" si="302"/>
        <v>0</v>
      </c>
      <c r="R464" s="640">
        <f t="shared" si="284"/>
        <v>0</v>
      </c>
      <c r="S464" s="652"/>
      <c r="T464" s="521"/>
      <c r="U464" s="521"/>
      <c r="V464" s="521">
        <v>28704</v>
      </c>
      <c r="W464" s="521">
        <f>V464*S464</f>
        <v>0</v>
      </c>
      <c r="X464" s="673">
        <f t="shared" si="311"/>
        <v>0</v>
      </c>
      <c r="Y464" s="652"/>
      <c r="Z464" s="521"/>
      <c r="AA464" s="521"/>
      <c r="AB464" s="521">
        <v>28704</v>
      </c>
      <c r="AC464" s="521">
        <f>AB464*Y464</f>
        <v>0</v>
      </c>
      <c r="AD464" s="673">
        <f t="shared" si="314"/>
        <v>0</v>
      </c>
      <c r="AE464" s="744">
        <f t="shared" si="300"/>
        <v>1</v>
      </c>
      <c r="AF464" s="751"/>
      <c r="AG464" s="751"/>
      <c r="AH464" s="751">
        <v>28704</v>
      </c>
      <c r="AI464" s="751">
        <f>AH464*AE464</f>
        <v>28704</v>
      </c>
      <c r="AJ464" s="752">
        <f t="shared" si="317"/>
        <v>28704</v>
      </c>
    </row>
    <row r="465" spans="1:36" s="403" customFormat="1" ht="17.45" hidden="1" customHeight="1" x14ac:dyDescent="0.25">
      <c r="A465" s="439" t="s">
        <v>1025</v>
      </c>
      <c r="B465" s="438" t="s">
        <v>358</v>
      </c>
      <c r="C465" s="573" t="s">
        <v>224</v>
      </c>
      <c r="D465" s="598">
        <v>1</v>
      </c>
      <c r="E465" s="467">
        <v>76800</v>
      </c>
      <c r="F465" s="467">
        <f>E465*D465</f>
        <v>76800</v>
      </c>
      <c r="G465" s="467"/>
      <c r="H465" s="467"/>
      <c r="I465" s="589">
        <f t="shared" si="305"/>
        <v>76800</v>
      </c>
      <c r="J465" s="836"/>
      <c r="K465" s="807">
        <v>76800</v>
      </c>
      <c r="L465" s="808">
        <f>K465*J465</f>
        <v>0</v>
      </c>
      <c r="M465" s="807"/>
      <c r="N465" s="808"/>
      <c r="O465" s="812">
        <f t="shared" si="308"/>
        <v>0</v>
      </c>
      <c r="P465" s="641">
        <f t="shared" si="301"/>
        <v>0</v>
      </c>
      <c r="Q465" s="514">
        <f t="shared" si="302"/>
        <v>0</v>
      </c>
      <c r="R465" s="640">
        <f t="shared" si="284"/>
        <v>0</v>
      </c>
      <c r="S465" s="652"/>
      <c r="T465" s="521">
        <v>76800</v>
      </c>
      <c r="U465" s="521">
        <f>T465*S465</f>
        <v>0</v>
      </c>
      <c r="V465" s="521"/>
      <c r="W465" s="521"/>
      <c r="X465" s="673">
        <f t="shared" si="311"/>
        <v>0</v>
      </c>
      <c r="Y465" s="652"/>
      <c r="Z465" s="521">
        <v>76800</v>
      </c>
      <c r="AA465" s="521">
        <f>Z465*Y465</f>
        <v>0</v>
      </c>
      <c r="AB465" s="521"/>
      <c r="AC465" s="521"/>
      <c r="AD465" s="673">
        <f t="shared" si="314"/>
        <v>0</v>
      </c>
      <c r="AE465" s="744">
        <f t="shared" si="300"/>
        <v>1</v>
      </c>
      <c r="AF465" s="751">
        <v>76800</v>
      </c>
      <c r="AG465" s="751">
        <f>AF465*AE465</f>
        <v>76800</v>
      </c>
      <c r="AH465" s="751"/>
      <c r="AI465" s="751"/>
      <c r="AJ465" s="752">
        <f t="shared" si="317"/>
        <v>76800</v>
      </c>
    </row>
    <row r="466" spans="1:36" s="404" customFormat="1" ht="17.45" hidden="1" customHeight="1" x14ac:dyDescent="0.25">
      <c r="A466" s="706" t="s">
        <v>541</v>
      </c>
      <c r="B466" s="698" t="s">
        <v>542</v>
      </c>
      <c r="C466" s="699"/>
      <c r="D466" s="700"/>
      <c r="E466" s="465"/>
      <c r="F466" s="465">
        <f>SUM(F467:F484)</f>
        <v>557498.30000000005</v>
      </c>
      <c r="G466" s="465"/>
      <c r="H466" s="465">
        <f>SUM(H467:H484)</f>
        <v>1249440.52</v>
      </c>
      <c r="I466" s="590">
        <f>SUM(I467:I484)</f>
        <v>1806938.82</v>
      </c>
      <c r="J466" s="833"/>
      <c r="K466" s="802"/>
      <c r="L466" s="803">
        <f>SUM(L467:L484)</f>
        <v>0</v>
      </c>
      <c r="M466" s="802"/>
      <c r="N466" s="803">
        <f>SUM(N467:N484)</f>
        <v>0</v>
      </c>
      <c r="O466" s="813">
        <f>SUM(O467:O484)</f>
        <v>0</v>
      </c>
      <c r="P466" s="641">
        <f t="shared" si="301"/>
        <v>0</v>
      </c>
      <c r="Q466" s="514">
        <f t="shared" si="302"/>
        <v>0</v>
      </c>
      <c r="R466" s="640">
        <f t="shared" si="284"/>
        <v>0</v>
      </c>
      <c r="S466" s="636"/>
      <c r="T466" s="520"/>
      <c r="U466" s="520">
        <f>SUM(U467:U484)</f>
        <v>0</v>
      </c>
      <c r="V466" s="520"/>
      <c r="W466" s="520">
        <f>SUM(W467:W484)</f>
        <v>0</v>
      </c>
      <c r="X466" s="672">
        <f>SUM(X467:X484)</f>
        <v>0</v>
      </c>
      <c r="Y466" s="636"/>
      <c r="Z466" s="520"/>
      <c r="AA466" s="520">
        <f>SUM(AA467:AA484)</f>
        <v>0</v>
      </c>
      <c r="AB466" s="520"/>
      <c r="AC466" s="520">
        <f>SUM(AC467:AC484)</f>
        <v>0</v>
      </c>
      <c r="AD466" s="672">
        <f>SUM(AD467:AD484)</f>
        <v>0</v>
      </c>
      <c r="AE466" s="744">
        <f t="shared" si="300"/>
        <v>0</v>
      </c>
      <c r="AF466" s="749"/>
      <c r="AG466" s="749">
        <f>SUM(AG467:AG484)</f>
        <v>557498.30000000005</v>
      </c>
      <c r="AH466" s="749"/>
      <c r="AI466" s="749">
        <f>SUM(AI467:AI484)</f>
        <v>1249440.52</v>
      </c>
      <c r="AJ466" s="750">
        <f>SUM(AJ467:AJ484)</f>
        <v>1806938.82</v>
      </c>
    </row>
    <row r="467" spans="1:36" s="403" customFormat="1" ht="17.45" hidden="1" customHeight="1" x14ac:dyDescent="0.25">
      <c r="A467" s="439" t="s">
        <v>840</v>
      </c>
      <c r="B467" s="438" t="s">
        <v>393</v>
      </c>
      <c r="C467" s="573" t="s">
        <v>31</v>
      </c>
      <c r="D467" s="598">
        <v>1</v>
      </c>
      <c r="E467" s="467">
        <v>5502</v>
      </c>
      <c r="F467" s="467">
        <f t="shared" ref="F467:F482" si="318">E467*D467</f>
        <v>5502</v>
      </c>
      <c r="G467" s="467">
        <v>87964</v>
      </c>
      <c r="H467" s="467">
        <f t="shared" ref="H467:H483" si="319">G467*D467</f>
        <v>87964</v>
      </c>
      <c r="I467" s="589">
        <f t="shared" ref="I467:I484" si="320">H467+F467</f>
        <v>93466</v>
      </c>
      <c r="J467" s="836"/>
      <c r="K467" s="807">
        <v>5502</v>
      </c>
      <c r="L467" s="808">
        <f t="shared" ref="L467:L482" si="321">K467*J467</f>
        <v>0</v>
      </c>
      <c r="M467" s="807">
        <v>87964</v>
      </c>
      <c r="N467" s="808">
        <f t="shared" ref="N467:N483" si="322">M467*J467</f>
        <v>0</v>
      </c>
      <c r="O467" s="812">
        <f t="shared" ref="O467:O484" si="323">N467+L467</f>
        <v>0</v>
      </c>
      <c r="P467" s="641">
        <f t="shared" si="301"/>
        <v>0</v>
      </c>
      <c r="Q467" s="514">
        <f t="shared" si="302"/>
        <v>0</v>
      </c>
      <c r="R467" s="640">
        <f t="shared" si="284"/>
        <v>0</v>
      </c>
      <c r="S467" s="652"/>
      <c r="T467" s="521">
        <v>5502</v>
      </c>
      <c r="U467" s="521">
        <f t="shared" ref="U467:U482" si="324">T467*S467</f>
        <v>0</v>
      </c>
      <c r="V467" s="521">
        <v>87964</v>
      </c>
      <c r="W467" s="521">
        <f t="shared" ref="W467:W483" si="325">V467*S467</f>
        <v>0</v>
      </c>
      <c r="X467" s="673">
        <f t="shared" ref="X467:X484" si="326">W467+U467</f>
        <v>0</v>
      </c>
      <c r="Y467" s="652"/>
      <c r="Z467" s="521">
        <v>5502</v>
      </c>
      <c r="AA467" s="521">
        <f t="shared" ref="AA467:AA482" si="327">Z467*Y467</f>
        <v>0</v>
      </c>
      <c r="AB467" s="521">
        <v>87964</v>
      </c>
      <c r="AC467" s="521">
        <f t="shared" ref="AC467:AC483" si="328">AB467*Y467</f>
        <v>0</v>
      </c>
      <c r="AD467" s="673">
        <f t="shared" ref="AD467:AD484" si="329">AC467+AA467</f>
        <v>0</v>
      </c>
      <c r="AE467" s="744">
        <f t="shared" si="300"/>
        <v>1</v>
      </c>
      <c r="AF467" s="751">
        <v>5502</v>
      </c>
      <c r="AG467" s="751">
        <f t="shared" ref="AG467:AG482" si="330">AF467*AE467</f>
        <v>5502</v>
      </c>
      <c r="AH467" s="751">
        <v>87964</v>
      </c>
      <c r="AI467" s="751">
        <f t="shared" ref="AI467:AI483" si="331">AH467*AE467</f>
        <v>87964</v>
      </c>
      <c r="AJ467" s="752">
        <f t="shared" ref="AJ467:AJ484" si="332">AI467+AG467</f>
        <v>93466</v>
      </c>
    </row>
    <row r="468" spans="1:36" s="403" customFormat="1" ht="17.45" hidden="1" customHeight="1" x14ac:dyDescent="0.25">
      <c r="A468" s="439" t="s">
        <v>1027</v>
      </c>
      <c r="B468" s="438" t="s">
        <v>393</v>
      </c>
      <c r="C468" s="573" t="s">
        <v>32</v>
      </c>
      <c r="D468" s="598">
        <v>70</v>
      </c>
      <c r="E468" s="467">
        <v>314.40000000000003</v>
      </c>
      <c r="F468" s="467">
        <f t="shared" si="318"/>
        <v>22008.000000000004</v>
      </c>
      <c r="G468" s="467">
        <v>2857.4</v>
      </c>
      <c r="H468" s="467">
        <f t="shared" si="319"/>
        <v>200018</v>
      </c>
      <c r="I468" s="589">
        <f t="shared" si="320"/>
        <v>222026</v>
      </c>
      <c r="J468" s="836"/>
      <c r="K468" s="807">
        <v>314.40000000000003</v>
      </c>
      <c r="L468" s="808">
        <f t="shared" si="321"/>
        <v>0</v>
      </c>
      <c r="M468" s="807">
        <v>2857.4</v>
      </c>
      <c r="N468" s="808">
        <f t="shared" si="322"/>
        <v>0</v>
      </c>
      <c r="O468" s="812">
        <f t="shared" si="323"/>
        <v>0</v>
      </c>
      <c r="P468" s="641">
        <f t="shared" si="301"/>
        <v>0</v>
      </c>
      <c r="Q468" s="514">
        <f t="shared" si="302"/>
        <v>0</v>
      </c>
      <c r="R468" s="640">
        <f t="shared" si="284"/>
        <v>0</v>
      </c>
      <c r="S468" s="652"/>
      <c r="T468" s="521">
        <v>314.40000000000003</v>
      </c>
      <c r="U468" s="521">
        <f t="shared" si="324"/>
        <v>0</v>
      </c>
      <c r="V468" s="521">
        <v>2857.4</v>
      </c>
      <c r="W468" s="521">
        <f t="shared" si="325"/>
        <v>0</v>
      </c>
      <c r="X468" s="673">
        <f t="shared" si="326"/>
        <v>0</v>
      </c>
      <c r="Y468" s="652"/>
      <c r="Z468" s="521">
        <v>314.40000000000003</v>
      </c>
      <c r="AA468" s="521">
        <f t="shared" si="327"/>
        <v>0</v>
      </c>
      <c r="AB468" s="521">
        <v>2857.4</v>
      </c>
      <c r="AC468" s="521">
        <f t="shared" si="328"/>
        <v>0</v>
      </c>
      <c r="AD468" s="673">
        <f t="shared" si="329"/>
        <v>0</v>
      </c>
      <c r="AE468" s="744">
        <f t="shared" si="300"/>
        <v>70</v>
      </c>
      <c r="AF468" s="751">
        <v>314.40000000000003</v>
      </c>
      <c r="AG468" s="751">
        <f t="shared" si="330"/>
        <v>22008.000000000004</v>
      </c>
      <c r="AH468" s="751">
        <v>2857.4</v>
      </c>
      <c r="AI468" s="751">
        <f t="shared" si="331"/>
        <v>200018</v>
      </c>
      <c r="AJ468" s="752">
        <f t="shared" si="332"/>
        <v>222026</v>
      </c>
    </row>
    <row r="469" spans="1:36" s="403" customFormat="1" ht="17.45" hidden="1" customHeight="1" x14ac:dyDescent="0.25">
      <c r="A469" s="439" t="s">
        <v>1028</v>
      </c>
      <c r="B469" s="438" t="s">
        <v>460</v>
      </c>
      <c r="C469" s="573" t="s">
        <v>32</v>
      </c>
      <c r="D469" s="598">
        <v>15</v>
      </c>
      <c r="E469" s="467">
        <v>162.44</v>
      </c>
      <c r="F469" s="467">
        <f t="shared" si="318"/>
        <v>2436.6</v>
      </c>
      <c r="G469" s="467">
        <v>496.6</v>
      </c>
      <c r="H469" s="467">
        <f t="shared" si="319"/>
        <v>7449</v>
      </c>
      <c r="I469" s="589">
        <f t="shared" si="320"/>
        <v>9885.6</v>
      </c>
      <c r="J469" s="836"/>
      <c r="K469" s="807">
        <v>162.44</v>
      </c>
      <c r="L469" s="808">
        <f t="shared" si="321"/>
        <v>0</v>
      </c>
      <c r="M469" s="807">
        <v>496.6</v>
      </c>
      <c r="N469" s="808">
        <f t="shared" si="322"/>
        <v>0</v>
      </c>
      <c r="O469" s="812">
        <f t="shared" si="323"/>
        <v>0</v>
      </c>
      <c r="P469" s="641">
        <f t="shared" si="301"/>
        <v>0</v>
      </c>
      <c r="Q469" s="514">
        <f t="shared" si="302"/>
        <v>0</v>
      </c>
      <c r="R469" s="640">
        <f t="shared" si="284"/>
        <v>0</v>
      </c>
      <c r="S469" s="652"/>
      <c r="T469" s="521">
        <v>162.44</v>
      </c>
      <c r="U469" s="521">
        <f t="shared" si="324"/>
        <v>0</v>
      </c>
      <c r="V469" s="521">
        <v>496.6</v>
      </c>
      <c r="W469" s="521">
        <f t="shared" si="325"/>
        <v>0</v>
      </c>
      <c r="X469" s="673">
        <f t="shared" si="326"/>
        <v>0</v>
      </c>
      <c r="Y469" s="652"/>
      <c r="Z469" s="521">
        <v>162.44</v>
      </c>
      <c r="AA469" s="521">
        <f t="shared" si="327"/>
        <v>0</v>
      </c>
      <c r="AB469" s="521">
        <v>496.6</v>
      </c>
      <c r="AC469" s="521">
        <f t="shared" si="328"/>
        <v>0</v>
      </c>
      <c r="AD469" s="673">
        <f t="shared" si="329"/>
        <v>0</v>
      </c>
      <c r="AE469" s="744">
        <f t="shared" si="300"/>
        <v>15</v>
      </c>
      <c r="AF469" s="751">
        <v>162.44</v>
      </c>
      <c r="AG469" s="751">
        <f t="shared" si="330"/>
        <v>2436.6</v>
      </c>
      <c r="AH469" s="751">
        <v>496.6</v>
      </c>
      <c r="AI469" s="751">
        <f t="shared" si="331"/>
        <v>7449</v>
      </c>
      <c r="AJ469" s="752">
        <f t="shared" si="332"/>
        <v>9885.6</v>
      </c>
    </row>
    <row r="470" spans="1:36" s="403" customFormat="1" ht="17.45" hidden="1" customHeight="1" x14ac:dyDescent="0.25">
      <c r="A470" s="439" t="s">
        <v>1029</v>
      </c>
      <c r="B470" s="438" t="s">
        <v>460</v>
      </c>
      <c r="C470" s="573" t="s">
        <v>32</v>
      </c>
      <c r="D470" s="598">
        <v>350</v>
      </c>
      <c r="E470" s="467">
        <v>162.44</v>
      </c>
      <c r="F470" s="467">
        <f t="shared" si="318"/>
        <v>56854</v>
      </c>
      <c r="G470" s="467">
        <v>434.2</v>
      </c>
      <c r="H470" s="467">
        <f t="shared" si="319"/>
        <v>151970</v>
      </c>
      <c r="I470" s="589">
        <f t="shared" si="320"/>
        <v>208824</v>
      </c>
      <c r="J470" s="836"/>
      <c r="K470" s="807">
        <v>162.44</v>
      </c>
      <c r="L470" s="808">
        <f t="shared" si="321"/>
        <v>0</v>
      </c>
      <c r="M470" s="807">
        <v>434.2</v>
      </c>
      <c r="N470" s="808">
        <f t="shared" si="322"/>
        <v>0</v>
      </c>
      <c r="O470" s="812">
        <f t="shared" si="323"/>
        <v>0</v>
      </c>
      <c r="P470" s="641">
        <f t="shared" si="301"/>
        <v>0</v>
      </c>
      <c r="Q470" s="514">
        <f t="shared" si="302"/>
        <v>0</v>
      </c>
      <c r="R470" s="640">
        <f t="shared" si="284"/>
        <v>0</v>
      </c>
      <c r="S470" s="652"/>
      <c r="T470" s="521">
        <v>162.44</v>
      </c>
      <c r="U470" s="521">
        <f t="shared" si="324"/>
        <v>0</v>
      </c>
      <c r="V470" s="521">
        <v>434.2</v>
      </c>
      <c r="W470" s="521">
        <f t="shared" si="325"/>
        <v>0</v>
      </c>
      <c r="X470" s="673">
        <f t="shared" si="326"/>
        <v>0</v>
      </c>
      <c r="Y470" s="652"/>
      <c r="Z470" s="521">
        <v>162.44</v>
      </c>
      <c r="AA470" s="521">
        <f t="shared" si="327"/>
        <v>0</v>
      </c>
      <c r="AB470" s="521">
        <v>434.2</v>
      </c>
      <c r="AC470" s="521">
        <f t="shared" si="328"/>
        <v>0</v>
      </c>
      <c r="AD470" s="673">
        <f t="shared" si="329"/>
        <v>0</v>
      </c>
      <c r="AE470" s="744">
        <f t="shared" si="300"/>
        <v>350</v>
      </c>
      <c r="AF470" s="751">
        <v>162.44</v>
      </c>
      <c r="AG470" s="751">
        <f t="shared" si="330"/>
        <v>56854</v>
      </c>
      <c r="AH470" s="751">
        <v>434.2</v>
      </c>
      <c r="AI470" s="751">
        <f t="shared" si="331"/>
        <v>151970</v>
      </c>
      <c r="AJ470" s="752">
        <f t="shared" si="332"/>
        <v>208824</v>
      </c>
    </row>
    <row r="471" spans="1:36" s="403" customFormat="1" ht="17.45" hidden="1" customHeight="1" x14ac:dyDescent="0.25">
      <c r="A471" s="439" t="s">
        <v>1030</v>
      </c>
      <c r="B471" s="438" t="s">
        <v>460</v>
      </c>
      <c r="C471" s="573" t="s">
        <v>32</v>
      </c>
      <c r="D471" s="598">
        <v>210</v>
      </c>
      <c r="E471" s="467">
        <v>162.44</v>
      </c>
      <c r="F471" s="467">
        <f t="shared" si="318"/>
        <v>34112.400000000001</v>
      </c>
      <c r="G471" s="467">
        <v>184.6</v>
      </c>
      <c r="H471" s="467">
        <f t="shared" si="319"/>
        <v>38766</v>
      </c>
      <c r="I471" s="589">
        <f t="shared" si="320"/>
        <v>72878.399999999994</v>
      </c>
      <c r="J471" s="836"/>
      <c r="K471" s="807">
        <v>162.44</v>
      </c>
      <c r="L471" s="808">
        <f t="shared" si="321"/>
        <v>0</v>
      </c>
      <c r="M471" s="807">
        <v>184.6</v>
      </c>
      <c r="N471" s="808">
        <f t="shared" si="322"/>
        <v>0</v>
      </c>
      <c r="O471" s="812">
        <f t="shared" si="323"/>
        <v>0</v>
      </c>
      <c r="P471" s="641">
        <f t="shared" si="301"/>
        <v>0</v>
      </c>
      <c r="Q471" s="514">
        <f t="shared" si="302"/>
        <v>0</v>
      </c>
      <c r="R471" s="640">
        <f t="shared" ref="R471:R534" si="333">(D471*K471)-(D471*T471)</f>
        <v>0</v>
      </c>
      <c r="S471" s="652"/>
      <c r="T471" s="521">
        <v>162.44</v>
      </c>
      <c r="U471" s="521">
        <f t="shared" si="324"/>
        <v>0</v>
      </c>
      <c r="V471" s="521">
        <v>184.6</v>
      </c>
      <c r="W471" s="521">
        <f t="shared" si="325"/>
        <v>0</v>
      </c>
      <c r="X471" s="673">
        <f t="shared" si="326"/>
        <v>0</v>
      </c>
      <c r="Y471" s="652"/>
      <c r="Z471" s="521">
        <v>162.44</v>
      </c>
      <c r="AA471" s="521">
        <f t="shared" si="327"/>
        <v>0</v>
      </c>
      <c r="AB471" s="521">
        <v>184.6</v>
      </c>
      <c r="AC471" s="521">
        <f t="shared" si="328"/>
        <v>0</v>
      </c>
      <c r="AD471" s="673">
        <f t="shared" si="329"/>
        <v>0</v>
      </c>
      <c r="AE471" s="744">
        <f t="shared" si="300"/>
        <v>210</v>
      </c>
      <c r="AF471" s="751">
        <v>162.44</v>
      </c>
      <c r="AG471" s="751">
        <f t="shared" si="330"/>
        <v>34112.400000000001</v>
      </c>
      <c r="AH471" s="751">
        <v>184.6</v>
      </c>
      <c r="AI471" s="751">
        <f t="shared" si="331"/>
        <v>38766</v>
      </c>
      <c r="AJ471" s="752">
        <f t="shared" si="332"/>
        <v>72878.399999999994</v>
      </c>
    </row>
    <row r="472" spans="1:36" s="403" customFormat="1" ht="17.45" hidden="1" customHeight="1" x14ac:dyDescent="0.25">
      <c r="A472" s="439" t="s">
        <v>1031</v>
      </c>
      <c r="B472" s="438" t="s">
        <v>460</v>
      </c>
      <c r="C472" s="573" t="s">
        <v>32</v>
      </c>
      <c r="D472" s="598">
        <v>270</v>
      </c>
      <c r="E472" s="467">
        <v>162.44</v>
      </c>
      <c r="F472" s="467">
        <f t="shared" si="318"/>
        <v>43858.8</v>
      </c>
      <c r="G472" s="467">
        <v>166.92000000000002</v>
      </c>
      <c r="H472" s="467">
        <f t="shared" si="319"/>
        <v>45068.4</v>
      </c>
      <c r="I472" s="589">
        <f t="shared" si="320"/>
        <v>88927.200000000012</v>
      </c>
      <c r="J472" s="836"/>
      <c r="K472" s="807">
        <v>162.44</v>
      </c>
      <c r="L472" s="808">
        <f t="shared" si="321"/>
        <v>0</v>
      </c>
      <c r="M472" s="807">
        <v>166.92000000000002</v>
      </c>
      <c r="N472" s="808">
        <f t="shared" si="322"/>
        <v>0</v>
      </c>
      <c r="O472" s="812">
        <f t="shared" si="323"/>
        <v>0</v>
      </c>
      <c r="P472" s="641">
        <f t="shared" si="301"/>
        <v>0</v>
      </c>
      <c r="Q472" s="514">
        <f t="shared" si="302"/>
        <v>0</v>
      </c>
      <c r="R472" s="640">
        <f t="shared" si="333"/>
        <v>0</v>
      </c>
      <c r="S472" s="652"/>
      <c r="T472" s="521">
        <v>162.44</v>
      </c>
      <c r="U472" s="521">
        <f t="shared" si="324"/>
        <v>0</v>
      </c>
      <c r="V472" s="521">
        <v>166.92000000000002</v>
      </c>
      <c r="W472" s="521">
        <f t="shared" si="325"/>
        <v>0</v>
      </c>
      <c r="X472" s="673">
        <f t="shared" si="326"/>
        <v>0</v>
      </c>
      <c r="Y472" s="652"/>
      <c r="Z472" s="521">
        <v>162.44</v>
      </c>
      <c r="AA472" s="521">
        <f t="shared" si="327"/>
        <v>0</v>
      </c>
      <c r="AB472" s="521">
        <v>166.92000000000002</v>
      </c>
      <c r="AC472" s="521">
        <f t="shared" si="328"/>
        <v>0</v>
      </c>
      <c r="AD472" s="673">
        <f t="shared" si="329"/>
        <v>0</v>
      </c>
      <c r="AE472" s="744">
        <f t="shared" si="300"/>
        <v>270</v>
      </c>
      <c r="AF472" s="751">
        <v>162.44</v>
      </c>
      <c r="AG472" s="751">
        <f t="shared" si="330"/>
        <v>43858.8</v>
      </c>
      <c r="AH472" s="751">
        <v>166.92000000000002</v>
      </c>
      <c r="AI472" s="751">
        <f t="shared" si="331"/>
        <v>45068.4</v>
      </c>
      <c r="AJ472" s="752">
        <f t="shared" si="332"/>
        <v>88927.200000000012</v>
      </c>
    </row>
    <row r="473" spans="1:36" s="403" customFormat="1" ht="17.45" hidden="1" customHeight="1" x14ac:dyDescent="0.25">
      <c r="A473" s="439" t="s">
        <v>1032</v>
      </c>
      <c r="B473" s="438" t="s">
        <v>400</v>
      </c>
      <c r="C473" s="573" t="s">
        <v>378</v>
      </c>
      <c r="D473" s="598">
        <v>300</v>
      </c>
      <c r="E473" s="467">
        <v>838.40000000000009</v>
      </c>
      <c r="F473" s="467">
        <f t="shared" si="318"/>
        <v>251520.00000000003</v>
      </c>
      <c r="G473" s="467">
        <v>1759</v>
      </c>
      <c r="H473" s="467">
        <f t="shared" si="319"/>
        <v>527700</v>
      </c>
      <c r="I473" s="589">
        <f t="shared" si="320"/>
        <v>779220</v>
      </c>
      <c r="J473" s="836"/>
      <c r="K473" s="807">
        <v>838.40000000000009</v>
      </c>
      <c r="L473" s="808">
        <f t="shared" si="321"/>
        <v>0</v>
      </c>
      <c r="M473" s="807">
        <v>1759</v>
      </c>
      <c r="N473" s="808">
        <f t="shared" si="322"/>
        <v>0</v>
      </c>
      <c r="O473" s="812">
        <f t="shared" si="323"/>
        <v>0</v>
      </c>
      <c r="P473" s="641">
        <f t="shared" si="301"/>
        <v>0</v>
      </c>
      <c r="Q473" s="514">
        <f t="shared" si="302"/>
        <v>0</v>
      </c>
      <c r="R473" s="640">
        <f t="shared" si="333"/>
        <v>0</v>
      </c>
      <c r="S473" s="652"/>
      <c r="T473" s="521">
        <v>838.40000000000009</v>
      </c>
      <c r="U473" s="521">
        <f t="shared" si="324"/>
        <v>0</v>
      </c>
      <c r="V473" s="521">
        <v>1759</v>
      </c>
      <c r="W473" s="521">
        <f t="shared" si="325"/>
        <v>0</v>
      </c>
      <c r="X473" s="673">
        <f t="shared" si="326"/>
        <v>0</v>
      </c>
      <c r="Y473" s="652"/>
      <c r="Z473" s="521">
        <v>838.40000000000009</v>
      </c>
      <c r="AA473" s="521">
        <f t="shared" si="327"/>
        <v>0</v>
      </c>
      <c r="AB473" s="521">
        <v>1759</v>
      </c>
      <c r="AC473" s="521">
        <f t="shared" si="328"/>
        <v>0</v>
      </c>
      <c r="AD473" s="673">
        <f t="shared" si="329"/>
        <v>0</v>
      </c>
      <c r="AE473" s="744">
        <f t="shared" si="300"/>
        <v>300</v>
      </c>
      <c r="AF473" s="751">
        <v>838.40000000000009</v>
      </c>
      <c r="AG473" s="751">
        <f t="shared" si="330"/>
        <v>251520.00000000003</v>
      </c>
      <c r="AH473" s="751">
        <v>1759</v>
      </c>
      <c r="AI473" s="751">
        <f t="shared" si="331"/>
        <v>527700</v>
      </c>
      <c r="AJ473" s="752">
        <f t="shared" si="332"/>
        <v>779220</v>
      </c>
    </row>
    <row r="474" spans="1:36" s="403" customFormat="1" ht="26.45" hidden="1" customHeight="1" x14ac:dyDescent="0.25">
      <c r="A474" s="439" t="s">
        <v>1033</v>
      </c>
      <c r="B474" s="438" t="s">
        <v>463</v>
      </c>
      <c r="C474" s="573" t="s">
        <v>31</v>
      </c>
      <c r="D474" s="598">
        <v>110</v>
      </c>
      <c r="E474" s="467">
        <v>262</v>
      </c>
      <c r="F474" s="467">
        <f t="shared" si="318"/>
        <v>28820</v>
      </c>
      <c r="G474" s="467">
        <v>681.2</v>
      </c>
      <c r="H474" s="467">
        <f t="shared" si="319"/>
        <v>74932</v>
      </c>
      <c r="I474" s="589">
        <f t="shared" si="320"/>
        <v>103752</v>
      </c>
      <c r="J474" s="836"/>
      <c r="K474" s="807">
        <v>262</v>
      </c>
      <c r="L474" s="808">
        <f t="shared" si="321"/>
        <v>0</v>
      </c>
      <c r="M474" s="807">
        <v>681.2</v>
      </c>
      <c r="N474" s="808">
        <f t="shared" si="322"/>
        <v>0</v>
      </c>
      <c r="O474" s="812">
        <f t="shared" si="323"/>
        <v>0</v>
      </c>
      <c r="P474" s="641">
        <f t="shared" si="301"/>
        <v>0</v>
      </c>
      <c r="Q474" s="514">
        <f t="shared" si="302"/>
        <v>0</v>
      </c>
      <c r="R474" s="640">
        <f t="shared" si="333"/>
        <v>0</v>
      </c>
      <c r="S474" s="652"/>
      <c r="T474" s="521">
        <v>262</v>
      </c>
      <c r="U474" s="521">
        <f t="shared" si="324"/>
        <v>0</v>
      </c>
      <c r="V474" s="521">
        <v>681.2</v>
      </c>
      <c r="W474" s="521">
        <f t="shared" si="325"/>
        <v>0</v>
      </c>
      <c r="X474" s="673">
        <f t="shared" si="326"/>
        <v>0</v>
      </c>
      <c r="Y474" s="652"/>
      <c r="Z474" s="521">
        <v>262</v>
      </c>
      <c r="AA474" s="521">
        <f t="shared" si="327"/>
        <v>0</v>
      </c>
      <c r="AB474" s="521">
        <v>681.2</v>
      </c>
      <c r="AC474" s="521">
        <f t="shared" si="328"/>
        <v>0</v>
      </c>
      <c r="AD474" s="673">
        <f t="shared" si="329"/>
        <v>0</v>
      </c>
      <c r="AE474" s="744">
        <f t="shared" si="300"/>
        <v>110</v>
      </c>
      <c r="AF474" s="751">
        <v>262</v>
      </c>
      <c r="AG474" s="751">
        <f t="shared" si="330"/>
        <v>28820</v>
      </c>
      <c r="AH474" s="751">
        <v>681.2</v>
      </c>
      <c r="AI474" s="751">
        <f t="shared" si="331"/>
        <v>74932</v>
      </c>
      <c r="AJ474" s="752">
        <f t="shared" si="332"/>
        <v>103752</v>
      </c>
    </row>
    <row r="475" spans="1:36" s="403" customFormat="1" ht="17.45" hidden="1" customHeight="1" x14ac:dyDescent="0.25">
      <c r="A475" s="439" t="s">
        <v>1034</v>
      </c>
      <c r="B475" s="438" t="s">
        <v>543</v>
      </c>
      <c r="C475" s="573" t="s">
        <v>378</v>
      </c>
      <c r="D475" s="598">
        <v>30</v>
      </c>
      <c r="E475" s="467">
        <v>52.400000000000006</v>
      </c>
      <c r="F475" s="467">
        <f t="shared" si="318"/>
        <v>1572.0000000000002</v>
      </c>
      <c r="G475" s="467">
        <v>130</v>
      </c>
      <c r="H475" s="467">
        <f t="shared" si="319"/>
        <v>3900</v>
      </c>
      <c r="I475" s="589">
        <f t="shared" si="320"/>
        <v>5472</v>
      </c>
      <c r="J475" s="836"/>
      <c r="K475" s="807">
        <v>52.400000000000006</v>
      </c>
      <c r="L475" s="808">
        <f t="shared" si="321"/>
        <v>0</v>
      </c>
      <c r="M475" s="807">
        <v>130</v>
      </c>
      <c r="N475" s="808">
        <f t="shared" si="322"/>
        <v>0</v>
      </c>
      <c r="O475" s="812">
        <f t="shared" si="323"/>
        <v>0</v>
      </c>
      <c r="P475" s="641">
        <f t="shared" si="301"/>
        <v>0</v>
      </c>
      <c r="Q475" s="514">
        <f t="shared" si="302"/>
        <v>0</v>
      </c>
      <c r="R475" s="640">
        <f t="shared" si="333"/>
        <v>0</v>
      </c>
      <c r="S475" s="652"/>
      <c r="T475" s="521">
        <v>52.400000000000006</v>
      </c>
      <c r="U475" s="521">
        <f t="shared" si="324"/>
        <v>0</v>
      </c>
      <c r="V475" s="521">
        <v>130</v>
      </c>
      <c r="W475" s="521">
        <f t="shared" si="325"/>
        <v>0</v>
      </c>
      <c r="X475" s="673">
        <f t="shared" si="326"/>
        <v>0</v>
      </c>
      <c r="Y475" s="652"/>
      <c r="Z475" s="521">
        <v>52.400000000000006</v>
      </c>
      <c r="AA475" s="521">
        <f t="shared" si="327"/>
        <v>0</v>
      </c>
      <c r="AB475" s="521">
        <v>130</v>
      </c>
      <c r="AC475" s="521">
        <f t="shared" si="328"/>
        <v>0</v>
      </c>
      <c r="AD475" s="673">
        <f t="shared" si="329"/>
        <v>0</v>
      </c>
      <c r="AE475" s="744">
        <f t="shared" si="300"/>
        <v>30</v>
      </c>
      <c r="AF475" s="751">
        <v>52.400000000000006</v>
      </c>
      <c r="AG475" s="751">
        <f t="shared" si="330"/>
        <v>1572.0000000000002</v>
      </c>
      <c r="AH475" s="751">
        <v>130</v>
      </c>
      <c r="AI475" s="751">
        <f t="shared" si="331"/>
        <v>3900</v>
      </c>
      <c r="AJ475" s="752">
        <f t="shared" si="332"/>
        <v>5472</v>
      </c>
    </row>
    <row r="476" spans="1:36" s="403" customFormat="1" ht="17.45" hidden="1" customHeight="1" x14ac:dyDescent="0.25">
      <c r="A476" s="439" t="s">
        <v>1035</v>
      </c>
      <c r="B476" s="438" t="s">
        <v>464</v>
      </c>
      <c r="C476" s="578" t="s">
        <v>378</v>
      </c>
      <c r="D476" s="601">
        <v>320</v>
      </c>
      <c r="E476" s="467">
        <v>45.85</v>
      </c>
      <c r="F476" s="467">
        <f t="shared" si="318"/>
        <v>14672</v>
      </c>
      <c r="G476" s="467">
        <v>58.5</v>
      </c>
      <c r="H476" s="467">
        <f t="shared" si="319"/>
        <v>18720</v>
      </c>
      <c r="I476" s="589">
        <f t="shared" si="320"/>
        <v>33392</v>
      </c>
      <c r="J476" s="801"/>
      <c r="K476" s="807">
        <v>45.85</v>
      </c>
      <c r="L476" s="808">
        <f t="shared" si="321"/>
        <v>0</v>
      </c>
      <c r="M476" s="807">
        <v>58.5</v>
      </c>
      <c r="N476" s="808">
        <f t="shared" si="322"/>
        <v>0</v>
      </c>
      <c r="O476" s="812">
        <f t="shared" si="323"/>
        <v>0</v>
      </c>
      <c r="P476" s="641">
        <f t="shared" si="301"/>
        <v>0</v>
      </c>
      <c r="Q476" s="514">
        <f t="shared" si="302"/>
        <v>0</v>
      </c>
      <c r="R476" s="640">
        <f t="shared" si="333"/>
        <v>0</v>
      </c>
      <c r="S476" s="641"/>
      <c r="T476" s="521">
        <v>45.85</v>
      </c>
      <c r="U476" s="521">
        <f t="shared" si="324"/>
        <v>0</v>
      </c>
      <c r="V476" s="521">
        <v>58.5</v>
      </c>
      <c r="W476" s="521">
        <f t="shared" si="325"/>
        <v>0</v>
      </c>
      <c r="X476" s="673">
        <f t="shared" si="326"/>
        <v>0</v>
      </c>
      <c r="Y476" s="641"/>
      <c r="Z476" s="521">
        <v>45.85</v>
      </c>
      <c r="AA476" s="521">
        <f t="shared" si="327"/>
        <v>0</v>
      </c>
      <c r="AB476" s="521">
        <v>58.5</v>
      </c>
      <c r="AC476" s="521">
        <f t="shared" si="328"/>
        <v>0</v>
      </c>
      <c r="AD476" s="673">
        <f t="shared" si="329"/>
        <v>0</v>
      </c>
      <c r="AE476" s="744">
        <f t="shared" si="300"/>
        <v>320</v>
      </c>
      <c r="AF476" s="751">
        <v>45.85</v>
      </c>
      <c r="AG476" s="751">
        <f t="shared" si="330"/>
        <v>14672</v>
      </c>
      <c r="AH476" s="751">
        <v>58.5</v>
      </c>
      <c r="AI476" s="751">
        <f t="shared" si="331"/>
        <v>18720</v>
      </c>
      <c r="AJ476" s="752">
        <f t="shared" si="332"/>
        <v>33392</v>
      </c>
    </row>
    <row r="477" spans="1:36" s="403" customFormat="1" ht="17.45" hidden="1" customHeight="1" x14ac:dyDescent="0.25">
      <c r="A477" s="439" t="s">
        <v>1036</v>
      </c>
      <c r="B477" s="438" t="s">
        <v>465</v>
      </c>
      <c r="C477" s="578" t="s">
        <v>32</v>
      </c>
      <c r="D477" s="601">
        <v>100</v>
      </c>
      <c r="E477" s="467">
        <v>65.5</v>
      </c>
      <c r="F477" s="467">
        <f t="shared" si="318"/>
        <v>6550</v>
      </c>
      <c r="G477" s="467">
        <v>166.71200000000002</v>
      </c>
      <c r="H477" s="467">
        <f t="shared" si="319"/>
        <v>16671.2</v>
      </c>
      <c r="I477" s="589">
        <f t="shared" si="320"/>
        <v>23221.200000000001</v>
      </c>
      <c r="J477" s="801"/>
      <c r="K477" s="807">
        <v>65.5</v>
      </c>
      <c r="L477" s="808">
        <f t="shared" si="321"/>
        <v>0</v>
      </c>
      <c r="M477" s="807">
        <v>166.71200000000002</v>
      </c>
      <c r="N477" s="808">
        <f t="shared" si="322"/>
        <v>0</v>
      </c>
      <c r="O477" s="812">
        <f t="shared" si="323"/>
        <v>0</v>
      </c>
      <c r="P477" s="641">
        <f t="shared" si="301"/>
        <v>0</v>
      </c>
      <c r="Q477" s="514">
        <f t="shared" si="302"/>
        <v>0</v>
      </c>
      <c r="R477" s="640">
        <f t="shared" si="333"/>
        <v>0</v>
      </c>
      <c r="S477" s="641"/>
      <c r="T477" s="521">
        <v>65.5</v>
      </c>
      <c r="U477" s="521">
        <f t="shared" si="324"/>
        <v>0</v>
      </c>
      <c r="V477" s="521">
        <v>166.71200000000002</v>
      </c>
      <c r="W477" s="521">
        <f t="shared" si="325"/>
        <v>0</v>
      </c>
      <c r="X477" s="673">
        <f t="shared" si="326"/>
        <v>0</v>
      </c>
      <c r="Y477" s="641"/>
      <c r="Z477" s="521">
        <v>65.5</v>
      </c>
      <c r="AA477" s="521">
        <f t="shared" si="327"/>
        <v>0</v>
      </c>
      <c r="AB477" s="521">
        <v>166.71200000000002</v>
      </c>
      <c r="AC477" s="521">
        <f t="shared" si="328"/>
        <v>0</v>
      </c>
      <c r="AD477" s="673">
        <f t="shared" si="329"/>
        <v>0</v>
      </c>
      <c r="AE477" s="744">
        <f t="shared" si="300"/>
        <v>100</v>
      </c>
      <c r="AF477" s="751">
        <v>65.5</v>
      </c>
      <c r="AG477" s="751">
        <f t="shared" si="330"/>
        <v>6550</v>
      </c>
      <c r="AH477" s="751">
        <v>166.71200000000002</v>
      </c>
      <c r="AI477" s="751">
        <f t="shared" si="331"/>
        <v>16671.2</v>
      </c>
      <c r="AJ477" s="752">
        <f t="shared" si="332"/>
        <v>23221.200000000001</v>
      </c>
    </row>
    <row r="478" spans="1:36" s="403" customFormat="1" ht="17.45" hidden="1" customHeight="1" x14ac:dyDescent="0.25">
      <c r="A478" s="439" t="s">
        <v>1037</v>
      </c>
      <c r="B478" s="438" t="s">
        <v>544</v>
      </c>
      <c r="C478" s="578" t="s">
        <v>31</v>
      </c>
      <c r="D478" s="601">
        <v>30</v>
      </c>
      <c r="E478" s="467">
        <v>32.75</v>
      </c>
      <c r="F478" s="467">
        <f t="shared" si="318"/>
        <v>982.5</v>
      </c>
      <c r="G478" s="467">
        <v>43.42</v>
      </c>
      <c r="H478" s="467">
        <f t="shared" si="319"/>
        <v>1302.6000000000001</v>
      </c>
      <c r="I478" s="589">
        <f t="shared" si="320"/>
        <v>2285.1000000000004</v>
      </c>
      <c r="J478" s="801"/>
      <c r="K478" s="807">
        <v>32.75</v>
      </c>
      <c r="L478" s="808">
        <f t="shared" si="321"/>
        <v>0</v>
      </c>
      <c r="M478" s="807">
        <v>43.42</v>
      </c>
      <c r="N478" s="808">
        <f t="shared" si="322"/>
        <v>0</v>
      </c>
      <c r="O478" s="812">
        <f t="shared" si="323"/>
        <v>0</v>
      </c>
      <c r="P478" s="641">
        <f t="shared" si="301"/>
        <v>0</v>
      </c>
      <c r="Q478" s="514">
        <f t="shared" si="302"/>
        <v>0</v>
      </c>
      <c r="R478" s="640">
        <f t="shared" si="333"/>
        <v>0</v>
      </c>
      <c r="S478" s="641"/>
      <c r="T478" s="521">
        <v>32.75</v>
      </c>
      <c r="U478" s="521">
        <f t="shared" si="324"/>
        <v>0</v>
      </c>
      <c r="V478" s="521">
        <v>43.42</v>
      </c>
      <c r="W478" s="521">
        <f t="shared" si="325"/>
        <v>0</v>
      </c>
      <c r="X478" s="673">
        <f t="shared" si="326"/>
        <v>0</v>
      </c>
      <c r="Y478" s="641"/>
      <c r="Z478" s="521">
        <v>32.75</v>
      </c>
      <c r="AA478" s="521">
        <f t="shared" si="327"/>
        <v>0</v>
      </c>
      <c r="AB478" s="521">
        <v>43.42</v>
      </c>
      <c r="AC478" s="521">
        <f t="shared" si="328"/>
        <v>0</v>
      </c>
      <c r="AD478" s="673">
        <f t="shared" si="329"/>
        <v>0</v>
      </c>
      <c r="AE478" s="744">
        <f t="shared" si="300"/>
        <v>30</v>
      </c>
      <c r="AF478" s="751">
        <v>32.75</v>
      </c>
      <c r="AG478" s="751">
        <f t="shared" si="330"/>
        <v>982.5</v>
      </c>
      <c r="AH478" s="751">
        <v>43.42</v>
      </c>
      <c r="AI478" s="751">
        <f t="shared" si="331"/>
        <v>1302.6000000000001</v>
      </c>
      <c r="AJ478" s="752">
        <f t="shared" si="332"/>
        <v>2285.1000000000004</v>
      </c>
    </row>
    <row r="479" spans="1:36" s="403" customFormat="1" ht="17.45" hidden="1" customHeight="1" x14ac:dyDescent="0.25">
      <c r="A479" s="439" t="s">
        <v>1038</v>
      </c>
      <c r="B479" s="438" t="s">
        <v>466</v>
      </c>
      <c r="C479" s="578" t="s">
        <v>31</v>
      </c>
      <c r="D479" s="601">
        <v>420</v>
      </c>
      <c r="E479" s="467">
        <v>32.75</v>
      </c>
      <c r="F479" s="467">
        <f t="shared" si="318"/>
        <v>13755</v>
      </c>
      <c r="G479" s="467">
        <v>36.816000000000003</v>
      </c>
      <c r="H479" s="467">
        <f t="shared" si="319"/>
        <v>15462.720000000001</v>
      </c>
      <c r="I479" s="589">
        <f t="shared" si="320"/>
        <v>29217.72</v>
      </c>
      <c r="J479" s="801"/>
      <c r="K479" s="807">
        <v>32.75</v>
      </c>
      <c r="L479" s="808">
        <f t="shared" si="321"/>
        <v>0</v>
      </c>
      <c r="M479" s="807">
        <v>36.816000000000003</v>
      </c>
      <c r="N479" s="808">
        <f t="shared" si="322"/>
        <v>0</v>
      </c>
      <c r="O479" s="812">
        <f t="shared" si="323"/>
        <v>0</v>
      </c>
      <c r="P479" s="641">
        <f t="shared" si="301"/>
        <v>0</v>
      </c>
      <c r="Q479" s="514">
        <f t="shared" si="302"/>
        <v>0</v>
      </c>
      <c r="R479" s="640">
        <f t="shared" si="333"/>
        <v>0</v>
      </c>
      <c r="S479" s="641"/>
      <c r="T479" s="521">
        <v>32.75</v>
      </c>
      <c r="U479" s="521">
        <f t="shared" si="324"/>
        <v>0</v>
      </c>
      <c r="V479" s="521">
        <v>36.816000000000003</v>
      </c>
      <c r="W479" s="521">
        <f t="shared" si="325"/>
        <v>0</v>
      </c>
      <c r="X479" s="673">
        <f t="shared" si="326"/>
        <v>0</v>
      </c>
      <c r="Y479" s="641"/>
      <c r="Z479" s="521">
        <v>32.75</v>
      </c>
      <c r="AA479" s="521">
        <f t="shared" si="327"/>
        <v>0</v>
      </c>
      <c r="AB479" s="521">
        <v>36.816000000000003</v>
      </c>
      <c r="AC479" s="521">
        <f t="shared" si="328"/>
        <v>0</v>
      </c>
      <c r="AD479" s="673">
        <f t="shared" si="329"/>
        <v>0</v>
      </c>
      <c r="AE479" s="744">
        <f t="shared" si="300"/>
        <v>420</v>
      </c>
      <c r="AF479" s="751">
        <v>32.75</v>
      </c>
      <c r="AG479" s="751">
        <f t="shared" si="330"/>
        <v>13755</v>
      </c>
      <c r="AH479" s="751">
        <v>36.816000000000003</v>
      </c>
      <c r="AI479" s="751">
        <f t="shared" si="331"/>
        <v>15462.720000000001</v>
      </c>
      <c r="AJ479" s="752">
        <f t="shared" si="332"/>
        <v>29217.72</v>
      </c>
    </row>
    <row r="480" spans="1:36" s="403" customFormat="1" ht="17.45" hidden="1" customHeight="1" x14ac:dyDescent="0.25">
      <c r="A480" s="439" t="s">
        <v>1039</v>
      </c>
      <c r="B480" s="438" t="s">
        <v>465</v>
      </c>
      <c r="C480" s="573" t="s">
        <v>31</v>
      </c>
      <c r="D480" s="598">
        <v>1</v>
      </c>
      <c r="E480" s="467">
        <v>1965</v>
      </c>
      <c r="F480" s="467">
        <f t="shared" si="318"/>
        <v>1965</v>
      </c>
      <c r="G480" s="467">
        <v>20594.600000000002</v>
      </c>
      <c r="H480" s="467">
        <f t="shared" si="319"/>
        <v>20594.600000000002</v>
      </c>
      <c r="I480" s="589">
        <f t="shared" si="320"/>
        <v>22559.600000000002</v>
      </c>
      <c r="J480" s="836"/>
      <c r="K480" s="807">
        <v>1965</v>
      </c>
      <c r="L480" s="808">
        <f t="shared" si="321"/>
        <v>0</v>
      </c>
      <c r="M480" s="807">
        <v>20594.600000000002</v>
      </c>
      <c r="N480" s="808">
        <f t="shared" si="322"/>
        <v>0</v>
      </c>
      <c r="O480" s="812">
        <f t="shared" si="323"/>
        <v>0</v>
      </c>
      <c r="P480" s="641">
        <f t="shared" si="301"/>
        <v>0</v>
      </c>
      <c r="Q480" s="514">
        <f t="shared" si="302"/>
        <v>0</v>
      </c>
      <c r="R480" s="640">
        <f t="shared" si="333"/>
        <v>0</v>
      </c>
      <c r="S480" s="652"/>
      <c r="T480" s="521">
        <v>1965</v>
      </c>
      <c r="U480" s="521">
        <f t="shared" si="324"/>
        <v>0</v>
      </c>
      <c r="V480" s="521">
        <v>20594.600000000002</v>
      </c>
      <c r="W480" s="521">
        <f t="shared" si="325"/>
        <v>0</v>
      </c>
      <c r="X480" s="673">
        <f t="shared" si="326"/>
        <v>0</v>
      </c>
      <c r="Y480" s="652"/>
      <c r="Z480" s="521">
        <v>1965</v>
      </c>
      <c r="AA480" s="521">
        <f t="shared" si="327"/>
        <v>0</v>
      </c>
      <c r="AB480" s="521">
        <v>20594.600000000002</v>
      </c>
      <c r="AC480" s="521">
        <f t="shared" si="328"/>
        <v>0</v>
      </c>
      <c r="AD480" s="673">
        <f t="shared" si="329"/>
        <v>0</v>
      </c>
      <c r="AE480" s="744">
        <f t="shared" si="300"/>
        <v>1</v>
      </c>
      <c r="AF480" s="751">
        <v>1965</v>
      </c>
      <c r="AG480" s="751">
        <f t="shared" si="330"/>
        <v>1965</v>
      </c>
      <c r="AH480" s="751">
        <v>20594.600000000002</v>
      </c>
      <c r="AI480" s="751">
        <f t="shared" si="331"/>
        <v>20594.600000000002</v>
      </c>
      <c r="AJ480" s="752">
        <f t="shared" si="332"/>
        <v>22559.600000000002</v>
      </c>
    </row>
    <row r="481" spans="1:36" s="403" customFormat="1" ht="17.45" hidden="1" customHeight="1" x14ac:dyDescent="0.25">
      <c r="A481" s="439" t="s">
        <v>1040</v>
      </c>
      <c r="B481" s="438" t="s">
        <v>466</v>
      </c>
      <c r="C481" s="573" t="s">
        <v>31</v>
      </c>
      <c r="D481" s="598">
        <v>15</v>
      </c>
      <c r="E481" s="467">
        <v>262</v>
      </c>
      <c r="F481" s="467">
        <f t="shared" si="318"/>
        <v>3930</v>
      </c>
      <c r="G481" s="467">
        <v>109.2</v>
      </c>
      <c r="H481" s="467">
        <f t="shared" si="319"/>
        <v>1638</v>
      </c>
      <c r="I481" s="589">
        <f t="shared" si="320"/>
        <v>5568</v>
      </c>
      <c r="J481" s="836"/>
      <c r="K481" s="807">
        <v>262</v>
      </c>
      <c r="L481" s="808">
        <f t="shared" si="321"/>
        <v>0</v>
      </c>
      <c r="M481" s="807">
        <v>109.2</v>
      </c>
      <c r="N481" s="808">
        <f t="shared" si="322"/>
        <v>0</v>
      </c>
      <c r="O481" s="812">
        <f t="shared" si="323"/>
        <v>0</v>
      </c>
      <c r="P481" s="641">
        <f t="shared" si="301"/>
        <v>0</v>
      </c>
      <c r="Q481" s="514">
        <f t="shared" si="302"/>
        <v>0</v>
      </c>
      <c r="R481" s="640">
        <f t="shared" si="333"/>
        <v>0</v>
      </c>
      <c r="S481" s="652"/>
      <c r="T481" s="521">
        <v>262</v>
      </c>
      <c r="U481" s="521">
        <f t="shared" si="324"/>
        <v>0</v>
      </c>
      <c r="V481" s="521">
        <v>109.2</v>
      </c>
      <c r="W481" s="521">
        <f t="shared" si="325"/>
        <v>0</v>
      </c>
      <c r="X481" s="673">
        <f t="shared" si="326"/>
        <v>0</v>
      </c>
      <c r="Y481" s="652"/>
      <c r="Z481" s="521">
        <v>262</v>
      </c>
      <c r="AA481" s="521">
        <f t="shared" si="327"/>
        <v>0</v>
      </c>
      <c r="AB481" s="521">
        <v>109.2</v>
      </c>
      <c r="AC481" s="521">
        <f t="shared" si="328"/>
        <v>0</v>
      </c>
      <c r="AD481" s="673">
        <f t="shared" si="329"/>
        <v>0</v>
      </c>
      <c r="AE481" s="744">
        <f t="shared" ref="AE481:AE544" si="334">D481-S481-Y481</f>
        <v>15</v>
      </c>
      <c r="AF481" s="751">
        <v>262</v>
      </c>
      <c r="AG481" s="751">
        <f t="shared" si="330"/>
        <v>3930</v>
      </c>
      <c r="AH481" s="751">
        <v>109.2</v>
      </c>
      <c r="AI481" s="751">
        <f t="shared" si="331"/>
        <v>1638</v>
      </c>
      <c r="AJ481" s="752">
        <f t="shared" si="332"/>
        <v>5568</v>
      </c>
    </row>
    <row r="482" spans="1:36" s="403" customFormat="1" ht="17.45" hidden="1" customHeight="1" x14ac:dyDescent="0.25">
      <c r="A482" s="439" t="s">
        <v>1041</v>
      </c>
      <c r="B482" s="438" t="s">
        <v>467</v>
      </c>
      <c r="C482" s="573" t="s">
        <v>32</v>
      </c>
      <c r="D482" s="598">
        <v>20</v>
      </c>
      <c r="E482" s="467">
        <v>1048</v>
      </c>
      <c r="F482" s="467">
        <f t="shared" si="318"/>
        <v>20960</v>
      </c>
      <c r="G482" s="467">
        <v>1084.2</v>
      </c>
      <c r="H482" s="467">
        <f t="shared" si="319"/>
        <v>21684</v>
      </c>
      <c r="I482" s="589">
        <f t="shared" si="320"/>
        <v>42644</v>
      </c>
      <c r="J482" s="836"/>
      <c r="K482" s="807">
        <v>1048</v>
      </c>
      <c r="L482" s="808">
        <f t="shared" si="321"/>
        <v>0</v>
      </c>
      <c r="M482" s="807">
        <v>1084.2</v>
      </c>
      <c r="N482" s="808">
        <f t="shared" si="322"/>
        <v>0</v>
      </c>
      <c r="O482" s="812">
        <f t="shared" si="323"/>
        <v>0</v>
      </c>
      <c r="P482" s="641">
        <f t="shared" si="301"/>
        <v>0</v>
      </c>
      <c r="Q482" s="514">
        <f t="shared" si="302"/>
        <v>0</v>
      </c>
      <c r="R482" s="640">
        <f t="shared" si="333"/>
        <v>0</v>
      </c>
      <c r="S482" s="652"/>
      <c r="T482" s="521">
        <v>1048</v>
      </c>
      <c r="U482" s="521">
        <f t="shared" si="324"/>
        <v>0</v>
      </c>
      <c r="V482" s="521">
        <v>1084.2</v>
      </c>
      <c r="W482" s="521">
        <f t="shared" si="325"/>
        <v>0</v>
      </c>
      <c r="X482" s="673">
        <f t="shared" si="326"/>
        <v>0</v>
      </c>
      <c r="Y482" s="652"/>
      <c r="Z482" s="521">
        <v>1048</v>
      </c>
      <c r="AA482" s="521">
        <f t="shared" si="327"/>
        <v>0</v>
      </c>
      <c r="AB482" s="521">
        <v>1084.2</v>
      </c>
      <c r="AC482" s="521">
        <f t="shared" si="328"/>
        <v>0</v>
      </c>
      <c r="AD482" s="673">
        <f t="shared" si="329"/>
        <v>0</v>
      </c>
      <c r="AE482" s="744">
        <f t="shared" si="334"/>
        <v>20</v>
      </c>
      <c r="AF482" s="751">
        <v>1048</v>
      </c>
      <c r="AG482" s="751">
        <f t="shared" si="330"/>
        <v>20960</v>
      </c>
      <c r="AH482" s="751">
        <v>1084.2</v>
      </c>
      <c r="AI482" s="751">
        <f t="shared" si="331"/>
        <v>21684</v>
      </c>
      <c r="AJ482" s="752">
        <f t="shared" si="332"/>
        <v>42644</v>
      </c>
    </row>
    <row r="483" spans="1:36" s="403" customFormat="1" ht="17.45" hidden="1" customHeight="1" x14ac:dyDescent="0.25">
      <c r="A483" s="439" t="s">
        <v>1042</v>
      </c>
      <c r="B483" s="438" t="s">
        <v>268</v>
      </c>
      <c r="C483" s="573" t="s">
        <v>224</v>
      </c>
      <c r="D483" s="598">
        <v>1</v>
      </c>
      <c r="E483" s="467"/>
      <c r="F483" s="467"/>
      <c r="G483" s="467">
        <v>15600</v>
      </c>
      <c r="H483" s="467">
        <f t="shared" si="319"/>
        <v>15600</v>
      </c>
      <c r="I483" s="589">
        <f t="shared" si="320"/>
        <v>15600</v>
      </c>
      <c r="J483" s="836"/>
      <c r="K483" s="807"/>
      <c r="L483" s="808"/>
      <c r="M483" s="807">
        <v>15600</v>
      </c>
      <c r="N483" s="808">
        <f t="shared" si="322"/>
        <v>0</v>
      </c>
      <c r="O483" s="812">
        <f t="shared" si="323"/>
        <v>0</v>
      </c>
      <c r="P483" s="641">
        <f t="shared" ref="P483:P546" si="335">K483-T483</f>
        <v>0</v>
      </c>
      <c r="Q483" s="514">
        <f t="shared" ref="Q483:Q546" si="336">M483-V483</f>
        <v>0</v>
      </c>
      <c r="R483" s="640">
        <f t="shared" si="333"/>
        <v>0</v>
      </c>
      <c r="S483" s="652"/>
      <c r="T483" s="521"/>
      <c r="U483" s="521"/>
      <c r="V483" s="521">
        <v>15600</v>
      </c>
      <c r="W483" s="521">
        <f t="shared" si="325"/>
        <v>0</v>
      </c>
      <c r="X483" s="673">
        <f t="shared" si="326"/>
        <v>0</v>
      </c>
      <c r="Y483" s="652"/>
      <c r="Z483" s="521"/>
      <c r="AA483" s="521"/>
      <c r="AB483" s="521">
        <v>15600</v>
      </c>
      <c r="AC483" s="521">
        <f t="shared" si="328"/>
        <v>0</v>
      </c>
      <c r="AD483" s="673">
        <f t="shared" si="329"/>
        <v>0</v>
      </c>
      <c r="AE483" s="744">
        <f t="shared" si="334"/>
        <v>1</v>
      </c>
      <c r="AF483" s="751"/>
      <c r="AG483" s="751"/>
      <c r="AH483" s="751">
        <v>15600</v>
      </c>
      <c r="AI483" s="751">
        <f t="shared" si="331"/>
        <v>15600</v>
      </c>
      <c r="AJ483" s="752">
        <f t="shared" si="332"/>
        <v>15600</v>
      </c>
    </row>
    <row r="484" spans="1:36" s="403" customFormat="1" ht="17.45" hidden="1" customHeight="1" x14ac:dyDescent="0.25">
      <c r="A484" s="439" t="s">
        <v>1026</v>
      </c>
      <c r="B484" s="438" t="s">
        <v>358</v>
      </c>
      <c r="C484" s="573" t="s">
        <v>224</v>
      </c>
      <c r="D484" s="598">
        <v>1</v>
      </c>
      <c r="E484" s="467">
        <v>48000</v>
      </c>
      <c r="F484" s="467">
        <f>E484*D484</f>
        <v>48000</v>
      </c>
      <c r="G484" s="467"/>
      <c r="H484" s="467"/>
      <c r="I484" s="589">
        <f t="shared" si="320"/>
        <v>48000</v>
      </c>
      <c r="J484" s="836"/>
      <c r="K484" s="807">
        <v>48000</v>
      </c>
      <c r="L484" s="808">
        <f>K484*J484</f>
        <v>0</v>
      </c>
      <c r="M484" s="807"/>
      <c r="N484" s="808"/>
      <c r="O484" s="812">
        <f t="shared" si="323"/>
        <v>0</v>
      </c>
      <c r="P484" s="641">
        <f t="shared" si="335"/>
        <v>0</v>
      </c>
      <c r="Q484" s="514">
        <f t="shared" si="336"/>
        <v>0</v>
      </c>
      <c r="R484" s="640">
        <f t="shared" si="333"/>
        <v>0</v>
      </c>
      <c r="S484" s="652"/>
      <c r="T484" s="521">
        <v>48000</v>
      </c>
      <c r="U484" s="521">
        <f>T484*S484</f>
        <v>0</v>
      </c>
      <c r="V484" s="521"/>
      <c r="W484" s="521"/>
      <c r="X484" s="673">
        <f t="shared" si="326"/>
        <v>0</v>
      </c>
      <c r="Y484" s="652"/>
      <c r="Z484" s="521">
        <v>48000</v>
      </c>
      <c r="AA484" s="521">
        <f>Z484*Y484</f>
        <v>0</v>
      </c>
      <c r="AB484" s="521"/>
      <c r="AC484" s="521"/>
      <c r="AD484" s="673">
        <f t="shared" si="329"/>
        <v>0</v>
      </c>
      <c r="AE484" s="744">
        <f t="shared" si="334"/>
        <v>1</v>
      </c>
      <c r="AF484" s="751">
        <v>48000</v>
      </c>
      <c r="AG484" s="751">
        <f>AF484*AE484</f>
        <v>48000</v>
      </c>
      <c r="AH484" s="751"/>
      <c r="AI484" s="751"/>
      <c r="AJ484" s="752">
        <f t="shared" si="332"/>
        <v>48000</v>
      </c>
    </row>
    <row r="485" spans="1:36" s="404" customFormat="1" ht="17.45" hidden="1" customHeight="1" x14ac:dyDescent="0.25">
      <c r="A485" s="706" t="s">
        <v>545</v>
      </c>
      <c r="B485" s="698" t="s">
        <v>546</v>
      </c>
      <c r="C485" s="699"/>
      <c r="D485" s="700"/>
      <c r="E485" s="465"/>
      <c r="F485" s="465">
        <f>SUM(F486:F489)</f>
        <v>5968365.7944</v>
      </c>
      <c r="G485" s="465"/>
      <c r="H485" s="465">
        <f>SUM(H486:H489)</f>
        <v>11061320.059999999</v>
      </c>
      <c r="I485" s="590">
        <f>SUM(I486:I489)</f>
        <v>17029685.854400001</v>
      </c>
      <c r="J485" s="833"/>
      <c r="K485" s="802"/>
      <c r="L485" s="803">
        <f>SUM(L486:L489)</f>
        <v>0</v>
      </c>
      <c r="M485" s="802"/>
      <c r="N485" s="803">
        <f>SUM(N486:N489)</f>
        <v>0</v>
      </c>
      <c r="O485" s="813">
        <f>SUM(O486:O489)</f>
        <v>0</v>
      </c>
      <c r="P485" s="641">
        <f t="shared" si="335"/>
        <v>0</v>
      </c>
      <c r="Q485" s="514">
        <f t="shared" si="336"/>
        <v>0</v>
      </c>
      <c r="R485" s="640">
        <f t="shared" si="333"/>
        <v>0</v>
      </c>
      <c r="S485" s="636"/>
      <c r="T485" s="520"/>
      <c r="U485" s="520">
        <f>SUM(U486:U489)</f>
        <v>0</v>
      </c>
      <c r="V485" s="520"/>
      <c r="W485" s="520">
        <f>SUM(W486:W489)</f>
        <v>0</v>
      </c>
      <c r="X485" s="672">
        <f>SUM(X486:X489)</f>
        <v>0</v>
      </c>
      <c r="Y485" s="636"/>
      <c r="Z485" s="520"/>
      <c r="AA485" s="520">
        <f>SUM(AA486:AA489)</f>
        <v>0</v>
      </c>
      <c r="AB485" s="520"/>
      <c r="AC485" s="520">
        <f>SUM(AC486:AC489)</f>
        <v>0</v>
      </c>
      <c r="AD485" s="672">
        <f>SUM(AD486:AD489)</f>
        <v>0</v>
      </c>
      <c r="AE485" s="744">
        <f t="shared" si="334"/>
        <v>0</v>
      </c>
      <c r="AF485" s="749"/>
      <c r="AG485" s="749">
        <f>SUM(AG486:AG489)</f>
        <v>5968365.7944</v>
      </c>
      <c r="AH485" s="749"/>
      <c r="AI485" s="749">
        <f>SUM(AI486:AI489)</f>
        <v>11061320.059999999</v>
      </c>
      <c r="AJ485" s="750">
        <f>SUM(AJ486:AJ489)</f>
        <v>17029685.854400001</v>
      </c>
    </row>
    <row r="486" spans="1:36" s="496" customFormat="1" ht="17.45" hidden="1" customHeight="1" x14ac:dyDescent="0.25">
      <c r="A486" s="437" t="s">
        <v>841</v>
      </c>
      <c r="B486" s="431" t="s">
        <v>274</v>
      </c>
      <c r="C486" s="576" t="s">
        <v>224</v>
      </c>
      <c r="D486" s="599">
        <v>16</v>
      </c>
      <c r="E486" s="484">
        <v>29532.639999999999</v>
      </c>
      <c r="F486" s="484">
        <f>E486*D486</f>
        <v>472522.23999999999</v>
      </c>
      <c r="G486" s="484">
        <v>262311.77374999999</v>
      </c>
      <c r="H486" s="484">
        <f>G486*D486</f>
        <v>4196988.38</v>
      </c>
      <c r="I486" s="589">
        <f>H486+F486</f>
        <v>4669510.62</v>
      </c>
      <c r="J486" s="801"/>
      <c r="K486" s="837">
        <v>29532.639999999999</v>
      </c>
      <c r="L486" s="838">
        <f>K486*J486</f>
        <v>0</v>
      </c>
      <c r="M486" s="837">
        <v>262311.77374999999</v>
      </c>
      <c r="N486" s="838">
        <f>M486*J486</f>
        <v>0</v>
      </c>
      <c r="O486" s="812">
        <f>N486+L486</f>
        <v>0</v>
      </c>
      <c r="P486" s="641">
        <f t="shared" si="335"/>
        <v>0</v>
      </c>
      <c r="Q486" s="514">
        <f t="shared" si="336"/>
        <v>0</v>
      </c>
      <c r="R486" s="640">
        <f t="shared" si="333"/>
        <v>0</v>
      </c>
      <c r="S486" s="641"/>
      <c r="T486" s="528">
        <v>29532.639999999999</v>
      </c>
      <c r="U486" s="528">
        <f>T486*S486</f>
        <v>0</v>
      </c>
      <c r="V486" s="528">
        <v>262311.77374999999</v>
      </c>
      <c r="W486" s="528">
        <f>V486*S486</f>
        <v>0</v>
      </c>
      <c r="X486" s="673">
        <f>W486+U486</f>
        <v>0</v>
      </c>
      <c r="Y486" s="641"/>
      <c r="Z486" s="528">
        <v>29532.639999999999</v>
      </c>
      <c r="AA486" s="528">
        <f>Z486*Y486</f>
        <v>0</v>
      </c>
      <c r="AB486" s="528">
        <v>262311.77374999999</v>
      </c>
      <c r="AC486" s="528">
        <f>AB486*Y486</f>
        <v>0</v>
      </c>
      <c r="AD486" s="673">
        <f>AC486+AA486</f>
        <v>0</v>
      </c>
      <c r="AE486" s="744">
        <f t="shared" si="334"/>
        <v>16</v>
      </c>
      <c r="AF486" s="767">
        <v>29532.639999999999</v>
      </c>
      <c r="AG486" s="767">
        <f>AF486*AE486</f>
        <v>472522.23999999999</v>
      </c>
      <c r="AH486" s="767">
        <v>262311.77374999999</v>
      </c>
      <c r="AI486" s="767">
        <f>AH486*AE486</f>
        <v>4196988.38</v>
      </c>
      <c r="AJ486" s="752">
        <f>AI486+AG486</f>
        <v>4669510.62</v>
      </c>
    </row>
    <row r="487" spans="1:36" s="496" customFormat="1" ht="17.45" hidden="1" customHeight="1" x14ac:dyDescent="0.25">
      <c r="A487" s="437" t="s">
        <v>1043</v>
      </c>
      <c r="B487" s="431" t="s">
        <v>285</v>
      </c>
      <c r="C487" s="576" t="s">
        <v>213</v>
      </c>
      <c r="D487" s="599">
        <v>14210</v>
      </c>
      <c r="E487" s="484">
        <v>305</v>
      </c>
      <c r="F487" s="484">
        <f>E487*D487</f>
        <v>4334050</v>
      </c>
      <c r="G487" s="484">
        <v>405</v>
      </c>
      <c r="H487" s="484">
        <f>G487*D487</f>
        <v>5755050</v>
      </c>
      <c r="I487" s="589">
        <f>H487+F487</f>
        <v>10089100</v>
      </c>
      <c r="J487" s="801"/>
      <c r="K487" s="837">
        <v>305</v>
      </c>
      <c r="L487" s="838">
        <f>K487*J487</f>
        <v>0</v>
      </c>
      <c r="M487" s="837">
        <v>405</v>
      </c>
      <c r="N487" s="838">
        <f>M487*J487</f>
        <v>0</v>
      </c>
      <c r="O487" s="812">
        <f>N487+L487</f>
        <v>0</v>
      </c>
      <c r="P487" s="641">
        <f t="shared" si="335"/>
        <v>0</v>
      </c>
      <c r="Q487" s="514">
        <f t="shared" si="336"/>
        <v>0</v>
      </c>
      <c r="R487" s="640">
        <f t="shared" si="333"/>
        <v>0</v>
      </c>
      <c r="S487" s="641"/>
      <c r="T487" s="528">
        <v>305</v>
      </c>
      <c r="U487" s="528">
        <f>T487*S487</f>
        <v>0</v>
      </c>
      <c r="V487" s="528">
        <v>405</v>
      </c>
      <c r="W487" s="528">
        <f>V487*S487</f>
        <v>0</v>
      </c>
      <c r="X487" s="673">
        <f>W487+U487</f>
        <v>0</v>
      </c>
      <c r="Y487" s="641"/>
      <c r="Z487" s="528">
        <v>305</v>
      </c>
      <c r="AA487" s="528">
        <f>Z487*Y487</f>
        <v>0</v>
      </c>
      <c r="AB487" s="528">
        <v>405</v>
      </c>
      <c r="AC487" s="528">
        <f>AB487*Y487</f>
        <v>0</v>
      </c>
      <c r="AD487" s="673">
        <f>AC487+AA487</f>
        <v>0</v>
      </c>
      <c r="AE487" s="744">
        <f t="shared" si="334"/>
        <v>14210</v>
      </c>
      <c r="AF487" s="767">
        <v>305</v>
      </c>
      <c r="AG487" s="767">
        <f>AF487*AE487</f>
        <v>4334050</v>
      </c>
      <c r="AH487" s="767">
        <v>405</v>
      </c>
      <c r="AI487" s="767">
        <f>AH487*AE487</f>
        <v>5755050</v>
      </c>
      <c r="AJ487" s="752">
        <f>AI487+AG487</f>
        <v>10089100</v>
      </c>
    </row>
    <row r="488" spans="1:36" s="496" customFormat="1" ht="17.45" hidden="1" customHeight="1" x14ac:dyDescent="0.25">
      <c r="A488" s="437" t="s">
        <v>1044</v>
      </c>
      <c r="B488" s="431" t="s">
        <v>295</v>
      </c>
      <c r="C488" s="576" t="s">
        <v>31</v>
      </c>
      <c r="D488" s="599">
        <v>6</v>
      </c>
      <c r="E488" s="484">
        <v>55632.259066666666</v>
      </c>
      <c r="F488" s="484">
        <f>E488*D488</f>
        <v>333793.55440000002</v>
      </c>
      <c r="G488" s="484">
        <v>184880.27999999997</v>
      </c>
      <c r="H488" s="484">
        <f>G488*D488</f>
        <v>1109281.6799999997</v>
      </c>
      <c r="I488" s="589">
        <f>H488+F488</f>
        <v>1443075.2343999997</v>
      </c>
      <c r="J488" s="801"/>
      <c r="K488" s="837">
        <v>55632.259066666666</v>
      </c>
      <c r="L488" s="838">
        <f>K488*J488</f>
        <v>0</v>
      </c>
      <c r="M488" s="837">
        <v>184880.27999999997</v>
      </c>
      <c r="N488" s="838">
        <f>M488*J488</f>
        <v>0</v>
      </c>
      <c r="O488" s="812">
        <f>N488+L488</f>
        <v>0</v>
      </c>
      <c r="P488" s="641">
        <f t="shared" si="335"/>
        <v>0</v>
      </c>
      <c r="Q488" s="514">
        <f t="shared" si="336"/>
        <v>0</v>
      </c>
      <c r="R488" s="640">
        <f t="shared" si="333"/>
        <v>0</v>
      </c>
      <c r="S488" s="641"/>
      <c r="T488" s="528">
        <v>55632.259066666666</v>
      </c>
      <c r="U488" s="528">
        <f>T488*S488</f>
        <v>0</v>
      </c>
      <c r="V488" s="528">
        <v>184880.27999999997</v>
      </c>
      <c r="W488" s="528">
        <f>V488*S488</f>
        <v>0</v>
      </c>
      <c r="X488" s="673">
        <f>W488+U488</f>
        <v>0</v>
      </c>
      <c r="Y488" s="641"/>
      <c r="Z488" s="528">
        <v>55632.259066666666</v>
      </c>
      <c r="AA488" s="528">
        <f>Z488*Y488</f>
        <v>0</v>
      </c>
      <c r="AB488" s="528">
        <v>184880.27999999997</v>
      </c>
      <c r="AC488" s="528">
        <f>AB488*Y488</f>
        <v>0</v>
      </c>
      <c r="AD488" s="673">
        <f>AC488+AA488</f>
        <v>0</v>
      </c>
      <c r="AE488" s="744">
        <f t="shared" si="334"/>
        <v>6</v>
      </c>
      <c r="AF488" s="767">
        <v>55632.259066666666</v>
      </c>
      <c r="AG488" s="767">
        <f>AF488*AE488</f>
        <v>333793.55440000002</v>
      </c>
      <c r="AH488" s="767">
        <v>184880.27999999997</v>
      </c>
      <c r="AI488" s="767">
        <f>AH488*AE488</f>
        <v>1109281.6799999997</v>
      </c>
      <c r="AJ488" s="752">
        <f>AI488+AG488</f>
        <v>1443075.2343999997</v>
      </c>
    </row>
    <row r="489" spans="1:36" s="496" customFormat="1" ht="17.45" hidden="1" customHeight="1" x14ac:dyDescent="0.25">
      <c r="A489" s="437" t="s">
        <v>1045</v>
      </c>
      <c r="B489" s="431" t="s">
        <v>286</v>
      </c>
      <c r="C489" s="576" t="s">
        <v>224</v>
      </c>
      <c r="D489" s="599">
        <v>1</v>
      </c>
      <c r="E489" s="484">
        <v>828000</v>
      </c>
      <c r="F489" s="484">
        <f>E489*D489</f>
        <v>828000</v>
      </c>
      <c r="G489" s="484"/>
      <c r="H489" s="484"/>
      <c r="I489" s="589">
        <f>H489+F489</f>
        <v>828000</v>
      </c>
      <c r="J489" s="801"/>
      <c r="K489" s="837">
        <v>828000</v>
      </c>
      <c r="L489" s="838">
        <f>K489*J489</f>
        <v>0</v>
      </c>
      <c r="M489" s="837"/>
      <c r="N489" s="838"/>
      <c r="O489" s="812">
        <f>N489+L489</f>
        <v>0</v>
      </c>
      <c r="P489" s="641">
        <f t="shared" si="335"/>
        <v>0</v>
      </c>
      <c r="Q489" s="514">
        <f t="shared" si="336"/>
        <v>0</v>
      </c>
      <c r="R489" s="640">
        <f t="shared" si="333"/>
        <v>0</v>
      </c>
      <c r="S489" s="641"/>
      <c r="T489" s="528">
        <v>828000</v>
      </c>
      <c r="U489" s="528">
        <f>T489*S489</f>
        <v>0</v>
      </c>
      <c r="V489" s="528"/>
      <c r="W489" s="528"/>
      <c r="X489" s="673">
        <f>W489+U489</f>
        <v>0</v>
      </c>
      <c r="Y489" s="641"/>
      <c r="Z489" s="528">
        <v>828000</v>
      </c>
      <c r="AA489" s="528">
        <f>Z489*Y489</f>
        <v>0</v>
      </c>
      <c r="AB489" s="528"/>
      <c r="AC489" s="528"/>
      <c r="AD489" s="673">
        <f>AC489+AA489</f>
        <v>0</v>
      </c>
      <c r="AE489" s="744">
        <f t="shared" si="334"/>
        <v>1</v>
      </c>
      <c r="AF489" s="767">
        <v>828000</v>
      </c>
      <c r="AG489" s="767">
        <f>AF489*AE489</f>
        <v>828000</v>
      </c>
      <c r="AH489" s="767"/>
      <c r="AI489" s="767"/>
      <c r="AJ489" s="752">
        <f>AI489+AG489</f>
        <v>828000</v>
      </c>
    </row>
    <row r="490" spans="1:36" s="404" customFormat="1" ht="17.45" hidden="1" customHeight="1" x14ac:dyDescent="0.25">
      <c r="A490" s="706" t="s">
        <v>547</v>
      </c>
      <c r="B490" s="698" t="s">
        <v>548</v>
      </c>
      <c r="C490" s="699"/>
      <c r="D490" s="700"/>
      <c r="E490" s="465"/>
      <c r="F490" s="465">
        <f>SUM(F491:F493)</f>
        <v>3391491.6189999999</v>
      </c>
      <c r="G490" s="465"/>
      <c r="H490" s="465">
        <f>SUM(H491:H493)</f>
        <v>4302790.3984000003</v>
      </c>
      <c r="I490" s="590">
        <f>SUM(I491:I493)</f>
        <v>7694282.0173999993</v>
      </c>
      <c r="J490" s="833"/>
      <c r="K490" s="802"/>
      <c r="L490" s="803">
        <f>SUM(L491:L493)</f>
        <v>0</v>
      </c>
      <c r="M490" s="802"/>
      <c r="N490" s="803">
        <f>SUM(N491:N493)</f>
        <v>0</v>
      </c>
      <c r="O490" s="813">
        <f>SUM(O491:O493)</f>
        <v>0</v>
      </c>
      <c r="P490" s="641">
        <f t="shared" si="335"/>
        <v>0</v>
      </c>
      <c r="Q490" s="514">
        <f t="shared" si="336"/>
        <v>0</v>
      </c>
      <c r="R490" s="640">
        <f t="shared" si="333"/>
        <v>0</v>
      </c>
      <c r="S490" s="636"/>
      <c r="T490" s="520"/>
      <c r="U490" s="520">
        <f>SUM(U491:U493)</f>
        <v>0</v>
      </c>
      <c r="V490" s="520"/>
      <c r="W490" s="520">
        <f>SUM(W491:W493)</f>
        <v>0</v>
      </c>
      <c r="X490" s="672">
        <f>SUM(X491:X493)</f>
        <v>0</v>
      </c>
      <c r="Y490" s="636"/>
      <c r="Z490" s="520"/>
      <c r="AA490" s="520">
        <f>SUM(AA491:AA493)</f>
        <v>0</v>
      </c>
      <c r="AB490" s="520"/>
      <c r="AC490" s="520">
        <f>SUM(AC491:AC493)</f>
        <v>0</v>
      </c>
      <c r="AD490" s="672">
        <f>SUM(AD491:AD493)</f>
        <v>0</v>
      </c>
      <c r="AE490" s="744">
        <f t="shared" si="334"/>
        <v>0</v>
      </c>
      <c r="AF490" s="749"/>
      <c r="AG490" s="749">
        <f>SUM(AG491:AG493)</f>
        <v>3391491.6189999999</v>
      </c>
      <c r="AH490" s="749"/>
      <c r="AI490" s="749">
        <f>SUM(AI491:AI493)</f>
        <v>4302790.3984000003</v>
      </c>
      <c r="AJ490" s="750">
        <f>SUM(AJ491:AJ493)</f>
        <v>7694282.0173999993</v>
      </c>
    </row>
    <row r="491" spans="1:36" s="496" customFormat="1" ht="17.45" hidden="1" customHeight="1" x14ac:dyDescent="0.25">
      <c r="A491" s="437" t="s">
        <v>1046</v>
      </c>
      <c r="B491" s="431" t="s">
        <v>274</v>
      </c>
      <c r="C491" s="576" t="s">
        <v>224</v>
      </c>
      <c r="D491" s="599">
        <v>3</v>
      </c>
      <c r="E491" s="484">
        <v>44520.961333333333</v>
      </c>
      <c r="F491" s="484">
        <f>E491*D491</f>
        <v>133562.88399999999</v>
      </c>
      <c r="G491" s="484">
        <v>127629.13279999999</v>
      </c>
      <c r="H491" s="484">
        <f>G491*D491</f>
        <v>382887.39839999995</v>
      </c>
      <c r="I491" s="589">
        <f>H491+F491</f>
        <v>516450.28239999991</v>
      </c>
      <c r="J491" s="801"/>
      <c r="K491" s="837">
        <v>44520.961333333333</v>
      </c>
      <c r="L491" s="838">
        <f>K491*J491</f>
        <v>0</v>
      </c>
      <c r="M491" s="837">
        <v>127629.13279999999</v>
      </c>
      <c r="N491" s="838">
        <f>M491*J491</f>
        <v>0</v>
      </c>
      <c r="O491" s="812">
        <f>N491+L491</f>
        <v>0</v>
      </c>
      <c r="P491" s="641">
        <f t="shared" si="335"/>
        <v>0</v>
      </c>
      <c r="Q491" s="514">
        <f t="shared" si="336"/>
        <v>0</v>
      </c>
      <c r="R491" s="640">
        <f t="shared" si="333"/>
        <v>0</v>
      </c>
      <c r="S491" s="641"/>
      <c r="T491" s="528">
        <v>44520.961333333333</v>
      </c>
      <c r="U491" s="528">
        <f>T491*S491</f>
        <v>0</v>
      </c>
      <c r="V491" s="528">
        <v>127629.13279999999</v>
      </c>
      <c r="W491" s="528">
        <f>V491*S491</f>
        <v>0</v>
      </c>
      <c r="X491" s="673">
        <f>W491+U491</f>
        <v>0</v>
      </c>
      <c r="Y491" s="641"/>
      <c r="Z491" s="528">
        <v>44520.961333333333</v>
      </c>
      <c r="AA491" s="528">
        <f>Z491*Y491</f>
        <v>0</v>
      </c>
      <c r="AB491" s="528">
        <v>127629.13279999999</v>
      </c>
      <c r="AC491" s="528">
        <f>AB491*Y491</f>
        <v>0</v>
      </c>
      <c r="AD491" s="673">
        <f>AC491+AA491</f>
        <v>0</v>
      </c>
      <c r="AE491" s="744">
        <f t="shared" si="334"/>
        <v>3</v>
      </c>
      <c r="AF491" s="767">
        <v>44520.961333333333</v>
      </c>
      <c r="AG491" s="767">
        <f>AF491*AE491</f>
        <v>133562.88399999999</v>
      </c>
      <c r="AH491" s="767">
        <v>127629.13279999999</v>
      </c>
      <c r="AI491" s="767">
        <f>AH491*AE491</f>
        <v>382887.39839999995</v>
      </c>
      <c r="AJ491" s="752">
        <f>AI491+AG491</f>
        <v>516450.28239999991</v>
      </c>
    </row>
    <row r="492" spans="1:36" s="496" customFormat="1" ht="17.45" hidden="1" customHeight="1" x14ac:dyDescent="0.25">
      <c r="A492" s="437" t="s">
        <v>1047</v>
      </c>
      <c r="B492" s="431" t="s">
        <v>285</v>
      </c>
      <c r="C492" s="576" t="s">
        <v>213</v>
      </c>
      <c r="D492" s="599">
        <v>8450</v>
      </c>
      <c r="E492" s="484">
        <v>323.69689171597634</v>
      </c>
      <c r="F492" s="484">
        <f>E492*D492</f>
        <v>2735238.7349999999</v>
      </c>
      <c r="G492" s="484">
        <v>463.89384615384614</v>
      </c>
      <c r="H492" s="484">
        <f>G492*D492</f>
        <v>3919903</v>
      </c>
      <c r="I492" s="589">
        <f>H492+F492</f>
        <v>6655141.7349999994</v>
      </c>
      <c r="J492" s="801"/>
      <c r="K492" s="837">
        <v>323.69689171597634</v>
      </c>
      <c r="L492" s="838">
        <f>K492*J492</f>
        <v>0</v>
      </c>
      <c r="M492" s="837">
        <v>463.89384615384614</v>
      </c>
      <c r="N492" s="838">
        <f>M492*J492</f>
        <v>0</v>
      </c>
      <c r="O492" s="812">
        <f>N492+L492</f>
        <v>0</v>
      </c>
      <c r="P492" s="641">
        <f t="shared" si="335"/>
        <v>0</v>
      </c>
      <c r="Q492" s="514">
        <f t="shared" si="336"/>
        <v>0</v>
      </c>
      <c r="R492" s="640">
        <f t="shared" si="333"/>
        <v>0</v>
      </c>
      <c r="S492" s="641"/>
      <c r="T492" s="528">
        <v>323.69689171597634</v>
      </c>
      <c r="U492" s="528">
        <f>T492*S492</f>
        <v>0</v>
      </c>
      <c r="V492" s="528">
        <v>463.89384615384614</v>
      </c>
      <c r="W492" s="528">
        <f>V492*S492</f>
        <v>0</v>
      </c>
      <c r="X492" s="673">
        <f>W492+U492</f>
        <v>0</v>
      </c>
      <c r="Y492" s="641"/>
      <c r="Z492" s="528">
        <v>323.69689171597634</v>
      </c>
      <c r="AA492" s="528">
        <f>Z492*Y492</f>
        <v>0</v>
      </c>
      <c r="AB492" s="528">
        <v>463.89384615384614</v>
      </c>
      <c r="AC492" s="528">
        <f>AB492*Y492</f>
        <v>0</v>
      </c>
      <c r="AD492" s="673">
        <f>AC492+AA492</f>
        <v>0</v>
      </c>
      <c r="AE492" s="744">
        <f t="shared" si="334"/>
        <v>8450</v>
      </c>
      <c r="AF492" s="767">
        <v>323.69689171597634</v>
      </c>
      <c r="AG492" s="767">
        <f>AF492*AE492</f>
        <v>2735238.7349999999</v>
      </c>
      <c r="AH492" s="767">
        <v>463.89384615384614</v>
      </c>
      <c r="AI492" s="767">
        <f>AH492*AE492</f>
        <v>3919903</v>
      </c>
      <c r="AJ492" s="752">
        <f>AI492+AG492</f>
        <v>6655141.7349999994</v>
      </c>
    </row>
    <row r="493" spans="1:36" s="496" customFormat="1" ht="17.45" hidden="1" customHeight="1" x14ac:dyDescent="0.25">
      <c r="A493" s="437" t="s">
        <v>1048</v>
      </c>
      <c r="B493" s="431" t="s">
        <v>286</v>
      </c>
      <c r="C493" s="576" t="s">
        <v>224</v>
      </c>
      <c r="D493" s="599">
        <v>1</v>
      </c>
      <c r="E493" s="484">
        <v>522690</v>
      </c>
      <c r="F493" s="484">
        <f>E493*D493</f>
        <v>522690</v>
      </c>
      <c r="G493" s="484"/>
      <c r="H493" s="484"/>
      <c r="I493" s="589">
        <f>H493+F493</f>
        <v>522690</v>
      </c>
      <c r="J493" s="801"/>
      <c r="K493" s="837">
        <v>522690</v>
      </c>
      <c r="L493" s="838">
        <f>K493*J493</f>
        <v>0</v>
      </c>
      <c r="M493" s="837"/>
      <c r="N493" s="838"/>
      <c r="O493" s="812">
        <f>N493+L493</f>
        <v>0</v>
      </c>
      <c r="P493" s="641">
        <f t="shared" si="335"/>
        <v>0</v>
      </c>
      <c r="Q493" s="514">
        <f t="shared" si="336"/>
        <v>0</v>
      </c>
      <c r="R493" s="640">
        <f t="shared" si="333"/>
        <v>0</v>
      </c>
      <c r="S493" s="641"/>
      <c r="T493" s="528">
        <v>522690</v>
      </c>
      <c r="U493" s="528">
        <f>T493*S493</f>
        <v>0</v>
      </c>
      <c r="V493" s="528"/>
      <c r="W493" s="528"/>
      <c r="X493" s="673">
        <f>W493+U493</f>
        <v>0</v>
      </c>
      <c r="Y493" s="641"/>
      <c r="Z493" s="528">
        <v>522690</v>
      </c>
      <c r="AA493" s="528">
        <f>Z493*Y493</f>
        <v>0</v>
      </c>
      <c r="AB493" s="528"/>
      <c r="AC493" s="528"/>
      <c r="AD493" s="673">
        <f>AC493+AA493</f>
        <v>0</v>
      </c>
      <c r="AE493" s="744">
        <f t="shared" si="334"/>
        <v>1</v>
      </c>
      <c r="AF493" s="767">
        <v>522690</v>
      </c>
      <c r="AG493" s="767">
        <f>AF493*AE493</f>
        <v>522690</v>
      </c>
      <c r="AH493" s="767"/>
      <c r="AI493" s="767"/>
      <c r="AJ493" s="752">
        <f>AI493+AG493</f>
        <v>522690</v>
      </c>
    </row>
    <row r="494" spans="1:36" s="403" customFormat="1" ht="17.45" hidden="1" customHeight="1" x14ac:dyDescent="0.25">
      <c r="A494" s="706">
        <v>2</v>
      </c>
      <c r="B494" s="698" t="s">
        <v>549</v>
      </c>
      <c r="C494" s="699"/>
      <c r="D494" s="703"/>
      <c r="E494" s="421"/>
      <c r="F494" s="421"/>
      <c r="G494" s="421"/>
      <c r="H494" s="421"/>
      <c r="I494" s="586"/>
      <c r="J494" s="833"/>
      <c r="K494" s="802"/>
      <c r="L494" s="811"/>
      <c r="M494" s="802"/>
      <c r="N494" s="811"/>
      <c r="O494" s="804"/>
      <c r="P494" s="641">
        <f t="shared" si="335"/>
        <v>0</v>
      </c>
      <c r="Q494" s="514">
        <f t="shared" si="336"/>
        <v>0</v>
      </c>
      <c r="R494" s="640">
        <f t="shared" si="333"/>
        <v>0</v>
      </c>
      <c r="S494" s="636"/>
      <c r="T494" s="520"/>
      <c r="U494" s="520"/>
      <c r="V494" s="520"/>
      <c r="W494" s="520"/>
      <c r="X494" s="672"/>
      <c r="Y494" s="636"/>
      <c r="Z494" s="520"/>
      <c r="AA494" s="520"/>
      <c r="AB494" s="520"/>
      <c r="AC494" s="520"/>
      <c r="AD494" s="672"/>
      <c r="AE494" s="744">
        <f t="shared" si="334"/>
        <v>0</v>
      </c>
      <c r="AF494" s="749"/>
      <c r="AG494" s="749"/>
      <c r="AH494" s="749"/>
      <c r="AI494" s="749"/>
      <c r="AJ494" s="750"/>
    </row>
    <row r="495" spans="1:36" s="404" customFormat="1" ht="17.45" hidden="1" customHeight="1" x14ac:dyDescent="0.25">
      <c r="A495" s="706" t="s">
        <v>550</v>
      </c>
      <c r="B495" s="698" t="s">
        <v>551</v>
      </c>
      <c r="C495" s="699"/>
      <c r="D495" s="700"/>
      <c r="E495" s="465"/>
      <c r="F495" s="465">
        <f>SUM(F496:F506)</f>
        <v>294619</v>
      </c>
      <c r="G495" s="465"/>
      <c r="H495" s="465">
        <f>SUM(H496:H506)</f>
        <v>708813.29999999981</v>
      </c>
      <c r="I495" s="590">
        <f>SUM(I496:I506)</f>
        <v>1003432.2999999998</v>
      </c>
      <c r="J495" s="833"/>
      <c r="K495" s="802"/>
      <c r="L495" s="803">
        <f>SUM(L496:L506)</f>
        <v>0</v>
      </c>
      <c r="M495" s="802"/>
      <c r="N495" s="803">
        <f>SUM(N496:N506)</f>
        <v>0</v>
      </c>
      <c r="O495" s="813">
        <f>SUM(O496:O506)</f>
        <v>0</v>
      </c>
      <c r="P495" s="641">
        <f t="shared" si="335"/>
        <v>0</v>
      </c>
      <c r="Q495" s="514">
        <f t="shared" si="336"/>
        <v>0</v>
      </c>
      <c r="R495" s="640">
        <f t="shared" si="333"/>
        <v>0</v>
      </c>
      <c r="S495" s="636"/>
      <c r="T495" s="520"/>
      <c r="U495" s="520">
        <f>SUM(U496:U506)</f>
        <v>0</v>
      </c>
      <c r="V495" s="520"/>
      <c r="W495" s="520">
        <f>SUM(W496:W506)</f>
        <v>0</v>
      </c>
      <c r="X495" s="672">
        <f>SUM(X496:X506)</f>
        <v>0</v>
      </c>
      <c r="Y495" s="636"/>
      <c r="Z495" s="520"/>
      <c r="AA495" s="520">
        <f>SUM(AA496:AA506)</f>
        <v>0</v>
      </c>
      <c r="AB495" s="520"/>
      <c r="AC495" s="520">
        <f>SUM(AC496:AC506)</f>
        <v>0</v>
      </c>
      <c r="AD495" s="672">
        <f>SUM(AD496:AD506)</f>
        <v>0</v>
      </c>
      <c r="AE495" s="744">
        <f t="shared" si="334"/>
        <v>0</v>
      </c>
      <c r="AF495" s="749"/>
      <c r="AG495" s="749">
        <f>SUM(AG496:AG506)</f>
        <v>294619</v>
      </c>
      <c r="AH495" s="749"/>
      <c r="AI495" s="749">
        <f>SUM(AI496:AI506)</f>
        <v>708813.29999999981</v>
      </c>
      <c r="AJ495" s="750">
        <f>SUM(AJ496:AJ506)</f>
        <v>1003432.2999999998</v>
      </c>
    </row>
    <row r="496" spans="1:36" s="403" customFormat="1" ht="17.45" hidden="1" customHeight="1" x14ac:dyDescent="0.25">
      <c r="A496" s="447" t="s">
        <v>1049</v>
      </c>
      <c r="B496" s="438" t="s">
        <v>552</v>
      </c>
      <c r="C496" s="573" t="s">
        <v>31</v>
      </c>
      <c r="D496" s="598">
        <v>2</v>
      </c>
      <c r="E496" s="467">
        <v>5502</v>
      </c>
      <c r="F496" s="467">
        <f t="shared" ref="F496:F504" si="337">E496*D496</f>
        <v>11004</v>
      </c>
      <c r="G496" s="467">
        <v>32487</v>
      </c>
      <c r="H496" s="467">
        <f t="shared" ref="H496:H505" si="338">G496*D496</f>
        <v>64974</v>
      </c>
      <c r="I496" s="589">
        <f t="shared" ref="I496:I506" si="339">H496+F496</f>
        <v>75978</v>
      </c>
      <c r="J496" s="836"/>
      <c r="K496" s="807">
        <v>5502</v>
      </c>
      <c r="L496" s="808">
        <f t="shared" ref="L496:L504" si="340">K496*J496</f>
        <v>0</v>
      </c>
      <c r="M496" s="807">
        <v>32487</v>
      </c>
      <c r="N496" s="808">
        <f t="shared" ref="N496:N505" si="341">M496*J496</f>
        <v>0</v>
      </c>
      <c r="O496" s="812">
        <f t="shared" ref="O496:O506" si="342">N496+L496</f>
        <v>0</v>
      </c>
      <c r="P496" s="641">
        <f t="shared" si="335"/>
        <v>0</v>
      </c>
      <c r="Q496" s="514">
        <f t="shared" si="336"/>
        <v>0</v>
      </c>
      <c r="R496" s="640">
        <f t="shared" si="333"/>
        <v>0</v>
      </c>
      <c r="S496" s="652"/>
      <c r="T496" s="521">
        <v>5502</v>
      </c>
      <c r="U496" s="521">
        <f t="shared" ref="U496:U504" si="343">T496*S496</f>
        <v>0</v>
      </c>
      <c r="V496" s="521">
        <v>32487</v>
      </c>
      <c r="W496" s="521">
        <f t="shared" ref="W496:W505" si="344">V496*S496</f>
        <v>0</v>
      </c>
      <c r="X496" s="673">
        <f t="shared" ref="X496:X506" si="345">W496+U496</f>
        <v>0</v>
      </c>
      <c r="Y496" s="652"/>
      <c r="Z496" s="521">
        <v>5502</v>
      </c>
      <c r="AA496" s="521">
        <f t="shared" ref="AA496:AA504" si="346">Z496*Y496</f>
        <v>0</v>
      </c>
      <c r="AB496" s="521">
        <v>32487</v>
      </c>
      <c r="AC496" s="521">
        <f t="shared" ref="AC496:AC505" si="347">AB496*Y496</f>
        <v>0</v>
      </c>
      <c r="AD496" s="673">
        <f t="shared" ref="AD496:AD506" si="348">AC496+AA496</f>
        <v>0</v>
      </c>
      <c r="AE496" s="744">
        <f t="shared" si="334"/>
        <v>2</v>
      </c>
      <c r="AF496" s="751">
        <v>5502</v>
      </c>
      <c r="AG496" s="751">
        <f t="shared" ref="AG496:AG504" si="349">AF496*AE496</f>
        <v>11004</v>
      </c>
      <c r="AH496" s="751">
        <v>32487</v>
      </c>
      <c r="AI496" s="751">
        <f t="shared" ref="AI496:AI505" si="350">AH496*AE496</f>
        <v>64974</v>
      </c>
      <c r="AJ496" s="752">
        <f t="shared" ref="AJ496:AJ506" si="351">AI496+AG496</f>
        <v>75978</v>
      </c>
    </row>
    <row r="497" spans="1:36" s="403" customFormat="1" ht="17.45" hidden="1" customHeight="1" x14ac:dyDescent="0.25">
      <c r="A497" s="447" t="s">
        <v>1050</v>
      </c>
      <c r="B497" s="438" t="s">
        <v>460</v>
      </c>
      <c r="C497" s="573" t="s">
        <v>378</v>
      </c>
      <c r="D497" s="598">
        <v>350</v>
      </c>
      <c r="E497" s="467">
        <v>214.84</v>
      </c>
      <c r="F497" s="467">
        <f t="shared" si="337"/>
        <v>75194</v>
      </c>
      <c r="G497" s="467">
        <v>184.6</v>
      </c>
      <c r="H497" s="467">
        <f t="shared" si="338"/>
        <v>64610</v>
      </c>
      <c r="I497" s="589">
        <f t="shared" si="339"/>
        <v>139804</v>
      </c>
      <c r="J497" s="836"/>
      <c r="K497" s="807">
        <v>214.84</v>
      </c>
      <c r="L497" s="808">
        <f t="shared" si="340"/>
        <v>0</v>
      </c>
      <c r="M497" s="807">
        <v>184.6</v>
      </c>
      <c r="N497" s="808">
        <f t="shared" si="341"/>
        <v>0</v>
      </c>
      <c r="O497" s="812">
        <f t="shared" si="342"/>
        <v>0</v>
      </c>
      <c r="P497" s="641">
        <f t="shared" si="335"/>
        <v>0</v>
      </c>
      <c r="Q497" s="514">
        <f t="shared" si="336"/>
        <v>0</v>
      </c>
      <c r="R497" s="640">
        <f t="shared" si="333"/>
        <v>0</v>
      </c>
      <c r="S497" s="652"/>
      <c r="T497" s="521">
        <v>214.84</v>
      </c>
      <c r="U497" s="521">
        <f t="shared" si="343"/>
        <v>0</v>
      </c>
      <c r="V497" s="521">
        <v>184.6</v>
      </c>
      <c r="W497" s="521">
        <f t="shared" si="344"/>
        <v>0</v>
      </c>
      <c r="X497" s="673">
        <f t="shared" si="345"/>
        <v>0</v>
      </c>
      <c r="Y497" s="652"/>
      <c r="Z497" s="521">
        <v>214.84</v>
      </c>
      <c r="AA497" s="521">
        <f t="shared" si="346"/>
        <v>0</v>
      </c>
      <c r="AB497" s="521">
        <v>184.6</v>
      </c>
      <c r="AC497" s="521">
        <f t="shared" si="347"/>
        <v>0</v>
      </c>
      <c r="AD497" s="673">
        <f t="shared" si="348"/>
        <v>0</v>
      </c>
      <c r="AE497" s="744">
        <f t="shared" si="334"/>
        <v>350</v>
      </c>
      <c r="AF497" s="751">
        <v>214.84</v>
      </c>
      <c r="AG497" s="751">
        <f t="shared" si="349"/>
        <v>75194</v>
      </c>
      <c r="AH497" s="751">
        <v>184.6</v>
      </c>
      <c r="AI497" s="751">
        <f t="shared" si="350"/>
        <v>64610</v>
      </c>
      <c r="AJ497" s="752">
        <f t="shared" si="351"/>
        <v>139804</v>
      </c>
    </row>
    <row r="498" spans="1:36" s="403" customFormat="1" ht="17.45" hidden="1" customHeight="1" x14ac:dyDescent="0.25">
      <c r="A498" s="447" t="s">
        <v>1051</v>
      </c>
      <c r="B498" s="438" t="s">
        <v>553</v>
      </c>
      <c r="C498" s="573" t="s">
        <v>31</v>
      </c>
      <c r="D498" s="598">
        <v>23</v>
      </c>
      <c r="E498" s="467">
        <v>4585</v>
      </c>
      <c r="F498" s="467">
        <f t="shared" si="337"/>
        <v>105455</v>
      </c>
      <c r="G498" s="467">
        <v>21362.9</v>
      </c>
      <c r="H498" s="467">
        <f t="shared" si="338"/>
        <v>491346.7</v>
      </c>
      <c r="I498" s="589">
        <f t="shared" si="339"/>
        <v>596801.69999999995</v>
      </c>
      <c r="J498" s="836"/>
      <c r="K498" s="807">
        <v>4585</v>
      </c>
      <c r="L498" s="808">
        <f t="shared" si="340"/>
        <v>0</v>
      </c>
      <c r="M498" s="807">
        <v>21362.9</v>
      </c>
      <c r="N498" s="808">
        <f t="shared" si="341"/>
        <v>0</v>
      </c>
      <c r="O498" s="812">
        <f t="shared" si="342"/>
        <v>0</v>
      </c>
      <c r="P498" s="641">
        <f t="shared" si="335"/>
        <v>0</v>
      </c>
      <c r="Q498" s="514">
        <f t="shared" si="336"/>
        <v>0</v>
      </c>
      <c r="R498" s="640">
        <f t="shared" si="333"/>
        <v>0</v>
      </c>
      <c r="S498" s="652"/>
      <c r="T498" s="521">
        <v>4585</v>
      </c>
      <c r="U498" s="521">
        <f t="shared" si="343"/>
        <v>0</v>
      </c>
      <c r="V498" s="521">
        <v>21362.9</v>
      </c>
      <c r="W498" s="521">
        <f t="shared" si="344"/>
        <v>0</v>
      </c>
      <c r="X498" s="673">
        <f t="shared" si="345"/>
        <v>0</v>
      </c>
      <c r="Y498" s="652"/>
      <c r="Z498" s="521">
        <v>4585</v>
      </c>
      <c r="AA498" s="521">
        <f t="shared" si="346"/>
        <v>0</v>
      </c>
      <c r="AB498" s="521">
        <v>21362.9</v>
      </c>
      <c r="AC498" s="521">
        <f t="shared" si="347"/>
        <v>0</v>
      </c>
      <c r="AD498" s="673">
        <f t="shared" si="348"/>
        <v>0</v>
      </c>
      <c r="AE498" s="744">
        <f t="shared" si="334"/>
        <v>23</v>
      </c>
      <c r="AF498" s="751">
        <v>4585</v>
      </c>
      <c r="AG498" s="751">
        <f t="shared" si="349"/>
        <v>105455</v>
      </c>
      <c r="AH498" s="751">
        <v>21362.9</v>
      </c>
      <c r="AI498" s="751">
        <f t="shared" si="350"/>
        <v>491346.7</v>
      </c>
      <c r="AJ498" s="752">
        <f t="shared" si="351"/>
        <v>596801.69999999995</v>
      </c>
    </row>
    <row r="499" spans="1:36" s="403" customFormat="1" ht="17.45" hidden="1" customHeight="1" x14ac:dyDescent="0.25">
      <c r="A499" s="447" t="s">
        <v>1052</v>
      </c>
      <c r="B499" s="438" t="s">
        <v>554</v>
      </c>
      <c r="C499" s="573" t="s">
        <v>32</v>
      </c>
      <c r="D499" s="598">
        <v>350</v>
      </c>
      <c r="E499" s="467">
        <v>104.80000000000001</v>
      </c>
      <c r="F499" s="467">
        <f t="shared" si="337"/>
        <v>36680.000000000007</v>
      </c>
      <c r="G499" s="467">
        <v>119.60000000000001</v>
      </c>
      <c r="H499" s="467">
        <f t="shared" si="338"/>
        <v>41860</v>
      </c>
      <c r="I499" s="589">
        <f t="shared" si="339"/>
        <v>78540</v>
      </c>
      <c r="J499" s="836"/>
      <c r="K499" s="807">
        <v>104.80000000000001</v>
      </c>
      <c r="L499" s="808">
        <f t="shared" si="340"/>
        <v>0</v>
      </c>
      <c r="M499" s="807">
        <v>119.60000000000001</v>
      </c>
      <c r="N499" s="808">
        <f t="shared" si="341"/>
        <v>0</v>
      </c>
      <c r="O499" s="812">
        <f t="shared" si="342"/>
        <v>0</v>
      </c>
      <c r="P499" s="641">
        <f t="shared" si="335"/>
        <v>0</v>
      </c>
      <c r="Q499" s="514">
        <f t="shared" si="336"/>
        <v>0</v>
      </c>
      <c r="R499" s="640">
        <f t="shared" si="333"/>
        <v>0</v>
      </c>
      <c r="S499" s="652"/>
      <c r="T499" s="521">
        <v>104.80000000000001</v>
      </c>
      <c r="U499" s="521">
        <f t="shared" si="343"/>
        <v>0</v>
      </c>
      <c r="V499" s="521">
        <v>119.60000000000001</v>
      </c>
      <c r="W499" s="521">
        <f t="shared" si="344"/>
        <v>0</v>
      </c>
      <c r="X499" s="673">
        <f t="shared" si="345"/>
        <v>0</v>
      </c>
      <c r="Y499" s="652"/>
      <c r="Z499" s="521">
        <v>104.80000000000001</v>
      </c>
      <c r="AA499" s="521">
        <f t="shared" si="346"/>
        <v>0</v>
      </c>
      <c r="AB499" s="521">
        <v>119.60000000000001</v>
      </c>
      <c r="AC499" s="521">
        <f t="shared" si="347"/>
        <v>0</v>
      </c>
      <c r="AD499" s="673">
        <f t="shared" si="348"/>
        <v>0</v>
      </c>
      <c r="AE499" s="744">
        <f t="shared" si="334"/>
        <v>350</v>
      </c>
      <c r="AF499" s="751">
        <v>104.80000000000001</v>
      </c>
      <c r="AG499" s="751">
        <f t="shared" si="349"/>
        <v>36680.000000000007</v>
      </c>
      <c r="AH499" s="751">
        <v>119.60000000000001</v>
      </c>
      <c r="AI499" s="751">
        <f t="shared" si="350"/>
        <v>41860</v>
      </c>
      <c r="AJ499" s="752">
        <f t="shared" si="351"/>
        <v>78540</v>
      </c>
    </row>
    <row r="500" spans="1:36" s="403" customFormat="1" ht="17.45" hidden="1" customHeight="1" x14ac:dyDescent="0.25">
      <c r="A500" s="447" t="s">
        <v>1053</v>
      </c>
      <c r="B500" s="438" t="s">
        <v>265</v>
      </c>
      <c r="C500" s="573" t="s">
        <v>31</v>
      </c>
      <c r="D500" s="598">
        <v>350</v>
      </c>
      <c r="E500" s="467">
        <v>6.5500000000000007</v>
      </c>
      <c r="F500" s="467">
        <f t="shared" si="337"/>
        <v>2292.5000000000005</v>
      </c>
      <c r="G500" s="467">
        <v>26.52</v>
      </c>
      <c r="H500" s="467">
        <f t="shared" si="338"/>
        <v>9282</v>
      </c>
      <c r="I500" s="589">
        <f t="shared" si="339"/>
        <v>11574.5</v>
      </c>
      <c r="J500" s="836"/>
      <c r="K500" s="807">
        <v>6.5500000000000007</v>
      </c>
      <c r="L500" s="808">
        <f t="shared" si="340"/>
        <v>0</v>
      </c>
      <c r="M500" s="807">
        <v>26.52</v>
      </c>
      <c r="N500" s="808">
        <f t="shared" si="341"/>
        <v>0</v>
      </c>
      <c r="O500" s="812">
        <f t="shared" si="342"/>
        <v>0</v>
      </c>
      <c r="P500" s="641">
        <f t="shared" si="335"/>
        <v>0</v>
      </c>
      <c r="Q500" s="514">
        <f t="shared" si="336"/>
        <v>0</v>
      </c>
      <c r="R500" s="640">
        <f t="shared" si="333"/>
        <v>0</v>
      </c>
      <c r="S500" s="652"/>
      <c r="T500" s="521">
        <v>6.5500000000000007</v>
      </c>
      <c r="U500" s="521">
        <f t="shared" si="343"/>
        <v>0</v>
      </c>
      <c r="V500" s="521">
        <v>26.52</v>
      </c>
      <c r="W500" s="521">
        <f t="shared" si="344"/>
        <v>0</v>
      </c>
      <c r="X500" s="673">
        <f t="shared" si="345"/>
        <v>0</v>
      </c>
      <c r="Y500" s="652"/>
      <c r="Z500" s="521">
        <v>6.5500000000000007</v>
      </c>
      <c r="AA500" s="521">
        <f t="shared" si="346"/>
        <v>0</v>
      </c>
      <c r="AB500" s="521">
        <v>26.52</v>
      </c>
      <c r="AC500" s="521">
        <f t="shared" si="347"/>
        <v>0</v>
      </c>
      <c r="AD500" s="673">
        <f t="shared" si="348"/>
        <v>0</v>
      </c>
      <c r="AE500" s="744">
        <f t="shared" si="334"/>
        <v>350</v>
      </c>
      <c r="AF500" s="751">
        <v>6.5500000000000007</v>
      </c>
      <c r="AG500" s="751">
        <f t="shared" si="349"/>
        <v>2292.5000000000005</v>
      </c>
      <c r="AH500" s="751">
        <v>26.52</v>
      </c>
      <c r="AI500" s="751">
        <f t="shared" si="350"/>
        <v>9282</v>
      </c>
      <c r="AJ500" s="752">
        <f t="shared" si="351"/>
        <v>11574.5</v>
      </c>
    </row>
    <row r="501" spans="1:36" s="403" customFormat="1" ht="17.45" hidden="1" customHeight="1" x14ac:dyDescent="0.25">
      <c r="A501" s="447" t="s">
        <v>1054</v>
      </c>
      <c r="B501" s="438" t="s">
        <v>555</v>
      </c>
      <c r="C501" s="573" t="s">
        <v>31</v>
      </c>
      <c r="D501" s="598">
        <v>23</v>
      </c>
      <c r="E501" s="467">
        <v>655</v>
      </c>
      <c r="F501" s="467">
        <f t="shared" si="337"/>
        <v>15065</v>
      </c>
      <c r="G501" s="467">
        <v>135.20000000000002</v>
      </c>
      <c r="H501" s="467">
        <f t="shared" si="338"/>
        <v>3109.6000000000004</v>
      </c>
      <c r="I501" s="589">
        <f t="shared" si="339"/>
        <v>18174.599999999999</v>
      </c>
      <c r="J501" s="836"/>
      <c r="K501" s="807">
        <v>655</v>
      </c>
      <c r="L501" s="808">
        <f t="shared" si="340"/>
        <v>0</v>
      </c>
      <c r="M501" s="807">
        <v>135.20000000000002</v>
      </c>
      <c r="N501" s="808">
        <f t="shared" si="341"/>
        <v>0</v>
      </c>
      <c r="O501" s="812">
        <f t="shared" si="342"/>
        <v>0</v>
      </c>
      <c r="P501" s="641">
        <f t="shared" si="335"/>
        <v>0</v>
      </c>
      <c r="Q501" s="514">
        <f t="shared" si="336"/>
        <v>0</v>
      </c>
      <c r="R501" s="640">
        <f t="shared" si="333"/>
        <v>0</v>
      </c>
      <c r="S501" s="652"/>
      <c r="T501" s="521">
        <v>655</v>
      </c>
      <c r="U501" s="521">
        <f t="shared" si="343"/>
        <v>0</v>
      </c>
      <c r="V501" s="521">
        <v>135.20000000000002</v>
      </c>
      <c r="W501" s="521">
        <f t="shared" si="344"/>
        <v>0</v>
      </c>
      <c r="X501" s="673">
        <f t="shared" si="345"/>
        <v>0</v>
      </c>
      <c r="Y501" s="652"/>
      <c r="Z501" s="521">
        <v>655</v>
      </c>
      <c r="AA501" s="521">
        <f t="shared" si="346"/>
        <v>0</v>
      </c>
      <c r="AB501" s="521">
        <v>135.20000000000002</v>
      </c>
      <c r="AC501" s="521">
        <f t="shared" si="347"/>
        <v>0</v>
      </c>
      <c r="AD501" s="673">
        <f t="shared" si="348"/>
        <v>0</v>
      </c>
      <c r="AE501" s="744">
        <f t="shared" si="334"/>
        <v>23</v>
      </c>
      <c r="AF501" s="751">
        <v>655</v>
      </c>
      <c r="AG501" s="751">
        <f t="shared" si="349"/>
        <v>15065</v>
      </c>
      <c r="AH501" s="751">
        <v>135.20000000000002</v>
      </c>
      <c r="AI501" s="751">
        <f t="shared" si="350"/>
        <v>3109.6000000000004</v>
      </c>
      <c r="AJ501" s="752">
        <f t="shared" si="351"/>
        <v>18174.599999999999</v>
      </c>
    </row>
    <row r="502" spans="1:36" s="403" customFormat="1" ht="17.45" hidden="1" customHeight="1" x14ac:dyDescent="0.25">
      <c r="A502" s="447" t="s">
        <v>1055</v>
      </c>
      <c r="B502" s="438" t="s">
        <v>556</v>
      </c>
      <c r="C502" s="573" t="s">
        <v>31</v>
      </c>
      <c r="D502" s="598">
        <v>46</v>
      </c>
      <c r="E502" s="467">
        <v>65.5</v>
      </c>
      <c r="F502" s="467">
        <f t="shared" si="337"/>
        <v>3013</v>
      </c>
      <c r="G502" s="467">
        <v>109.2</v>
      </c>
      <c r="H502" s="467">
        <f t="shared" si="338"/>
        <v>5023.2</v>
      </c>
      <c r="I502" s="589">
        <f t="shared" si="339"/>
        <v>8036.2</v>
      </c>
      <c r="J502" s="836"/>
      <c r="K502" s="807">
        <v>65.5</v>
      </c>
      <c r="L502" s="808">
        <f t="shared" si="340"/>
        <v>0</v>
      </c>
      <c r="M502" s="807">
        <v>109.2</v>
      </c>
      <c r="N502" s="808">
        <f t="shared" si="341"/>
        <v>0</v>
      </c>
      <c r="O502" s="812">
        <f t="shared" si="342"/>
        <v>0</v>
      </c>
      <c r="P502" s="641">
        <f t="shared" si="335"/>
        <v>0</v>
      </c>
      <c r="Q502" s="514">
        <f t="shared" si="336"/>
        <v>0</v>
      </c>
      <c r="R502" s="640">
        <f t="shared" si="333"/>
        <v>0</v>
      </c>
      <c r="S502" s="652"/>
      <c r="T502" s="521">
        <v>65.5</v>
      </c>
      <c r="U502" s="521">
        <f t="shared" si="343"/>
        <v>0</v>
      </c>
      <c r="V502" s="521">
        <v>109.2</v>
      </c>
      <c r="W502" s="521">
        <f t="shared" si="344"/>
        <v>0</v>
      </c>
      <c r="X502" s="673">
        <f t="shared" si="345"/>
        <v>0</v>
      </c>
      <c r="Y502" s="652"/>
      <c r="Z502" s="521">
        <v>65.5</v>
      </c>
      <c r="AA502" s="521">
        <f t="shared" si="346"/>
        <v>0</v>
      </c>
      <c r="AB502" s="521">
        <v>109.2</v>
      </c>
      <c r="AC502" s="521">
        <f t="shared" si="347"/>
        <v>0</v>
      </c>
      <c r="AD502" s="673">
        <f t="shared" si="348"/>
        <v>0</v>
      </c>
      <c r="AE502" s="744">
        <f t="shared" si="334"/>
        <v>46</v>
      </c>
      <c r="AF502" s="751">
        <v>65.5</v>
      </c>
      <c r="AG502" s="751">
        <f t="shared" si="349"/>
        <v>3013</v>
      </c>
      <c r="AH502" s="751">
        <v>109.2</v>
      </c>
      <c r="AI502" s="751">
        <f t="shared" si="350"/>
        <v>5023.2</v>
      </c>
      <c r="AJ502" s="752">
        <f t="shared" si="351"/>
        <v>8036.2</v>
      </c>
    </row>
    <row r="503" spans="1:36" s="403" customFormat="1" ht="17.45" hidden="1" customHeight="1" x14ac:dyDescent="0.25">
      <c r="A503" s="447" t="s">
        <v>1056</v>
      </c>
      <c r="B503" s="438" t="s">
        <v>556</v>
      </c>
      <c r="C503" s="573" t="s">
        <v>31</v>
      </c>
      <c r="D503" s="598">
        <v>23</v>
      </c>
      <c r="E503" s="467">
        <v>65.5</v>
      </c>
      <c r="F503" s="467">
        <f t="shared" si="337"/>
        <v>1506.5</v>
      </c>
      <c r="G503" s="467">
        <v>127.4</v>
      </c>
      <c r="H503" s="467">
        <f t="shared" si="338"/>
        <v>2930.2000000000003</v>
      </c>
      <c r="I503" s="589">
        <f t="shared" si="339"/>
        <v>4436.7000000000007</v>
      </c>
      <c r="J503" s="836"/>
      <c r="K503" s="807">
        <v>65.5</v>
      </c>
      <c r="L503" s="808">
        <f t="shared" si="340"/>
        <v>0</v>
      </c>
      <c r="M503" s="807">
        <v>127.4</v>
      </c>
      <c r="N503" s="808">
        <f t="shared" si="341"/>
        <v>0</v>
      </c>
      <c r="O503" s="812">
        <f t="shared" si="342"/>
        <v>0</v>
      </c>
      <c r="P503" s="641">
        <f t="shared" si="335"/>
        <v>0</v>
      </c>
      <c r="Q503" s="514">
        <f t="shared" si="336"/>
        <v>0</v>
      </c>
      <c r="R503" s="640">
        <f t="shared" si="333"/>
        <v>0</v>
      </c>
      <c r="S503" s="652"/>
      <c r="T503" s="521">
        <v>65.5</v>
      </c>
      <c r="U503" s="521">
        <f t="shared" si="343"/>
        <v>0</v>
      </c>
      <c r="V503" s="521">
        <v>127.4</v>
      </c>
      <c r="W503" s="521">
        <f t="shared" si="344"/>
        <v>0</v>
      </c>
      <c r="X503" s="673">
        <f t="shared" si="345"/>
        <v>0</v>
      </c>
      <c r="Y503" s="652"/>
      <c r="Z503" s="521">
        <v>65.5</v>
      </c>
      <c r="AA503" s="521">
        <f t="shared" si="346"/>
        <v>0</v>
      </c>
      <c r="AB503" s="521">
        <v>127.4</v>
      </c>
      <c r="AC503" s="521">
        <f t="shared" si="347"/>
        <v>0</v>
      </c>
      <c r="AD503" s="673">
        <f t="shared" si="348"/>
        <v>0</v>
      </c>
      <c r="AE503" s="744">
        <f t="shared" si="334"/>
        <v>23</v>
      </c>
      <c r="AF503" s="751">
        <v>65.5</v>
      </c>
      <c r="AG503" s="751">
        <f t="shared" si="349"/>
        <v>1506.5</v>
      </c>
      <c r="AH503" s="751">
        <v>127.4</v>
      </c>
      <c r="AI503" s="751">
        <f t="shared" si="350"/>
        <v>2930.2000000000003</v>
      </c>
      <c r="AJ503" s="752">
        <f t="shared" si="351"/>
        <v>4436.7000000000007</v>
      </c>
    </row>
    <row r="504" spans="1:36" s="403" customFormat="1" ht="17.45" hidden="1" customHeight="1" x14ac:dyDescent="0.25">
      <c r="A504" s="447" t="s">
        <v>1057</v>
      </c>
      <c r="B504" s="438" t="s">
        <v>557</v>
      </c>
      <c r="C504" s="573" t="s">
        <v>31</v>
      </c>
      <c r="D504" s="598">
        <v>396</v>
      </c>
      <c r="E504" s="467">
        <v>32.75</v>
      </c>
      <c r="F504" s="467">
        <f t="shared" si="337"/>
        <v>12969</v>
      </c>
      <c r="G504" s="467">
        <v>15.600000000000001</v>
      </c>
      <c r="H504" s="467">
        <f t="shared" si="338"/>
        <v>6177.6</v>
      </c>
      <c r="I504" s="589">
        <f t="shared" si="339"/>
        <v>19146.599999999999</v>
      </c>
      <c r="J504" s="836"/>
      <c r="K504" s="807">
        <v>32.75</v>
      </c>
      <c r="L504" s="808">
        <f t="shared" si="340"/>
        <v>0</v>
      </c>
      <c r="M504" s="807">
        <v>15.600000000000001</v>
      </c>
      <c r="N504" s="808">
        <f t="shared" si="341"/>
        <v>0</v>
      </c>
      <c r="O504" s="812">
        <f t="shared" si="342"/>
        <v>0</v>
      </c>
      <c r="P504" s="641">
        <f t="shared" si="335"/>
        <v>0</v>
      </c>
      <c r="Q504" s="514">
        <f t="shared" si="336"/>
        <v>0</v>
      </c>
      <c r="R504" s="640">
        <f t="shared" si="333"/>
        <v>0</v>
      </c>
      <c r="S504" s="652"/>
      <c r="T504" s="521">
        <v>32.75</v>
      </c>
      <c r="U504" s="521">
        <f t="shared" si="343"/>
        <v>0</v>
      </c>
      <c r="V504" s="521">
        <v>15.600000000000001</v>
      </c>
      <c r="W504" s="521">
        <f t="shared" si="344"/>
        <v>0</v>
      </c>
      <c r="X504" s="673">
        <f t="shared" si="345"/>
        <v>0</v>
      </c>
      <c r="Y504" s="652"/>
      <c r="Z504" s="521">
        <v>32.75</v>
      </c>
      <c r="AA504" s="521">
        <f t="shared" si="346"/>
        <v>0</v>
      </c>
      <c r="AB504" s="521">
        <v>15.600000000000001</v>
      </c>
      <c r="AC504" s="521">
        <f t="shared" si="347"/>
        <v>0</v>
      </c>
      <c r="AD504" s="673">
        <f t="shared" si="348"/>
        <v>0</v>
      </c>
      <c r="AE504" s="744">
        <f t="shared" si="334"/>
        <v>396</v>
      </c>
      <c r="AF504" s="751">
        <v>32.75</v>
      </c>
      <c r="AG504" s="751">
        <f t="shared" si="349"/>
        <v>12969</v>
      </c>
      <c r="AH504" s="751">
        <v>15.600000000000001</v>
      </c>
      <c r="AI504" s="751">
        <f t="shared" si="350"/>
        <v>6177.6</v>
      </c>
      <c r="AJ504" s="752">
        <f t="shared" si="351"/>
        <v>19146.599999999999</v>
      </c>
    </row>
    <row r="505" spans="1:36" s="403" customFormat="1" ht="17.45" hidden="1" customHeight="1" x14ac:dyDescent="0.25">
      <c r="A505" s="447" t="s">
        <v>1058</v>
      </c>
      <c r="B505" s="438" t="s">
        <v>268</v>
      </c>
      <c r="C505" s="573" t="s">
        <v>224</v>
      </c>
      <c r="D505" s="598">
        <v>1</v>
      </c>
      <c r="E505" s="467"/>
      <c r="F505" s="467"/>
      <c r="G505" s="467">
        <v>19500</v>
      </c>
      <c r="H505" s="467">
        <f t="shared" si="338"/>
        <v>19500</v>
      </c>
      <c r="I505" s="589">
        <f t="shared" si="339"/>
        <v>19500</v>
      </c>
      <c r="J505" s="836"/>
      <c r="K505" s="807"/>
      <c r="L505" s="808"/>
      <c r="M505" s="807">
        <v>19500</v>
      </c>
      <c r="N505" s="808">
        <f t="shared" si="341"/>
        <v>0</v>
      </c>
      <c r="O505" s="812">
        <f t="shared" si="342"/>
        <v>0</v>
      </c>
      <c r="P505" s="641">
        <f t="shared" si="335"/>
        <v>0</v>
      </c>
      <c r="Q505" s="514">
        <f t="shared" si="336"/>
        <v>0</v>
      </c>
      <c r="R505" s="640">
        <f t="shared" si="333"/>
        <v>0</v>
      </c>
      <c r="S505" s="652"/>
      <c r="T505" s="521"/>
      <c r="U505" s="521"/>
      <c r="V505" s="521">
        <v>19500</v>
      </c>
      <c r="W505" s="521">
        <f t="shared" si="344"/>
        <v>0</v>
      </c>
      <c r="X505" s="673">
        <f t="shared" si="345"/>
        <v>0</v>
      </c>
      <c r="Y505" s="652"/>
      <c r="Z505" s="521"/>
      <c r="AA505" s="521"/>
      <c r="AB505" s="521">
        <v>19500</v>
      </c>
      <c r="AC505" s="521">
        <f t="shared" si="347"/>
        <v>0</v>
      </c>
      <c r="AD505" s="673">
        <f t="shared" si="348"/>
        <v>0</v>
      </c>
      <c r="AE505" s="744">
        <f t="shared" si="334"/>
        <v>1</v>
      </c>
      <c r="AF505" s="751"/>
      <c r="AG505" s="751"/>
      <c r="AH505" s="751">
        <v>19500</v>
      </c>
      <c r="AI505" s="751">
        <f t="shared" si="350"/>
        <v>19500</v>
      </c>
      <c r="AJ505" s="752">
        <f t="shared" si="351"/>
        <v>19500</v>
      </c>
    </row>
    <row r="506" spans="1:36" s="403" customFormat="1" ht="17.45" hidden="1" customHeight="1" x14ac:dyDescent="0.25">
      <c r="A506" s="447" t="s">
        <v>1059</v>
      </c>
      <c r="B506" s="438" t="s">
        <v>358</v>
      </c>
      <c r="C506" s="573" t="s">
        <v>224</v>
      </c>
      <c r="D506" s="598">
        <v>1</v>
      </c>
      <c r="E506" s="467">
        <v>31440</v>
      </c>
      <c r="F506" s="467">
        <f>E506*D506</f>
        <v>31440</v>
      </c>
      <c r="G506" s="467"/>
      <c r="H506" s="467"/>
      <c r="I506" s="589">
        <f t="shared" si="339"/>
        <v>31440</v>
      </c>
      <c r="J506" s="836"/>
      <c r="K506" s="807">
        <v>31440</v>
      </c>
      <c r="L506" s="808">
        <f>K506*J506</f>
        <v>0</v>
      </c>
      <c r="M506" s="807"/>
      <c r="N506" s="808"/>
      <c r="O506" s="812">
        <f t="shared" si="342"/>
        <v>0</v>
      </c>
      <c r="P506" s="641">
        <f t="shared" si="335"/>
        <v>0</v>
      </c>
      <c r="Q506" s="514">
        <f t="shared" si="336"/>
        <v>0</v>
      </c>
      <c r="R506" s="640">
        <f t="shared" si="333"/>
        <v>0</v>
      </c>
      <c r="S506" s="652"/>
      <c r="T506" s="521">
        <v>31440</v>
      </c>
      <c r="U506" s="521">
        <f>T506*S506</f>
        <v>0</v>
      </c>
      <c r="V506" s="521"/>
      <c r="W506" s="521"/>
      <c r="X506" s="673">
        <f t="shared" si="345"/>
        <v>0</v>
      </c>
      <c r="Y506" s="652"/>
      <c r="Z506" s="521">
        <v>31440</v>
      </c>
      <c r="AA506" s="521">
        <f>Z506*Y506</f>
        <v>0</v>
      </c>
      <c r="AB506" s="521"/>
      <c r="AC506" s="521"/>
      <c r="AD506" s="673">
        <f t="shared" si="348"/>
        <v>0</v>
      </c>
      <c r="AE506" s="744">
        <f t="shared" si="334"/>
        <v>1</v>
      </c>
      <c r="AF506" s="751">
        <v>31440</v>
      </c>
      <c r="AG506" s="751">
        <f>AF506*AE506</f>
        <v>31440</v>
      </c>
      <c r="AH506" s="751"/>
      <c r="AI506" s="751"/>
      <c r="AJ506" s="752">
        <f t="shared" si="351"/>
        <v>31440</v>
      </c>
    </row>
    <row r="507" spans="1:36" s="403" customFormat="1" ht="17.45" hidden="1" customHeight="1" x14ac:dyDescent="0.25">
      <c r="A507" s="711" t="s">
        <v>28</v>
      </c>
      <c r="B507" s="698" t="s">
        <v>558</v>
      </c>
      <c r="C507" s="699"/>
      <c r="D507" s="637"/>
      <c r="E507" s="555"/>
      <c r="F507" s="555"/>
      <c r="G507" s="555"/>
      <c r="H507" s="555"/>
      <c r="I507" s="638"/>
      <c r="J507" s="833"/>
      <c r="K507" s="802"/>
      <c r="L507" s="811"/>
      <c r="M507" s="802"/>
      <c r="N507" s="811"/>
      <c r="O507" s="804"/>
      <c r="P507" s="637"/>
      <c r="Q507" s="555"/>
      <c r="R507" s="638"/>
      <c r="S507" s="636"/>
      <c r="T507" s="520"/>
      <c r="U507" s="520"/>
      <c r="V507" s="520"/>
      <c r="W507" s="520"/>
      <c r="X507" s="672"/>
      <c r="Y507" s="636"/>
      <c r="Z507" s="520"/>
      <c r="AA507" s="520"/>
      <c r="AB507" s="520"/>
      <c r="AC507" s="520"/>
      <c r="AD507" s="672"/>
      <c r="AE507" s="744">
        <f t="shared" si="334"/>
        <v>0</v>
      </c>
      <c r="AF507" s="749"/>
      <c r="AG507" s="749"/>
      <c r="AH507" s="749"/>
      <c r="AI507" s="749"/>
      <c r="AJ507" s="750"/>
    </row>
    <row r="508" spans="1:36" s="242" customFormat="1" ht="17.45" hidden="1" customHeight="1" x14ac:dyDescent="0.25">
      <c r="A508" s="711" t="s">
        <v>559</v>
      </c>
      <c r="B508" s="698" t="s">
        <v>560</v>
      </c>
      <c r="C508" s="699"/>
      <c r="D508" s="703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6">
        <f>I509+I523+I537+I551</f>
        <v>84965304.132421002</v>
      </c>
      <c r="J508" s="833"/>
      <c r="K508" s="802"/>
      <c r="L508" s="811">
        <f>L509+L523+L537+L551</f>
        <v>10159815.572400002</v>
      </c>
      <c r="M508" s="802"/>
      <c r="N508" s="811">
        <f>N509+N523+N537+N551</f>
        <v>15392630.228541</v>
      </c>
      <c r="O508" s="804">
        <f>O509+O523+O537+O551</f>
        <v>25552445.800941002</v>
      </c>
      <c r="P508" s="642"/>
      <c r="Q508" s="456"/>
      <c r="R508" s="609"/>
      <c r="S508" s="636"/>
      <c r="T508" s="520"/>
      <c r="U508" s="515">
        <f>U509+U523+U537+U551</f>
        <v>10159584.6</v>
      </c>
      <c r="V508" s="515"/>
      <c r="W508" s="515">
        <f>W509+W523+W537+W551</f>
        <v>15391716.924999999</v>
      </c>
      <c r="X508" s="670">
        <f>X509+X523+X537+X551</f>
        <v>25551301.525000006</v>
      </c>
      <c r="Y508" s="636"/>
      <c r="Z508" s="520"/>
      <c r="AA508" s="515">
        <f>AA509+AA523+AA537+AA551</f>
        <v>0</v>
      </c>
      <c r="AB508" s="515"/>
      <c r="AC508" s="515">
        <f>AC509+AC523+AC537+AC551</f>
        <v>0</v>
      </c>
      <c r="AD508" s="670">
        <f>AD509+AD523+AD537+AD551</f>
        <v>0</v>
      </c>
      <c r="AE508" s="744">
        <f t="shared" si="334"/>
        <v>0</v>
      </c>
      <c r="AF508" s="749"/>
      <c r="AG508" s="745">
        <f>AG509+AG523+AG537+AG551</f>
        <v>27289219.849600002</v>
      </c>
      <c r="AH508" s="745"/>
      <c r="AI508" s="745">
        <f>AI509+AI523+AI537+AI551</f>
        <v>32124621.338344</v>
      </c>
      <c r="AJ508" s="746">
        <f>AJ509+AJ523+AJ537+AJ551</f>
        <v>59413841.187944002</v>
      </c>
    </row>
    <row r="509" spans="1:36" s="403" customFormat="1" ht="17.45" hidden="1" customHeight="1" x14ac:dyDescent="0.25">
      <c r="A509" s="443" t="s">
        <v>1060</v>
      </c>
      <c r="B509" s="433" t="s">
        <v>561</v>
      </c>
      <c r="C509" s="569"/>
      <c r="D509" s="596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7">
        <f>SUM(I511:I522)</f>
        <v>27087260.366472002</v>
      </c>
      <c r="J509" s="823"/>
      <c r="K509" s="816"/>
      <c r="L509" s="834">
        <f>SUM(L511:L522)</f>
        <v>0</v>
      </c>
      <c r="M509" s="816"/>
      <c r="N509" s="834">
        <f>SUM(N511:N522)</f>
        <v>0</v>
      </c>
      <c r="O509" s="835">
        <f>SUM(O511:O522)</f>
        <v>0</v>
      </c>
      <c r="P509" s="641">
        <f t="shared" si="335"/>
        <v>0</v>
      </c>
      <c r="Q509" s="514">
        <f t="shared" si="336"/>
        <v>0</v>
      </c>
      <c r="R509" s="640">
        <f t="shared" si="333"/>
        <v>0</v>
      </c>
      <c r="S509" s="650"/>
      <c r="T509" s="523"/>
      <c r="U509" s="523">
        <f>SUM(U511:U522)</f>
        <v>0</v>
      </c>
      <c r="V509" s="523"/>
      <c r="W509" s="523">
        <f>SUM(W511:W522)</f>
        <v>0</v>
      </c>
      <c r="X509" s="674">
        <f>SUM(X511:X522)</f>
        <v>0</v>
      </c>
      <c r="Y509" s="650"/>
      <c r="Z509" s="523"/>
      <c r="AA509" s="523">
        <f>SUM(AA511:AA522)</f>
        <v>0</v>
      </c>
      <c r="AB509" s="523"/>
      <c r="AC509" s="523">
        <f>SUM(AC511:AC522)</f>
        <v>0</v>
      </c>
      <c r="AD509" s="674">
        <f>SUM(AD511:AD522)</f>
        <v>0</v>
      </c>
      <c r="AE509" s="744">
        <f t="shared" si="334"/>
        <v>0</v>
      </c>
      <c r="AF509" s="753"/>
      <c r="AG509" s="753">
        <f>SUM(AG511:AG522)</f>
        <v>11963784.964800002</v>
      </c>
      <c r="AH509" s="753"/>
      <c r="AI509" s="753">
        <f>SUM(AI511:AI522)</f>
        <v>15123475.401672</v>
      </c>
      <c r="AJ509" s="754">
        <f>SUM(AJ511:AJ522)</f>
        <v>27087260.366472002</v>
      </c>
    </row>
    <row r="510" spans="1:36" s="403" customFormat="1" ht="17.45" hidden="1" customHeight="1" x14ac:dyDescent="0.25">
      <c r="A510" s="439" t="s">
        <v>1062</v>
      </c>
      <c r="B510" s="448" t="s">
        <v>562</v>
      </c>
      <c r="C510" s="578"/>
      <c r="D510" s="600"/>
      <c r="E510" s="467"/>
      <c r="F510" s="467"/>
      <c r="G510" s="467"/>
      <c r="H510" s="467"/>
      <c r="I510" s="589"/>
      <c r="J510" s="801"/>
      <c r="K510" s="807"/>
      <c r="L510" s="808"/>
      <c r="M510" s="807"/>
      <c r="N510" s="808"/>
      <c r="O510" s="812"/>
      <c r="P510" s="641">
        <f t="shared" si="335"/>
        <v>0</v>
      </c>
      <c r="Q510" s="514">
        <f t="shared" si="336"/>
        <v>0</v>
      </c>
      <c r="R510" s="640">
        <f t="shared" si="333"/>
        <v>0</v>
      </c>
      <c r="S510" s="641"/>
      <c r="T510" s="521"/>
      <c r="U510" s="521"/>
      <c r="V510" s="521"/>
      <c r="W510" s="521"/>
      <c r="X510" s="673"/>
      <c r="Y510" s="641"/>
      <c r="Z510" s="521"/>
      <c r="AA510" s="521"/>
      <c r="AB510" s="521"/>
      <c r="AC510" s="521"/>
      <c r="AD510" s="673"/>
      <c r="AE510" s="744">
        <f t="shared" si="334"/>
        <v>0</v>
      </c>
      <c r="AF510" s="751"/>
      <c r="AG510" s="751"/>
      <c r="AH510" s="751"/>
      <c r="AI510" s="751"/>
      <c r="AJ510" s="752"/>
    </row>
    <row r="511" spans="1:36" s="403" customFormat="1" ht="17.45" hidden="1" customHeight="1" x14ac:dyDescent="0.25">
      <c r="A511" s="439" t="s">
        <v>1064</v>
      </c>
      <c r="B511" s="438" t="s">
        <v>563</v>
      </c>
      <c r="C511" s="573" t="s">
        <v>171</v>
      </c>
      <c r="D511" s="600">
        <f>79.62</f>
        <v>79.62</v>
      </c>
      <c r="E511" s="467">
        <v>13494</v>
      </c>
      <c r="F511" s="467">
        <f>E511*D511</f>
        <v>1074392.28</v>
      </c>
      <c r="G511" s="467"/>
      <c r="H511" s="467"/>
      <c r="I511" s="589">
        <f>F511+H511</f>
        <v>1074392.28</v>
      </c>
      <c r="J511" s="801"/>
      <c r="K511" s="807">
        <v>13494</v>
      </c>
      <c r="L511" s="808">
        <f>K511*J511</f>
        <v>0</v>
      </c>
      <c r="M511" s="807"/>
      <c r="N511" s="808"/>
      <c r="O511" s="812">
        <f>L511+N511</f>
        <v>0</v>
      </c>
      <c r="P511" s="641">
        <f t="shared" si="335"/>
        <v>0</v>
      </c>
      <c r="Q511" s="514">
        <f t="shared" si="336"/>
        <v>0</v>
      </c>
      <c r="R511" s="640">
        <f t="shared" si="333"/>
        <v>0</v>
      </c>
      <c r="S511" s="641"/>
      <c r="T511" s="521">
        <v>13494</v>
      </c>
      <c r="U511" s="521">
        <f>T511*S511</f>
        <v>0</v>
      </c>
      <c r="V511" s="521"/>
      <c r="W511" s="521"/>
      <c r="X511" s="673">
        <f>U511+W511</f>
        <v>0</v>
      </c>
      <c r="Y511" s="641"/>
      <c r="Z511" s="521">
        <v>13494</v>
      </c>
      <c r="AA511" s="521">
        <f>Z511*Y511</f>
        <v>0</v>
      </c>
      <c r="AB511" s="521"/>
      <c r="AC511" s="521"/>
      <c r="AD511" s="673">
        <f>AA511+AC511</f>
        <v>0</v>
      </c>
      <c r="AE511" s="744">
        <f t="shared" si="334"/>
        <v>79.62</v>
      </c>
      <c r="AF511" s="751">
        <v>13494</v>
      </c>
      <c r="AG511" s="751">
        <f>AF511*AE511</f>
        <v>1074392.28</v>
      </c>
      <c r="AH511" s="751"/>
      <c r="AI511" s="751"/>
      <c r="AJ511" s="752">
        <f>AG511+AI511</f>
        <v>1074392.28</v>
      </c>
    </row>
    <row r="512" spans="1:36" s="403" customFormat="1" ht="17.45" hidden="1" customHeight="1" x14ac:dyDescent="0.25">
      <c r="A512" s="439" t="s">
        <v>1065</v>
      </c>
      <c r="B512" s="438" t="s">
        <v>564</v>
      </c>
      <c r="C512" s="573" t="s">
        <v>171</v>
      </c>
      <c r="D512" s="600">
        <v>308.73</v>
      </c>
      <c r="E512" s="467">
        <v>19422</v>
      </c>
      <c r="F512" s="467">
        <f>E512*D512</f>
        <v>5996154.0600000005</v>
      </c>
      <c r="G512" s="467"/>
      <c r="H512" s="467"/>
      <c r="I512" s="589">
        <f>F512+H512</f>
        <v>5996154.0600000005</v>
      </c>
      <c r="J512" s="801"/>
      <c r="K512" s="807">
        <v>19422</v>
      </c>
      <c r="L512" s="808">
        <f>K512*J512</f>
        <v>0</v>
      </c>
      <c r="M512" s="807"/>
      <c r="N512" s="808"/>
      <c r="O512" s="812">
        <f>L512+N512</f>
        <v>0</v>
      </c>
      <c r="P512" s="641">
        <f t="shared" si="335"/>
        <v>0</v>
      </c>
      <c r="Q512" s="514">
        <f t="shared" si="336"/>
        <v>0</v>
      </c>
      <c r="R512" s="640">
        <f t="shared" si="333"/>
        <v>0</v>
      </c>
      <c r="S512" s="641"/>
      <c r="T512" s="521">
        <v>19422</v>
      </c>
      <c r="U512" s="521">
        <f>T512*S512</f>
        <v>0</v>
      </c>
      <c r="V512" s="521"/>
      <c r="W512" s="521"/>
      <c r="X512" s="673">
        <f>U512+W512</f>
        <v>0</v>
      </c>
      <c r="Y512" s="641"/>
      <c r="Z512" s="521">
        <v>19422</v>
      </c>
      <c r="AA512" s="521">
        <f>Z512*Y512</f>
        <v>0</v>
      </c>
      <c r="AB512" s="521"/>
      <c r="AC512" s="521"/>
      <c r="AD512" s="673">
        <f>AA512+AC512</f>
        <v>0</v>
      </c>
      <c r="AE512" s="744">
        <f t="shared" si="334"/>
        <v>308.73</v>
      </c>
      <c r="AF512" s="751">
        <v>19422</v>
      </c>
      <c r="AG512" s="751">
        <f>AF512*AE512</f>
        <v>5996154.0600000005</v>
      </c>
      <c r="AH512" s="751"/>
      <c r="AI512" s="751"/>
      <c r="AJ512" s="752">
        <f>AG512+AI512</f>
        <v>5996154.0600000005</v>
      </c>
    </row>
    <row r="513" spans="1:36" s="403" customFormat="1" ht="17.45" hidden="1" customHeight="1" x14ac:dyDescent="0.25">
      <c r="A513" s="439" t="s">
        <v>1066</v>
      </c>
      <c r="B513" s="438" t="s">
        <v>565</v>
      </c>
      <c r="C513" s="573" t="s">
        <v>171</v>
      </c>
      <c r="D513" s="600">
        <f>196.74</f>
        <v>196.74</v>
      </c>
      <c r="E513" s="467">
        <v>2405</v>
      </c>
      <c r="F513" s="467">
        <f>E513*D513</f>
        <v>473159.7</v>
      </c>
      <c r="G513" s="467"/>
      <c r="H513" s="467"/>
      <c r="I513" s="589">
        <f>F513+H513</f>
        <v>473159.7</v>
      </c>
      <c r="J513" s="801"/>
      <c r="K513" s="807">
        <v>2405</v>
      </c>
      <c r="L513" s="808">
        <f>K513*J513</f>
        <v>0</v>
      </c>
      <c r="M513" s="807"/>
      <c r="N513" s="808"/>
      <c r="O513" s="812">
        <f>L513+N513</f>
        <v>0</v>
      </c>
      <c r="P513" s="641">
        <f t="shared" si="335"/>
        <v>0</v>
      </c>
      <c r="Q513" s="514">
        <f t="shared" si="336"/>
        <v>0</v>
      </c>
      <c r="R513" s="640">
        <f t="shared" si="333"/>
        <v>0</v>
      </c>
      <c r="S513" s="641"/>
      <c r="T513" s="521">
        <v>2405</v>
      </c>
      <c r="U513" s="521">
        <f>T513*S513</f>
        <v>0</v>
      </c>
      <c r="V513" s="521"/>
      <c r="W513" s="521"/>
      <c r="X513" s="673">
        <f>U513+W513</f>
        <v>0</v>
      </c>
      <c r="Y513" s="641"/>
      <c r="Z513" s="521">
        <v>2405</v>
      </c>
      <c r="AA513" s="521">
        <f>Z513*Y513</f>
        <v>0</v>
      </c>
      <c r="AB513" s="521"/>
      <c r="AC513" s="521"/>
      <c r="AD513" s="673">
        <f>AA513+AC513</f>
        <v>0</v>
      </c>
      <c r="AE513" s="744">
        <f t="shared" si="334"/>
        <v>196.74</v>
      </c>
      <c r="AF513" s="751">
        <v>2405</v>
      </c>
      <c r="AG513" s="751">
        <f>AF513*AE513</f>
        <v>473159.7</v>
      </c>
      <c r="AH513" s="751"/>
      <c r="AI513" s="751"/>
      <c r="AJ513" s="752">
        <f>AG513+AI513</f>
        <v>473159.7</v>
      </c>
    </row>
    <row r="514" spans="1:36" s="403" customFormat="1" ht="24" hidden="1" customHeight="1" x14ac:dyDescent="0.25">
      <c r="A514" s="439" t="s">
        <v>1067</v>
      </c>
      <c r="B514" s="448" t="s">
        <v>566</v>
      </c>
      <c r="C514" s="573"/>
      <c r="D514" s="600"/>
      <c r="E514" s="467"/>
      <c r="F514" s="467"/>
      <c r="G514" s="467"/>
      <c r="H514" s="467"/>
      <c r="I514" s="589"/>
      <c r="J514" s="801"/>
      <c r="K514" s="807"/>
      <c r="L514" s="808"/>
      <c r="M514" s="807"/>
      <c r="N514" s="808"/>
      <c r="O514" s="812"/>
      <c r="P514" s="641">
        <f t="shared" si="335"/>
        <v>0</v>
      </c>
      <c r="Q514" s="514">
        <f t="shared" si="336"/>
        <v>0</v>
      </c>
      <c r="R514" s="640">
        <f t="shared" si="333"/>
        <v>0</v>
      </c>
      <c r="S514" s="641"/>
      <c r="T514" s="521"/>
      <c r="U514" s="521"/>
      <c r="V514" s="521"/>
      <c r="W514" s="521"/>
      <c r="X514" s="673"/>
      <c r="Y514" s="641"/>
      <c r="Z514" s="521"/>
      <c r="AA514" s="521"/>
      <c r="AB514" s="521"/>
      <c r="AC514" s="521"/>
      <c r="AD514" s="673"/>
      <c r="AE514" s="744">
        <f t="shared" si="334"/>
        <v>0</v>
      </c>
      <c r="AF514" s="751"/>
      <c r="AG514" s="751"/>
      <c r="AH514" s="751"/>
      <c r="AI514" s="751"/>
      <c r="AJ514" s="752"/>
    </row>
    <row r="515" spans="1:36" s="403" customFormat="1" ht="17.45" hidden="1" customHeight="1" x14ac:dyDescent="0.25">
      <c r="A515" s="439" t="s">
        <v>1068</v>
      </c>
      <c r="B515" s="438" t="s">
        <v>567</v>
      </c>
      <c r="C515" s="573" t="s">
        <v>171</v>
      </c>
      <c r="D515" s="600">
        <v>151</v>
      </c>
      <c r="E515" s="467">
        <v>2513.1600000000003</v>
      </c>
      <c r="F515" s="467">
        <f>E515*D515</f>
        <v>379487.16000000003</v>
      </c>
      <c r="G515" s="467">
        <v>6681</v>
      </c>
      <c r="H515" s="467">
        <f>G515*D515</f>
        <v>1008831</v>
      </c>
      <c r="I515" s="589">
        <f>F515+H515</f>
        <v>1388318.1600000001</v>
      </c>
      <c r="J515" s="801"/>
      <c r="K515" s="807">
        <v>2513.1600000000003</v>
      </c>
      <c r="L515" s="808">
        <f>K515*J515</f>
        <v>0</v>
      </c>
      <c r="M515" s="807">
        <v>6681</v>
      </c>
      <c r="N515" s="808">
        <f>M515*J515</f>
        <v>0</v>
      </c>
      <c r="O515" s="812">
        <f>L515+N515</f>
        <v>0</v>
      </c>
      <c r="P515" s="641">
        <f t="shared" si="335"/>
        <v>0</v>
      </c>
      <c r="Q515" s="514">
        <f t="shared" si="336"/>
        <v>0</v>
      </c>
      <c r="R515" s="640">
        <f t="shared" si="333"/>
        <v>0</v>
      </c>
      <c r="S515" s="641"/>
      <c r="T515" s="521">
        <v>2513.1600000000003</v>
      </c>
      <c r="U515" s="521">
        <f>T515*S515</f>
        <v>0</v>
      </c>
      <c r="V515" s="521">
        <v>6681</v>
      </c>
      <c r="W515" s="521">
        <f>V515*S515</f>
        <v>0</v>
      </c>
      <c r="X515" s="673">
        <f>U515+W515</f>
        <v>0</v>
      </c>
      <c r="Y515" s="641"/>
      <c r="Z515" s="521">
        <v>2513.1600000000003</v>
      </c>
      <c r="AA515" s="521">
        <f>Z515*Y515</f>
        <v>0</v>
      </c>
      <c r="AB515" s="521">
        <v>6681</v>
      </c>
      <c r="AC515" s="521">
        <f>AB515*Y515</f>
        <v>0</v>
      </c>
      <c r="AD515" s="673">
        <f>AA515+AC515</f>
        <v>0</v>
      </c>
      <c r="AE515" s="744">
        <f t="shared" si="334"/>
        <v>151</v>
      </c>
      <c r="AF515" s="751">
        <v>2513.1600000000003</v>
      </c>
      <c r="AG515" s="751">
        <f>AF515*AE515</f>
        <v>379487.16000000003</v>
      </c>
      <c r="AH515" s="751">
        <v>6681</v>
      </c>
      <c r="AI515" s="751">
        <f>AH515*AE515</f>
        <v>1008831</v>
      </c>
      <c r="AJ515" s="752">
        <f>AG515+AI515</f>
        <v>1388318.1600000001</v>
      </c>
    </row>
    <row r="516" spans="1:36" s="403" customFormat="1" ht="17.45" hidden="1" customHeight="1" x14ac:dyDescent="0.25">
      <c r="A516" s="439" t="s">
        <v>1069</v>
      </c>
      <c r="B516" s="438" t="s">
        <v>568</v>
      </c>
      <c r="C516" s="573" t="s">
        <v>171</v>
      </c>
      <c r="D516" s="600">
        <v>163</v>
      </c>
      <c r="E516" s="467">
        <v>2333.7600000000002</v>
      </c>
      <c r="F516" s="467">
        <f>E516*D516</f>
        <v>380402.88000000006</v>
      </c>
      <c r="G516" s="467">
        <v>2161.5</v>
      </c>
      <c r="H516" s="467">
        <f>G516*D516</f>
        <v>352324.5</v>
      </c>
      <c r="I516" s="589">
        <f>F516+H516</f>
        <v>732727.38000000012</v>
      </c>
      <c r="J516" s="801"/>
      <c r="K516" s="807">
        <v>2333.7600000000002</v>
      </c>
      <c r="L516" s="808">
        <f>K516*J516</f>
        <v>0</v>
      </c>
      <c r="M516" s="807">
        <v>2161.5</v>
      </c>
      <c r="N516" s="808">
        <f>M516*J516</f>
        <v>0</v>
      </c>
      <c r="O516" s="812">
        <f>L516+N516</f>
        <v>0</v>
      </c>
      <c r="P516" s="641">
        <f t="shared" si="335"/>
        <v>0</v>
      </c>
      <c r="Q516" s="514">
        <f t="shared" si="336"/>
        <v>0</v>
      </c>
      <c r="R516" s="640">
        <f t="shared" si="333"/>
        <v>0</v>
      </c>
      <c r="S516" s="641"/>
      <c r="T516" s="521">
        <v>2333.7600000000002</v>
      </c>
      <c r="U516" s="521">
        <f>T516*S516</f>
        <v>0</v>
      </c>
      <c r="V516" s="521">
        <v>2161.5</v>
      </c>
      <c r="W516" s="521">
        <f>V516*S516</f>
        <v>0</v>
      </c>
      <c r="X516" s="673">
        <f>U516+W516</f>
        <v>0</v>
      </c>
      <c r="Y516" s="641"/>
      <c r="Z516" s="521">
        <v>2333.7600000000002</v>
      </c>
      <c r="AA516" s="521">
        <f>Z516*Y516</f>
        <v>0</v>
      </c>
      <c r="AB516" s="521">
        <v>2161.5</v>
      </c>
      <c r="AC516" s="521">
        <f>AB516*Y516</f>
        <v>0</v>
      </c>
      <c r="AD516" s="673">
        <f>AA516+AC516</f>
        <v>0</v>
      </c>
      <c r="AE516" s="744">
        <f t="shared" si="334"/>
        <v>163</v>
      </c>
      <c r="AF516" s="751">
        <v>2333.7600000000002</v>
      </c>
      <c r="AG516" s="751">
        <f>AF516*AE516</f>
        <v>380402.88000000006</v>
      </c>
      <c r="AH516" s="751">
        <v>2161.5</v>
      </c>
      <c r="AI516" s="751">
        <f>AH516*AE516</f>
        <v>352324.5</v>
      </c>
      <c r="AJ516" s="752">
        <f>AG516+AI516</f>
        <v>732727.38000000012</v>
      </c>
    </row>
    <row r="517" spans="1:36" s="403" customFormat="1" ht="17.45" hidden="1" customHeight="1" x14ac:dyDescent="0.25">
      <c r="A517" s="439" t="s">
        <v>1070</v>
      </c>
      <c r="B517" s="438" t="s">
        <v>569</v>
      </c>
      <c r="C517" s="573" t="s">
        <v>32</v>
      </c>
      <c r="D517" s="600">
        <v>226.24</v>
      </c>
      <c r="E517" s="467">
        <v>46.800000000000004</v>
      </c>
      <c r="F517" s="467">
        <f>E517*D517</f>
        <v>10588.032000000001</v>
      </c>
      <c r="G517" s="467">
        <v>264.096</v>
      </c>
      <c r="H517" s="467">
        <f>G517*D517</f>
        <v>59749.079040000004</v>
      </c>
      <c r="I517" s="589">
        <f>F517+H517</f>
        <v>70337.111040000003</v>
      </c>
      <c r="J517" s="801"/>
      <c r="K517" s="807">
        <v>46.800000000000004</v>
      </c>
      <c r="L517" s="808">
        <f>K517*J517</f>
        <v>0</v>
      </c>
      <c r="M517" s="807">
        <v>264.096</v>
      </c>
      <c r="N517" s="808">
        <f>M517*J517</f>
        <v>0</v>
      </c>
      <c r="O517" s="812">
        <f>L517+N517</f>
        <v>0</v>
      </c>
      <c r="P517" s="641">
        <f t="shared" si="335"/>
        <v>0</v>
      </c>
      <c r="Q517" s="514">
        <f t="shared" si="336"/>
        <v>0</v>
      </c>
      <c r="R517" s="640">
        <f t="shared" si="333"/>
        <v>0</v>
      </c>
      <c r="S517" s="641"/>
      <c r="T517" s="521">
        <v>46.800000000000004</v>
      </c>
      <c r="U517" s="521">
        <f>T517*S517</f>
        <v>0</v>
      </c>
      <c r="V517" s="521">
        <v>264.096</v>
      </c>
      <c r="W517" s="521">
        <f>V517*S517</f>
        <v>0</v>
      </c>
      <c r="X517" s="673">
        <f>U517+W517</f>
        <v>0</v>
      </c>
      <c r="Y517" s="641"/>
      <c r="Z517" s="521">
        <v>46.800000000000004</v>
      </c>
      <c r="AA517" s="521">
        <f>Z517*Y517</f>
        <v>0</v>
      </c>
      <c r="AB517" s="521">
        <v>264.096</v>
      </c>
      <c r="AC517" s="521">
        <f>AB517*Y517</f>
        <v>0</v>
      </c>
      <c r="AD517" s="673">
        <f>AA517+AC517</f>
        <v>0</v>
      </c>
      <c r="AE517" s="744">
        <f t="shared" si="334"/>
        <v>226.24</v>
      </c>
      <c r="AF517" s="751">
        <v>46.800000000000004</v>
      </c>
      <c r="AG517" s="751">
        <f>AF517*AE517</f>
        <v>10588.032000000001</v>
      </c>
      <c r="AH517" s="751">
        <v>264.096</v>
      </c>
      <c r="AI517" s="751">
        <f>AH517*AE517</f>
        <v>59749.079040000004</v>
      </c>
      <c r="AJ517" s="752">
        <f>AG517+AI517</f>
        <v>70337.111040000003</v>
      </c>
    </row>
    <row r="518" spans="1:36" s="403" customFormat="1" ht="17.45" hidden="1" customHeight="1" x14ac:dyDescent="0.25">
      <c r="A518" s="439" t="s">
        <v>1063</v>
      </c>
      <c r="B518" s="448" t="s">
        <v>570</v>
      </c>
      <c r="C518" s="578"/>
      <c r="D518" s="600"/>
      <c r="E518" s="467"/>
      <c r="F518" s="467"/>
      <c r="G518" s="467"/>
      <c r="H518" s="467"/>
      <c r="I518" s="589"/>
      <c r="J518" s="801"/>
      <c r="K518" s="807"/>
      <c r="L518" s="808"/>
      <c r="M518" s="807"/>
      <c r="N518" s="808"/>
      <c r="O518" s="812"/>
      <c r="P518" s="641">
        <f t="shared" si="335"/>
        <v>0</v>
      </c>
      <c r="Q518" s="514">
        <f t="shared" si="336"/>
        <v>0</v>
      </c>
      <c r="R518" s="640">
        <f t="shared" si="333"/>
        <v>0</v>
      </c>
      <c r="S518" s="641"/>
      <c r="T518" s="521"/>
      <c r="U518" s="521"/>
      <c r="V518" s="521"/>
      <c r="W518" s="521"/>
      <c r="X518" s="673"/>
      <c r="Y518" s="641"/>
      <c r="Z518" s="521"/>
      <c r="AA518" s="521"/>
      <c r="AB518" s="521"/>
      <c r="AC518" s="521"/>
      <c r="AD518" s="673"/>
      <c r="AE518" s="744">
        <f t="shared" si="334"/>
        <v>0</v>
      </c>
      <c r="AF518" s="751"/>
      <c r="AG518" s="751"/>
      <c r="AH518" s="751"/>
      <c r="AI518" s="751"/>
      <c r="AJ518" s="752"/>
    </row>
    <row r="519" spans="1:36" s="403" customFormat="1" ht="36" hidden="1" customHeight="1" x14ac:dyDescent="0.25">
      <c r="A519" s="439" t="s">
        <v>1071</v>
      </c>
      <c r="B519" s="438" t="s">
        <v>571</v>
      </c>
      <c r="C519" s="573" t="s">
        <v>32</v>
      </c>
      <c r="D519" s="600">
        <v>226.24</v>
      </c>
      <c r="E519" s="467">
        <v>2475.7200000000003</v>
      </c>
      <c r="F519" s="467">
        <f>E519*D519</f>
        <v>560106.89280000003</v>
      </c>
      <c r="G519" s="467">
        <v>60348.1368</v>
      </c>
      <c r="H519" s="467">
        <f>G519*D519</f>
        <v>13653162.469632</v>
      </c>
      <c r="I519" s="589">
        <f>F519+H519</f>
        <v>14213269.362431999</v>
      </c>
      <c r="J519" s="801"/>
      <c r="K519" s="807">
        <v>2475.7200000000003</v>
      </c>
      <c r="L519" s="808">
        <f>K519*J519</f>
        <v>0</v>
      </c>
      <c r="M519" s="807">
        <v>60348.1368</v>
      </c>
      <c r="N519" s="808">
        <f>M519*J519</f>
        <v>0</v>
      </c>
      <c r="O519" s="812">
        <f>L519+N519</f>
        <v>0</v>
      </c>
      <c r="P519" s="641">
        <f t="shared" si="335"/>
        <v>0</v>
      </c>
      <c r="Q519" s="514">
        <f t="shared" si="336"/>
        <v>0</v>
      </c>
      <c r="R519" s="640">
        <f t="shared" si="333"/>
        <v>0</v>
      </c>
      <c r="S519" s="641"/>
      <c r="T519" s="521">
        <v>2475.7200000000003</v>
      </c>
      <c r="U519" s="521">
        <f>T519*S519</f>
        <v>0</v>
      </c>
      <c r="V519" s="521">
        <v>60348.1368</v>
      </c>
      <c r="W519" s="521">
        <f>V519*S519</f>
        <v>0</v>
      </c>
      <c r="X519" s="673">
        <f>U519+W519</f>
        <v>0</v>
      </c>
      <c r="Y519" s="641"/>
      <c r="Z519" s="521">
        <v>2475.7200000000003</v>
      </c>
      <c r="AA519" s="521">
        <f>Z519*Y519</f>
        <v>0</v>
      </c>
      <c r="AB519" s="521">
        <v>60348.1368</v>
      </c>
      <c r="AC519" s="521">
        <f>AB519*Y519</f>
        <v>0</v>
      </c>
      <c r="AD519" s="673">
        <f>AA519+AC519</f>
        <v>0</v>
      </c>
      <c r="AE519" s="744">
        <f t="shared" si="334"/>
        <v>226.24</v>
      </c>
      <c r="AF519" s="751">
        <v>2475.7200000000003</v>
      </c>
      <c r="AG519" s="751">
        <f>AF519*AE519</f>
        <v>560106.89280000003</v>
      </c>
      <c r="AH519" s="751">
        <v>60348.1368</v>
      </c>
      <c r="AI519" s="751">
        <f>AH519*AE519</f>
        <v>13653162.469632</v>
      </c>
      <c r="AJ519" s="752">
        <f>AG519+AI519</f>
        <v>14213269.362431999</v>
      </c>
    </row>
    <row r="520" spans="1:36" s="403" customFormat="1" ht="17.45" hidden="1" customHeight="1" x14ac:dyDescent="0.25">
      <c r="A520" s="439" t="s">
        <v>1072</v>
      </c>
      <c r="B520" s="438" t="s">
        <v>572</v>
      </c>
      <c r="C520" s="573" t="s">
        <v>32</v>
      </c>
      <c r="D520" s="600">
        <v>226.24</v>
      </c>
      <c r="E520" s="467">
        <v>6552</v>
      </c>
      <c r="F520" s="467">
        <f>E520*D520</f>
        <v>1482324.48</v>
      </c>
      <c r="G520" s="467"/>
      <c r="H520" s="467"/>
      <c r="I520" s="589">
        <f>F520+H520</f>
        <v>1482324.48</v>
      </c>
      <c r="J520" s="801"/>
      <c r="K520" s="807">
        <v>6552</v>
      </c>
      <c r="L520" s="808">
        <f>K520*J520</f>
        <v>0</v>
      </c>
      <c r="M520" s="807"/>
      <c r="N520" s="808"/>
      <c r="O520" s="812">
        <f>L520+N520</f>
        <v>0</v>
      </c>
      <c r="P520" s="641">
        <f t="shared" si="335"/>
        <v>0</v>
      </c>
      <c r="Q520" s="514">
        <f t="shared" si="336"/>
        <v>0</v>
      </c>
      <c r="R520" s="640">
        <f t="shared" si="333"/>
        <v>0</v>
      </c>
      <c r="S520" s="641"/>
      <c r="T520" s="521">
        <v>6552</v>
      </c>
      <c r="U520" s="521">
        <f>T520*S520</f>
        <v>0</v>
      </c>
      <c r="V520" s="521"/>
      <c r="W520" s="521"/>
      <c r="X520" s="673">
        <f>U520+W520</f>
        <v>0</v>
      </c>
      <c r="Y520" s="641"/>
      <c r="Z520" s="521">
        <v>6552</v>
      </c>
      <c r="AA520" s="521">
        <f>Z520*Y520</f>
        <v>0</v>
      </c>
      <c r="AB520" s="521"/>
      <c r="AC520" s="521"/>
      <c r="AD520" s="673">
        <f>AA520+AC520</f>
        <v>0</v>
      </c>
      <c r="AE520" s="744">
        <f t="shared" si="334"/>
        <v>226.24</v>
      </c>
      <c r="AF520" s="751">
        <v>6552</v>
      </c>
      <c r="AG520" s="751">
        <f>AF520*AE520</f>
        <v>1482324.48</v>
      </c>
      <c r="AH520" s="751"/>
      <c r="AI520" s="751"/>
      <c r="AJ520" s="752">
        <f>AG520+AI520</f>
        <v>1482324.48</v>
      </c>
    </row>
    <row r="521" spans="1:36" s="406" customFormat="1" ht="17.45" hidden="1" customHeight="1" x14ac:dyDescent="0.25">
      <c r="A521" s="439" t="s">
        <v>1073</v>
      </c>
      <c r="B521" s="438" t="s">
        <v>573</v>
      </c>
      <c r="C521" s="573" t="s">
        <v>32</v>
      </c>
      <c r="D521" s="600">
        <v>226.24</v>
      </c>
      <c r="E521" s="467">
        <v>6552</v>
      </c>
      <c r="F521" s="467">
        <f>E521*D521</f>
        <v>1482324.48</v>
      </c>
      <c r="G521" s="467"/>
      <c r="H521" s="467"/>
      <c r="I521" s="589">
        <f>F521+H521</f>
        <v>1482324.48</v>
      </c>
      <c r="J521" s="801"/>
      <c r="K521" s="807">
        <v>6552</v>
      </c>
      <c r="L521" s="808">
        <f>K521*J521</f>
        <v>0</v>
      </c>
      <c r="M521" s="807"/>
      <c r="N521" s="808"/>
      <c r="O521" s="812">
        <f>L521+N521</f>
        <v>0</v>
      </c>
      <c r="P521" s="641">
        <f t="shared" si="335"/>
        <v>0</v>
      </c>
      <c r="Q521" s="514">
        <f t="shared" si="336"/>
        <v>0</v>
      </c>
      <c r="R521" s="640">
        <f t="shared" si="333"/>
        <v>0</v>
      </c>
      <c r="S521" s="641"/>
      <c r="T521" s="521">
        <v>6552</v>
      </c>
      <c r="U521" s="521">
        <f>T521*S521</f>
        <v>0</v>
      </c>
      <c r="V521" s="521"/>
      <c r="W521" s="521"/>
      <c r="X521" s="673">
        <f>U521+W521</f>
        <v>0</v>
      </c>
      <c r="Y521" s="641"/>
      <c r="Z521" s="521">
        <v>6552</v>
      </c>
      <c r="AA521" s="521">
        <f>Z521*Y521</f>
        <v>0</v>
      </c>
      <c r="AB521" s="521"/>
      <c r="AC521" s="521"/>
      <c r="AD521" s="673">
        <f>AA521+AC521</f>
        <v>0</v>
      </c>
      <c r="AE521" s="744">
        <f t="shared" si="334"/>
        <v>226.24</v>
      </c>
      <c r="AF521" s="751">
        <v>6552</v>
      </c>
      <c r="AG521" s="751">
        <f>AF521*AE521</f>
        <v>1482324.48</v>
      </c>
      <c r="AH521" s="751"/>
      <c r="AI521" s="751"/>
      <c r="AJ521" s="752">
        <f>AG521+AI521</f>
        <v>1482324.48</v>
      </c>
    </row>
    <row r="522" spans="1:36" s="403" customFormat="1" ht="17.45" hidden="1" customHeight="1" x14ac:dyDescent="0.25">
      <c r="A522" s="439" t="s">
        <v>1074</v>
      </c>
      <c r="B522" s="438" t="s">
        <v>574</v>
      </c>
      <c r="C522" s="573" t="s">
        <v>31</v>
      </c>
      <c r="D522" s="600">
        <v>1</v>
      </c>
      <c r="E522" s="467">
        <v>124845</v>
      </c>
      <c r="F522" s="467">
        <f>E522*D522</f>
        <v>124845</v>
      </c>
      <c r="G522" s="467">
        <v>49408.353000000003</v>
      </c>
      <c r="H522" s="467">
        <f>G522*D522</f>
        <v>49408.353000000003</v>
      </c>
      <c r="I522" s="589">
        <f>F522+H522</f>
        <v>174253.353</v>
      </c>
      <c r="J522" s="801"/>
      <c r="K522" s="807">
        <v>124845</v>
      </c>
      <c r="L522" s="808">
        <f>K522*J522</f>
        <v>0</v>
      </c>
      <c r="M522" s="807">
        <v>49408.353000000003</v>
      </c>
      <c r="N522" s="808">
        <f>M522*J522</f>
        <v>0</v>
      </c>
      <c r="O522" s="812">
        <f>L522+N522</f>
        <v>0</v>
      </c>
      <c r="P522" s="641">
        <f t="shared" si="335"/>
        <v>0</v>
      </c>
      <c r="Q522" s="514">
        <f t="shared" si="336"/>
        <v>0</v>
      </c>
      <c r="R522" s="640">
        <f t="shared" si="333"/>
        <v>0</v>
      </c>
      <c r="S522" s="641"/>
      <c r="T522" s="521">
        <v>124845</v>
      </c>
      <c r="U522" s="521">
        <f>T522*S522</f>
        <v>0</v>
      </c>
      <c r="V522" s="521">
        <v>49408.353000000003</v>
      </c>
      <c r="W522" s="521">
        <f>V522*S522</f>
        <v>0</v>
      </c>
      <c r="X522" s="673">
        <f>U522+W522</f>
        <v>0</v>
      </c>
      <c r="Y522" s="641"/>
      <c r="Z522" s="521">
        <v>124845</v>
      </c>
      <c r="AA522" s="521">
        <f>Z522*Y522</f>
        <v>0</v>
      </c>
      <c r="AB522" s="521">
        <v>49408.353000000003</v>
      </c>
      <c r="AC522" s="521">
        <f>AB522*Y522</f>
        <v>0</v>
      </c>
      <c r="AD522" s="673">
        <f>AA522+AC522</f>
        <v>0</v>
      </c>
      <c r="AE522" s="744">
        <f t="shared" si="334"/>
        <v>1</v>
      </c>
      <c r="AF522" s="751">
        <v>124845</v>
      </c>
      <c r="AG522" s="751">
        <f>AF522*AE522</f>
        <v>124845</v>
      </c>
      <c r="AH522" s="751">
        <v>49408.353000000003</v>
      </c>
      <c r="AI522" s="751">
        <f>AH522*AE522</f>
        <v>49408.353000000003</v>
      </c>
      <c r="AJ522" s="752">
        <f>AG522+AI522</f>
        <v>174253.353</v>
      </c>
    </row>
    <row r="523" spans="1:36" ht="17.45" hidden="1" customHeight="1" x14ac:dyDescent="0.25">
      <c r="A523" s="443" t="s">
        <v>1061</v>
      </c>
      <c r="B523" s="433" t="s">
        <v>575</v>
      </c>
      <c r="C523" s="569"/>
      <c r="D523" s="596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7">
        <f>SUM(I525:I536)</f>
        <v>27087215.366472002</v>
      </c>
      <c r="J523" s="823"/>
      <c r="K523" s="816"/>
      <c r="L523" s="834">
        <f>SUM(L525:L536)</f>
        <v>2134754.44</v>
      </c>
      <c r="M523" s="816"/>
      <c r="N523" s="834">
        <f>SUM(N525:N536)</f>
        <v>0</v>
      </c>
      <c r="O523" s="835">
        <f>SUM(O525:O536)</f>
        <v>2134754.44</v>
      </c>
      <c r="P523" s="641">
        <f t="shared" si="335"/>
        <v>0</v>
      </c>
      <c r="Q523" s="514">
        <f t="shared" si="336"/>
        <v>0</v>
      </c>
      <c r="R523" s="640">
        <f t="shared" si="333"/>
        <v>0</v>
      </c>
      <c r="S523" s="650"/>
      <c r="T523" s="522"/>
      <c r="U523" s="522">
        <f>SUM(U525:U536)</f>
        <v>2134754.44</v>
      </c>
      <c r="V523" s="522"/>
      <c r="W523" s="522">
        <f>SUM(W525:W536)</f>
        <v>0</v>
      </c>
      <c r="X523" s="676">
        <f>SUM(X525:X536)</f>
        <v>2134754.44</v>
      </c>
      <c r="Y523" s="650"/>
      <c r="Z523" s="522"/>
      <c r="AA523" s="522">
        <f>SUM(AA525:AA536)</f>
        <v>0</v>
      </c>
      <c r="AB523" s="522"/>
      <c r="AC523" s="522">
        <f>SUM(AC525:AC536)</f>
        <v>0</v>
      </c>
      <c r="AD523" s="676">
        <f>SUM(AD525:AD536)</f>
        <v>0</v>
      </c>
      <c r="AE523" s="744">
        <f t="shared" si="334"/>
        <v>0</v>
      </c>
      <c r="AF523" s="770"/>
      <c r="AG523" s="770">
        <f>SUM(AG525:AG536)</f>
        <v>9828985.5248000007</v>
      </c>
      <c r="AH523" s="770"/>
      <c r="AI523" s="770">
        <f>SUM(AI525:AI536)</f>
        <v>15123475.401672</v>
      </c>
      <c r="AJ523" s="760">
        <f>SUM(AJ525:AJ536)</f>
        <v>24952460.926472001</v>
      </c>
    </row>
    <row r="524" spans="1:36" s="403" customFormat="1" ht="17.45" hidden="1" customHeight="1" x14ac:dyDescent="0.25">
      <c r="A524" s="439" t="s">
        <v>1075</v>
      </c>
      <c r="B524" s="448" t="s">
        <v>562</v>
      </c>
      <c r="C524" s="578"/>
      <c r="D524" s="600"/>
      <c r="E524" s="467"/>
      <c r="F524" s="467"/>
      <c r="G524" s="467"/>
      <c r="H524" s="467"/>
      <c r="I524" s="589"/>
      <c r="J524" s="801"/>
      <c r="K524" s="807"/>
      <c r="L524" s="808"/>
      <c r="M524" s="807"/>
      <c r="N524" s="808"/>
      <c r="O524" s="812"/>
      <c r="P524" s="641">
        <f t="shared" si="335"/>
        <v>0</v>
      </c>
      <c r="Q524" s="514">
        <f t="shared" si="336"/>
        <v>0</v>
      </c>
      <c r="R524" s="640">
        <f t="shared" si="333"/>
        <v>0</v>
      </c>
      <c r="S524" s="641"/>
      <c r="T524" s="521"/>
      <c r="U524" s="521"/>
      <c r="V524" s="521"/>
      <c r="W524" s="521"/>
      <c r="X524" s="673"/>
      <c r="Y524" s="641"/>
      <c r="Z524" s="521"/>
      <c r="AA524" s="521"/>
      <c r="AB524" s="521"/>
      <c r="AC524" s="521"/>
      <c r="AD524" s="673"/>
      <c r="AE524" s="744">
        <f t="shared" si="334"/>
        <v>0</v>
      </c>
      <c r="AF524" s="751"/>
      <c r="AG524" s="751"/>
      <c r="AH524" s="751"/>
      <c r="AI524" s="751"/>
      <c r="AJ524" s="752"/>
    </row>
    <row r="525" spans="1:36" s="403" customFormat="1" ht="17.45" hidden="1" customHeight="1" x14ac:dyDescent="0.25">
      <c r="A525" s="439" t="s">
        <v>1076</v>
      </c>
      <c r="B525" s="438" t="s">
        <v>563</v>
      </c>
      <c r="C525" s="573" t="s">
        <v>171</v>
      </c>
      <c r="D525" s="600">
        <f>79.62</f>
        <v>79.62</v>
      </c>
      <c r="E525" s="467">
        <v>13494</v>
      </c>
      <c r="F525" s="467">
        <f>E525*D525</f>
        <v>1074392.28</v>
      </c>
      <c r="G525" s="467"/>
      <c r="H525" s="467"/>
      <c r="I525" s="589">
        <f>F525+H525</f>
        <v>1074392.28</v>
      </c>
      <c r="J525" s="801"/>
      <c r="K525" s="807">
        <v>13494</v>
      </c>
      <c r="L525" s="808">
        <f>K525*J525</f>
        <v>0</v>
      </c>
      <c r="M525" s="807"/>
      <c r="N525" s="808"/>
      <c r="O525" s="812">
        <f>L525+N525</f>
        <v>0</v>
      </c>
      <c r="P525" s="641">
        <f t="shared" si="335"/>
        <v>0</v>
      </c>
      <c r="Q525" s="514">
        <f t="shared" si="336"/>
        <v>0</v>
      </c>
      <c r="R525" s="640">
        <f t="shared" si="333"/>
        <v>0</v>
      </c>
      <c r="S525" s="641"/>
      <c r="T525" s="521">
        <v>13494</v>
      </c>
      <c r="U525" s="521">
        <f>T525*S525</f>
        <v>0</v>
      </c>
      <c r="V525" s="521"/>
      <c r="W525" s="521"/>
      <c r="X525" s="673">
        <f>U525+W525</f>
        <v>0</v>
      </c>
      <c r="Y525" s="641"/>
      <c r="Z525" s="521">
        <v>13494</v>
      </c>
      <c r="AA525" s="521">
        <f>Z525*Y525</f>
        <v>0</v>
      </c>
      <c r="AB525" s="521"/>
      <c r="AC525" s="521"/>
      <c r="AD525" s="673">
        <f>AA525+AC525</f>
        <v>0</v>
      </c>
      <c r="AE525" s="744">
        <f t="shared" si="334"/>
        <v>79.62</v>
      </c>
      <c r="AF525" s="751">
        <v>13494</v>
      </c>
      <c r="AG525" s="751">
        <f>AF525*AE525</f>
        <v>1074392.28</v>
      </c>
      <c r="AH525" s="751"/>
      <c r="AI525" s="751"/>
      <c r="AJ525" s="752">
        <f>AG525+AI525</f>
        <v>1074392.28</v>
      </c>
    </row>
    <row r="526" spans="1:36" ht="17.45" customHeight="1" x14ac:dyDescent="0.25">
      <c r="A526" s="439" t="s">
        <v>1077</v>
      </c>
      <c r="B526" s="438" t="s">
        <v>564</v>
      </c>
      <c r="C526" s="573" t="s">
        <v>171</v>
      </c>
      <c r="D526" s="600">
        <v>308.73</v>
      </c>
      <c r="E526" s="467">
        <v>19422</v>
      </c>
      <c r="F526" s="467">
        <f>E526*D526</f>
        <v>5996154.0600000005</v>
      </c>
      <c r="G526" s="467"/>
      <c r="H526" s="467"/>
      <c r="I526" s="589">
        <f>F526+H526</f>
        <v>5996154.0600000005</v>
      </c>
      <c r="J526" s="801">
        <v>96.62</v>
      </c>
      <c r="K526" s="807">
        <v>19422</v>
      </c>
      <c r="L526" s="808">
        <f>K526*J526</f>
        <v>1876553.6400000001</v>
      </c>
      <c r="M526" s="807"/>
      <c r="N526" s="808"/>
      <c r="O526" s="812">
        <f>L526+N526</f>
        <v>1876553.6400000001</v>
      </c>
      <c r="P526" s="641">
        <f t="shared" si="335"/>
        <v>0</v>
      </c>
      <c r="Q526" s="514">
        <f t="shared" si="336"/>
        <v>0</v>
      </c>
      <c r="R526" s="640">
        <f t="shared" si="333"/>
        <v>0</v>
      </c>
      <c r="S526" s="1002">
        <v>96.62</v>
      </c>
      <c r="T526" s="514">
        <v>19422</v>
      </c>
      <c r="U526" s="514">
        <f>T526*S526</f>
        <v>1876553.6400000001</v>
      </c>
      <c r="V526" s="514"/>
      <c r="W526" s="514"/>
      <c r="X526" s="671">
        <f>U526+W526</f>
        <v>1876553.6400000001</v>
      </c>
      <c r="Y526" s="641"/>
      <c r="Z526" s="514">
        <v>19422</v>
      </c>
      <c r="AA526" s="514">
        <f>Z526*Y526</f>
        <v>0</v>
      </c>
      <c r="AB526" s="514"/>
      <c r="AC526" s="514"/>
      <c r="AD526" s="671">
        <f>AA526+AC526</f>
        <v>0</v>
      </c>
      <c r="AE526" s="744">
        <f t="shared" si="334"/>
        <v>212.11</v>
      </c>
      <c r="AF526" s="747">
        <v>19422</v>
      </c>
      <c r="AG526" s="747">
        <f>AF526*AE526</f>
        <v>4119600.4200000004</v>
      </c>
      <c r="AH526" s="747"/>
      <c r="AI526" s="747"/>
      <c r="AJ526" s="748">
        <f>AG526+AI526</f>
        <v>4119600.4200000004</v>
      </c>
    </row>
    <row r="527" spans="1:36" ht="25.5" x14ac:dyDescent="0.25">
      <c r="A527" s="439" t="s">
        <v>1078</v>
      </c>
      <c r="B527" s="438" t="s">
        <v>565</v>
      </c>
      <c r="C527" s="573" t="s">
        <v>171</v>
      </c>
      <c r="D527" s="600">
        <f>196.74</f>
        <v>196.74</v>
      </c>
      <c r="E527" s="467">
        <v>2405</v>
      </c>
      <c r="F527" s="467">
        <f>E527*D527</f>
        <v>473159.7</v>
      </c>
      <c r="G527" s="467"/>
      <c r="H527" s="467"/>
      <c r="I527" s="589">
        <f>F527+H527</f>
        <v>473159.7</v>
      </c>
      <c r="J527" s="801">
        <v>107.36</v>
      </c>
      <c r="K527" s="807">
        <v>2405</v>
      </c>
      <c r="L527" s="808">
        <f>K527*J527</f>
        <v>258200.8</v>
      </c>
      <c r="M527" s="807"/>
      <c r="N527" s="808"/>
      <c r="O527" s="812">
        <f>L527+N527</f>
        <v>258200.8</v>
      </c>
      <c r="P527" s="641">
        <f t="shared" si="335"/>
        <v>0</v>
      </c>
      <c r="Q527" s="514">
        <f t="shared" si="336"/>
        <v>0</v>
      </c>
      <c r="R527" s="640">
        <f t="shared" si="333"/>
        <v>0</v>
      </c>
      <c r="S527" s="1002">
        <v>107.36</v>
      </c>
      <c r="T527" s="514">
        <v>2405</v>
      </c>
      <c r="U527" s="514">
        <f>T527*S527</f>
        <v>258200.8</v>
      </c>
      <c r="V527" s="514"/>
      <c r="W527" s="514"/>
      <c r="X527" s="671">
        <f>U527+W527</f>
        <v>258200.8</v>
      </c>
      <c r="Y527" s="641"/>
      <c r="Z527" s="514">
        <v>2405</v>
      </c>
      <c r="AA527" s="514">
        <f>Z527*Y527</f>
        <v>0</v>
      </c>
      <c r="AB527" s="514"/>
      <c r="AC527" s="514"/>
      <c r="AD527" s="671">
        <f>AA527+AC527</f>
        <v>0</v>
      </c>
      <c r="AE527" s="744">
        <f t="shared" si="334"/>
        <v>89.38000000000001</v>
      </c>
      <c r="AF527" s="747">
        <v>2405</v>
      </c>
      <c r="AG527" s="747">
        <f>AF527*AE527</f>
        <v>214958.90000000002</v>
      </c>
      <c r="AH527" s="747"/>
      <c r="AI527" s="747"/>
      <c r="AJ527" s="748">
        <f>AG527+AI527</f>
        <v>214958.90000000002</v>
      </c>
    </row>
    <row r="528" spans="1:36" s="403" customFormat="1" ht="26.45" hidden="1" customHeight="1" x14ac:dyDescent="0.25">
      <c r="A528" s="439" t="s">
        <v>1079</v>
      </c>
      <c r="B528" s="448" t="s">
        <v>566</v>
      </c>
      <c r="C528" s="573"/>
      <c r="D528" s="600"/>
      <c r="E528" s="467"/>
      <c r="F528" s="467"/>
      <c r="G528" s="467"/>
      <c r="H528" s="467"/>
      <c r="I528" s="589"/>
      <c r="J528" s="801"/>
      <c r="K528" s="807"/>
      <c r="L528" s="808"/>
      <c r="M528" s="807"/>
      <c r="N528" s="808"/>
      <c r="O528" s="812"/>
      <c r="P528" s="641">
        <f t="shared" si="335"/>
        <v>0</v>
      </c>
      <c r="Q528" s="514">
        <f t="shared" si="336"/>
        <v>0</v>
      </c>
      <c r="R528" s="640">
        <f t="shared" si="333"/>
        <v>0</v>
      </c>
      <c r="S528" s="641"/>
      <c r="T528" s="521"/>
      <c r="U528" s="521"/>
      <c r="V528" s="521"/>
      <c r="W528" s="521"/>
      <c r="X528" s="673"/>
      <c r="Y528" s="641"/>
      <c r="Z528" s="521"/>
      <c r="AA528" s="521"/>
      <c r="AB528" s="521"/>
      <c r="AC528" s="521"/>
      <c r="AD528" s="673"/>
      <c r="AE528" s="744">
        <f t="shared" si="334"/>
        <v>0</v>
      </c>
      <c r="AF528" s="751"/>
      <c r="AG528" s="751"/>
      <c r="AH528" s="751"/>
      <c r="AI528" s="751"/>
      <c r="AJ528" s="752"/>
    </row>
    <row r="529" spans="1:36" s="403" customFormat="1" ht="17.45" hidden="1" customHeight="1" x14ac:dyDescent="0.25">
      <c r="A529" s="439" t="s">
        <v>1080</v>
      </c>
      <c r="B529" s="438" t="s">
        <v>567</v>
      </c>
      <c r="C529" s="573" t="s">
        <v>171</v>
      </c>
      <c r="D529" s="600">
        <v>151</v>
      </c>
      <c r="E529" s="467">
        <v>2513.1600000000003</v>
      </c>
      <c r="F529" s="467">
        <f>E529*D529</f>
        <v>379487.16000000003</v>
      </c>
      <c r="G529" s="467">
        <v>6681</v>
      </c>
      <c r="H529" s="467">
        <f>G529*D529</f>
        <v>1008831</v>
      </c>
      <c r="I529" s="589">
        <f>F529+H529</f>
        <v>1388318.1600000001</v>
      </c>
      <c r="J529" s="801"/>
      <c r="K529" s="807">
        <v>2513.1600000000003</v>
      </c>
      <c r="L529" s="808">
        <f>K529*J529</f>
        <v>0</v>
      </c>
      <c r="M529" s="807">
        <v>6681</v>
      </c>
      <c r="N529" s="808">
        <f>M529*J529</f>
        <v>0</v>
      </c>
      <c r="O529" s="812">
        <f>L529+N529</f>
        <v>0</v>
      </c>
      <c r="P529" s="641">
        <f t="shared" si="335"/>
        <v>0</v>
      </c>
      <c r="Q529" s="514">
        <f t="shared" si="336"/>
        <v>0</v>
      </c>
      <c r="R529" s="640">
        <f t="shared" si="333"/>
        <v>0</v>
      </c>
      <c r="S529" s="641"/>
      <c r="T529" s="521">
        <v>2513.1600000000003</v>
      </c>
      <c r="U529" s="521">
        <f>T529*S529</f>
        <v>0</v>
      </c>
      <c r="V529" s="521">
        <v>6681</v>
      </c>
      <c r="W529" s="521">
        <f>V529*S529</f>
        <v>0</v>
      </c>
      <c r="X529" s="673">
        <f>U529+W529</f>
        <v>0</v>
      </c>
      <c r="Y529" s="641"/>
      <c r="Z529" s="521">
        <v>2513.1600000000003</v>
      </c>
      <c r="AA529" s="521">
        <f>Z529*Y529</f>
        <v>0</v>
      </c>
      <c r="AB529" s="521">
        <v>6681</v>
      </c>
      <c r="AC529" s="521">
        <f>AB529*Y529</f>
        <v>0</v>
      </c>
      <c r="AD529" s="673">
        <f>AA529+AC529</f>
        <v>0</v>
      </c>
      <c r="AE529" s="744">
        <f t="shared" si="334"/>
        <v>151</v>
      </c>
      <c r="AF529" s="751">
        <v>2513.1600000000003</v>
      </c>
      <c r="AG529" s="751">
        <f>AF529*AE529</f>
        <v>379487.16000000003</v>
      </c>
      <c r="AH529" s="751">
        <v>6681</v>
      </c>
      <c r="AI529" s="751">
        <f>AH529*AE529</f>
        <v>1008831</v>
      </c>
      <c r="AJ529" s="752">
        <f>AG529+AI529</f>
        <v>1388318.1600000001</v>
      </c>
    </row>
    <row r="530" spans="1:36" s="403" customFormat="1" ht="17.45" hidden="1" customHeight="1" x14ac:dyDescent="0.25">
      <c r="A530" s="439" t="s">
        <v>1082</v>
      </c>
      <c r="B530" s="438" t="s">
        <v>568</v>
      </c>
      <c r="C530" s="573" t="s">
        <v>171</v>
      </c>
      <c r="D530" s="600">
        <v>163</v>
      </c>
      <c r="E530" s="467">
        <v>2333.7600000000002</v>
      </c>
      <c r="F530" s="467">
        <f>E530*D530</f>
        <v>380402.88000000006</v>
      </c>
      <c r="G530" s="467">
        <v>2161.5</v>
      </c>
      <c r="H530" s="467">
        <f>G530*D530</f>
        <v>352324.5</v>
      </c>
      <c r="I530" s="589">
        <f>F530+H530</f>
        <v>732727.38000000012</v>
      </c>
      <c r="J530" s="801"/>
      <c r="K530" s="807">
        <v>2333.7600000000002</v>
      </c>
      <c r="L530" s="808">
        <f>K530*J530</f>
        <v>0</v>
      </c>
      <c r="M530" s="807">
        <v>2161.5</v>
      </c>
      <c r="N530" s="808">
        <f>M530*J530</f>
        <v>0</v>
      </c>
      <c r="O530" s="812">
        <f>L530+N530</f>
        <v>0</v>
      </c>
      <c r="P530" s="641">
        <f t="shared" si="335"/>
        <v>0</v>
      </c>
      <c r="Q530" s="514">
        <f t="shared" si="336"/>
        <v>0</v>
      </c>
      <c r="R530" s="640">
        <f t="shared" si="333"/>
        <v>0</v>
      </c>
      <c r="S530" s="641"/>
      <c r="T530" s="521">
        <v>2333.7600000000002</v>
      </c>
      <c r="U530" s="521">
        <f>T530*S530</f>
        <v>0</v>
      </c>
      <c r="V530" s="521">
        <v>2161.5</v>
      </c>
      <c r="W530" s="521">
        <f>V530*S530</f>
        <v>0</v>
      </c>
      <c r="X530" s="673">
        <f>U530+W530</f>
        <v>0</v>
      </c>
      <c r="Y530" s="641"/>
      <c r="Z530" s="521">
        <v>2333.7600000000002</v>
      </c>
      <c r="AA530" s="521">
        <f>Z530*Y530</f>
        <v>0</v>
      </c>
      <c r="AB530" s="521">
        <v>2161.5</v>
      </c>
      <c r="AC530" s="521">
        <f>AB530*Y530</f>
        <v>0</v>
      </c>
      <c r="AD530" s="673">
        <f>AA530+AC530</f>
        <v>0</v>
      </c>
      <c r="AE530" s="744">
        <f t="shared" si="334"/>
        <v>163</v>
      </c>
      <c r="AF530" s="751">
        <v>2333.7600000000002</v>
      </c>
      <c r="AG530" s="751">
        <f>AF530*AE530</f>
        <v>380402.88000000006</v>
      </c>
      <c r="AH530" s="751">
        <v>2161.5</v>
      </c>
      <c r="AI530" s="751">
        <f>AH530*AE530</f>
        <v>352324.5</v>
      </c>
      <c r="AJ530" s="752">
        <f>AG530+AI530</f>
        <v>732727.38000000012</v>
      </c>
    </row>
    <row r="531" spans="1:36" s="403" customFormat="1" ht="17.45" hidden="1" customHeight="1" x14ac:dyDescent="0.25">
      <c r="A531" s="439" t="s">
        <v>1083</v>
      </c>
      <c r="B531" s="438" t="s">
        <v>569</v>
      </c>
      <c r="C531" s="573" t="s">
        <v>32</v>
      </c>
      <c r="D531" s="600">
        <v>226.24</v>
      </c>
      <c r="E531" s="467">
        <v>46.800000000000004</v>
      </c>
      <c r="F531" s="467">
        <f>E531*D531</f>
        <v>10588.032000000001</v>
      </c>
      <c r="G531" s="467">
        <v>264.096</v>
      </c>
      <c r="H531" s="467">
        <f>G531*D531</f>
        <v>59749.079040000004</v>
      </c>
      <c r="I531" s="589">
        <f>F531+H531</f>
        <v>70337.111040000003</v>
      </c>
      <c r="J531" s="801"/>
      <c r="K531" s="807">
        <v>46.800000000000004</v>
      </c>
      <c r="L531" s="808">
        <f>K531*J531</f>
        <v>0</v>
      </c>
      <c r="M531" s="807">
        <v>264.096</v>
      </c>
      <c r="N531" s="808">
        <f>M531*J531</f>
        <v>0</v>
      </c>
      <c r="O531" s="812">
        <f>L531+N531</f>
        <v>0</v>
      </c>
      <c r="P531" s="641">
        <f t="shared" si="335"/>
        <v>0</v>
      </c>
      <c r="Q531" s="514">
        <f t="shared" si="336"/>
        <v>0</v>
      </c>
      <c r="R531" s="640">
        <f t="shared" si="333"/>
        <v>0</v>
      </c>
      <c r="S531" s="641"/>
      <c r="T531" s="521">
        <v>46.800000000000004</v>
      </c>
      <c r="U531" s="521">
        <f>T531*S531</f>
        <v>0</v>
      </c>
      <c r="V531" s="521">
        <v>264.096</v>
      </c>
      <c r="W531" s="521">
        <f>V531*S531</f>
        <v>0</v>
      </c>
      <c r="X531" s="673">
        <f>U531+W531</f>
        <v>0</v>
      </c>
      <c r="Y531" s="641"/>
      <c r="Z531" s="521">
        <v>46.800000000000004</v>
      </c>
      <c r="AA531" s="521">
        <f>Z531*Y531</f>
        <v>0</v>
      </c>
      <c r="AB531" s="521">
        <v>264.096</v>
      </c>
      <c r="AC531" s="521">
        <f>AB531*Y531</f>
        <v>0</v>
      </c>
      <c r="AD531" s="673">
        <f>AA531+AC531</f>
        <v>0</v>
      </c>
      <c r="AE531" s="744">
        <f t="shared" si="334"/>
        <v>226.24</v>
      </c>
      <c r="AF531" s="751">
        <v>46.800000000000004</v>
      </c>
      <c r="AG531" s="751">
        <f>AF531*AE531</f>
        <v>10588.032000000001</v>
      </c>
      <c r="AH531" s="751">
        <v>264.096</v>
      </c>
      <c r="AI531" s="751">
        <f>AH531*AE531</f>
        <v>59749.079040000004</v>
      </c>
      <c r="AJ531" s="752">
        <f>AG531+AI531</f>
        <v>70337.111040000003</v>
      </c>
    </row>
    <row r="532" spans="1:36" s="403" customFormat="1" ht="17.45" hidden="1" customHeight="1" x14ac:dyDescent="0.25">
      <c r="A532" s="439" t="s">
        <v>1084</v>
      </c>
      <c r="B532" s="448" t="s">
        <v>576</v>
      </c>
      <c r="C532" s="578"/>
      <c r="D532" s="600"/>
      <c r="E532" s="467"/>
      <c r="F532" s="467"/>
      <c r="G532" s="467"/>
      <c r="H532" s="467"/>
      <c r="I532" s="589"/>
      <c r="J532" s="801"/>
      <c r="K532" s="807"/>
      <c r="L532" s="808"/>
      <c r="M532" s="807"/>
      <c r="N532" s="808"/>
      <c r="O532" s="812"/>
      <c r="P532" s="641">
        <f t="shared" si="335"/>
        <v>0</v>
      </c>
      <c r="Q532" s="514">
        <f t="shared" si="336"/>
        <v>0</v>
      </c>
      <c r="R532" s="640">
        <f t="shared" si="333"/>
        <v>0</v>
      </c>
      <c r="S532" s="641"/>
      <c r="T532" s="521"/>
      <c r="U532" s="521"/>
      <c r="V532" s="521"/>
      <c r="W532" s="521"/>
      <c r="X532" s="673"/>
      <c r="Y532" s="641"/>
      <c r="Z532" s="521"/>
      <c r="AA532" s="521"/>
      <c r="AB532" s="521"/>
      <c r="AC532" s="521"/>
      <c r="AD532" s="673"/>
      <c r="AE532" s="744">
        <f t="shared" si="334"/>
        <v>0</v>
      </c>
      <c r="AF532" s="751"/>
      <c r="AG532" s="751"/>
      <c r="AH532" s="751"/>
      <c r="AI532" s="751"/>
      <c r="AJ532" s="752"/>
    </row>
    <row r="533" spans="1:36" s="403" customFormat="1" ht="39" hidden="1" customHeight="1" x14ac:dyDescent="0.25">
      <c r="A533" s="439" t="s">
        <v>1085</v>
      </c>
      <c r="B533" s="438" t="s">
        <v>571</v>
      </c>
      <c r="C533" s="573" t="s">
        <v>32</v>
      </c>
      <c r="D533" s="600">
        <v>226.24</v>
      </c>
      <c r="E533" s="467">
        <v>2475.7200000000003</v>
      </c>
      <c r="F533" s="467">
        <f>E533*D533</f>
        <v>560106.89280000003</v>
      </c>
      <c r="G533" s="467">
        <v>60348.1368</v>
      </c>
      <c r="H533" s="467">
        <f>G533*D533</f>
        <v>13653162.469632</v>
      </c>
      <c r="I533" s="589">
        <f>F533+H533</f>
        <v>14213269.362431999</v>
      </c>
      <c r="J533" s="801"/>
      <c r="K533" s="807">
        <v>2475.7200000000003</v>
      </c>
      <c r="L533" s="808">
        <f>K533*J533</f>
        <v>0</v>
      </c>
      <c r="M533" s="807">
        <v>60348.1368</v>
      </c>
      <c r="N533" s="808">
        <f>M533*J533</f>
        <v>0</v>
      </c>
      <c r="O533" s="812">
        <f>L533+N533</f>
        <v>0</v>
      </c>
      <c r="P533" s="641">
        <f t="shared" si="335"/>
        <v>0</v>
      </c>
      <c r="Q533" s="514">
        <f t="shared" si="336"/>
        <v>0</v>
      </c>
      <c r="R533" s="640">
        <f t="shared" si="333"/>
        <v>0</v>
      </c>
      <c r="S533" s="641"/>
      <c r="T533" s="521">
        <v>2475.7200000000003</v>
      </c>
      <c r="U533" s="521">
        <f>T533*S533</f>
        <v>0</v>
      </c>
      <c r="V533" s="521">
        <v>60348.1368</v>
      </c>
      <c r="W533" s="521">
        <f>V533*S533</f>
        <v>0</v>
      </c>
      <c r="X533" s="673">
        <f>U533+W533</f>
        <v>0</v>
      </c>
      <c r="Y533" s="641"/>
      <c r="Z533" s="521">
        <v>2475.7200000000003</v>
      </c>
      <c r="AA533" s="521">
        <f>Z533*Y533</f>
        <v>0</v>
      </c>
      <c r="AB533" s="521">
        <v>60348.1368</v>
      </c>
      <c r="AC533" s="521">
        <f>AB533*Y533</f>
        <v>0</v>
      </c>
      <c r="AD533" s="673">
        <f>AA533+AC533</f>
        <v>0</v>
      </c>
      <c r="AE533" s="744">
        <f t="shared" si="334"/>
        <v>226.24</v>
      </c>
      <c r="AF533" s="751">
        <v>2475.7200000000003</v>
      </c>
      <c r="AG533" s="751">
        <f>AF533*AE533</f>
        <v>560106.89280000003</v>
      </c>
      <c r="AH533" s="751">
        <v>60348.1368</v>
      </c>
      <c r="AI533" s="751">
        <f>AH533*AE533</f>
        <v>13653162.469632</v>
      </c>
      <c r="AJ533" s="752">
        <f>AG533+AI533</f>
        <v>14213269.362431999</v>
      </c>
    </row>
    <row r="534" spans="1:36" s="403" customFormat="1" ht="17.45" hidden="1" customHeight="1" x14ac:dyDescent="0.25">
      <c r="A534" s="439" t="s">
        <v>1086</v>
      </c>
      <c r="B534" s="438" t="s">
        <v>572</v>
      </c>
      <c r="C534" s="573" t="s">
        <v>32</v>
      </c>
      <c r="D534" s="600">
        <v>226.24</v>
      </c>
      <c r="E534" s="467">
        <v>6552</v>
      </c>
      <c r="F534" s="467">
        <f>E534*D534</f>
        <v>1482324.48</v>
      </c>
      <c r="G534" s="467">
        <v>0</v>
      </c>
      <c r="H534" s="467">
        <f>G534*D534</f>
        <v>0</v>
      </c>
      <c r="I534" s="589">
        <f>F534+H534</f>
        <v>1482324.48</v>
      </c>
      <c r="J534" s="801"/>
      <c r="K534" s="807">
        <v>6552</v>
      </c>
      <c r="L534" s="808">
        <f>K534*J534</f>
        <v>0</v>
      </c>
      <c r="M534" s="807">
        <v>0</v>
      </c>
      <c r="N534" s="808">
        <f>M534*J534</f>
        <v>0</v>
      </c>
      <c r="O534" s="812">
        <f>L534+N534</f>
        <v>0</v>
      </c>
      <c r="P534" s="641">
        <f t="shared" si="335"/>
        <v>0</v>
      </c>
      <c r="Q534" s="514">
        <f t="shared" si="336"/>
        <v>0</v>
      </c>
      <c r="R534" s="640">
        <f t="shared" si="333"/>
        <v>0</v>
      </c>
      <c r="S534" s="641"/>
      <c r="T534" s="521">
        <v>6552</v>
      </c>
      <c r="U534" s="521">
        <f>T534*S534</f>
        <v>0</v>
      </c>
      <c r="V534" s="521">
        <v>0</v>
      </c>
      <c r="W534" s="521">
        <f>V534*S534</f>
        <v>0</v>
      </c>
      <c r="X534" s="673">
        <f>U534+W534</f>
        <v>0</v>
      </c>
      <c r="Y534" s="641"/>
      <c r="Z534" s="521">
        <v>6552</v>
      </c>
      <c r="AA534" s="521">
        <f>Z534*Y534</f>
        <v>0</v>
      </c>
      <c r="AB534" s="521">
        <v>0</v>
      </c>
      <c r="AC534" s="521">
        <f>AB534*Y534</f>
        <v>0</v>
      </c>
      <c r="AD534" s="673">
        <f>AA534+AC534</f>
        <v>0</v>
      </c>
      <c r="AE534" s="744">
        <f t="shared" si="334"/>
        <v>226.24</v>
      </c>
      <c r="AF534" s="751">
        <v>6552</v>
      </c>
      <c r="AG534" s="751">
        <f>AF534*AE534</f>
        <v>1482324.48</v>
      </c>
      <c r="AH534" s="751">
        <v>0</v>
      </c>
      <c r="AI534" s="751">
        <f>AH534*AE534</f>
        <v>0</v>
      </c>
      <c r="AJ534" s="752">
        <f>AG534+AI534</f>
        <v>1482324.48</v>
      </c>
    </row>
    <row r="535" spans="1:36" s="403" customFormat="1" ht="17.45" hidden="1" customHeight="1" x14ac:dyDescent="0.25">
      <c r="A535" s="439" t="s">
        <v>1087</v>
      </c>
      <c r="B535" s="438" t="s">
        <v>573</v>
      </c>
      <c r="C535" s="573" t="s">
        <v>32</v>
      </c>
      <c r="D535" s="600">
        <v>226.24</v>
      </c>
      <c r="E535" s="467">
        <v>6552</v>
      </c>
      <c r="F535" s="467">
        <f>E535*D535</f>
        <v>1482324.48</v>
      </c>
      <c r="G535" s="467">
        <v>0</v>
      </c>
      <c r="H535" s="467">
        <f>G535*D535</f>
        <v>0</v>
      </c>
      <c r="I535" s="589">
        <f>F535+H535</f>
        <v>1482324.48</v>
      </c>
      <c r="J535" s="801"/>
      <c r="K535" s="807">
        <v>6552</v>
      </c>
      <c r="L535" s="808">
        <f>K535*J535</f>
        <v>0</v>
      </c>
      <c r="M535" s="807">
        <v>0</v>
      </c>
      <c r="N535" s="808">
        <f>M535*J535</f>
        <v>0</v>
      </c>
      <c r="O535" s="812">
        <f>L535+N535</f>
        <v>0</v>
      </c>
      <c r="P535" s="641">
        <f t="shared" si="335"/>
        <v>0</v>
      </c>
      <c r="Q535" s="514">
        <f t="shared" si="336"/>
        <v>0</v>
      </c>
      <c r="R535" s="640">
        <f t="shared" ref="R535:R580" si="352">(D535*K535)-(D535*T535)</f>
        <v>0</v>
      </c>
      <c r="S535" s="641"/>
      <c r="T535" s="521">
        <v>6552</v>
      </c>
      <c r="U535" s="521">
        <f>T535*S535</f>
        <v>0</v>
      </c>
      <c r="V535" s="521">
        <v>0</v>
      </c>
      <c r="W535" s="521">
        <f>V535*S535</f>
        <v>0</v>
      </c>
      <c r="X535" s="673">
        <f>U535+W535</f>
        <v>0</v>
      </c>
      <c r="Y535" s="641"/>
      <c r="Z535" s="521">
        <v>6552</v>
      </c>
      <c r="AA535" s="521">
        <f>Z535*Y535</f>
        <v>0</v>
      </c>
      <c r="AB535" s="521">
        <v>0</v>
      </c>
      <c r="AC535" s="521">
        <f>AB535*Y535</f>
        <v>0</v>
      </c>
      <c r="AD535" s="673">
        <f>AA535+AC535</f>
        <v>0</v>
      </c>
      <c r="AE535" s="744">
        <f t="shared" si="334"/>
        <v>226.24</v>
      </c>
      <c r="AF535" s="751">
        <v>6552</v>
      </c>
      <c r="AG535" s="751">
        <f>AF535*AE535</f>
        <v>1482324.48</v>
      </c>
      <c r="AH535" s="751">
        <v>0</v>
      </c>
      <c r="AI535" s="751">
        <f>AH535*AE535</f>
        <v>0</v>
      </c>
      <c r="AJ535" s="752">
        <f>AG535+AI535</f>
        <v>1482324.48</v>
      </c>
    </row>
    <row r="536" spans="1:36" s="403" customFormat="1" ht="17.45" hidden="1" customHeight="1" x14ac:dyDescent="0.25">
      <c r="A536" s="439" t="s">
        <v>1088</v>
      </c>
      <c r="B536" s="438" t="s">
        <v>577</v>
      </c>
      <c r="C536" s="573" t="s">
        <v>31</v>
      </c>
      <c r="D536" s="600">
        <v>1</v>
      </c>
      <c r="E536" s="467">
        <v>124800</v>
      </c>
      <c r="F536" s="467">
        <f>E536*D536</f>
        <v>124800</v>
      </c>
      <c r="G536" s="467">
        <v>49408.353000000003</v>
      </c>
      <c r="H536" s="467">
        <f>G536*D536</f>
        <v>49408.353000000003</v>
      </c>
      <c r="I536" s="589">
        <f>F536+H536</f>
        <v>174208.353</v>
      </c>
      <c r="J536" s="801"/>
      <c r="K536" s="807">
        <v>124800</v>
      </c>
      <c r="L536" s="808">
        <f>K536*J536</f>
        <v>0</v>
      </c>
      <c r="M536" s="807">
        <v>49408.353000000003</v>
      </c>
      <c r="N536" s="808">
        <f>M536*J536</f>
        <v>0</v>
      </c>
      <c r="O536" s="812">
        <f>L536+N536</f>
        <v>0</v>
      </c>
      <c r="P536" s="641">
        <f t="shared" si="335"/>
        <v>0</v>
      </c>
      <c r="Q536" s="514">
        <f t="shared" si="336"/>
        <v>0</v>
      </c>
      <c r="R536" s="640">
        <f t="shared" si="352"/>
        <v>0</v>
      </c>
      <c r="S536" s="641"/>
      <c r="T536" s="521">
        <v>124800</v>
      </c>
      <c r="U536" s="521">
        <f>T536*S536</f>
        <v>0</v>
      </c>
      <c r="V536" s="521">
        <v>49408.353000000003</v>
      </c>
      <c r="W536" s="521">
        <f>V536*S536</f>
        <v>0</v>
      </c>
      <c r="X536" s="673">
        <f>U536+W536</f>
        <v>0</v>
      </c>
      <c r="Y536" s="641"/>
      <c r="Z536" s="521">
        <v>124800</v>
      </c>
      <c r="AA536" s="521">
        <f>Z536*Y536</f>
        <v>0</v>
      </c>
      <c r="AB536" s="521">
        <v>49408.353000000003</v>
      </c>
      <c r="AC536" s="521">
        <f>AB536*Y536</f>
        <v>0</v>
      </c>
      <c r="AD536" s="673">
        <f>AA536+AC536</f>
        <v>0</v>
      </c>
      <c r="AE536" s="744">
        <f t="shared" si="334"/>
        <v>1</v>
      </c>
      <c r="AF536" s="751">
        <v>124800</v>
      </c>
      <c r="AG536" s="751">
        <f>AF536*AE536</f>
        <v>124800</v>
      </c>
      <c r="AH536" s="751">
        <v>49408.353000000003</v>
      </c>
      <c r="AI536" s="751">
        <f>AH536*AE536</f>
        <v>49408.353000000003</v>
      </c>
      <c r="AJ536" s="752">
        <f>AG536+AI536</f>
        <v>174208.353</v>
      </c>
    </row>
    <row r="537" spans="1:36" ht="17.45" hidden="1" customHeight="1" x14ac:dyDescent="0.25">
      <c r="A537" s="443" t="s">
        <v>724</v>
      </c>
      <c r="B537" s="433" t="s">
        <v>578</v>
      </c>
      <c r="C537" s="569"/>
      <c r="D537" s="593"/>
      <c r="E537" s="470"/>
      <c r="F537" s="470">
        <f>SUM(F539:F550)</f>
        <v>8309933.418800001</v>
      </c>
      <c r="G537" s="470"/>
      <c r="H537" s="470">
        <f>SUM(H539:H550)</f>
        <v>10553560.106036998</v>
      </c>
      <c r="I537" s="592">
        <f>SUM(I539:I550)</f>
        <v>18863493.524837002</v>
      </c>
      <c r="J537" s="823"/>
      <c r="K537" s="824"/>
      <c r="L537" s="825">
        <f>SUM(L539:L550)</f>
        <v>5344636.2788000004</v>
      </c>
      <c r="M537" s="824"/>
      <c r="N537" s="825">
        <f>SUM(N539:N550)</f>
        <v>9404464.354784999</v>
      </c>
      <c r="O537" s="818">
        <f>SUM(O539:O550)</f>
        <v>14749100.633585</v>
      </c>
      <c r="P537" s="641">
        <f t="shared" si="335"/>
        <v>0</v>
      </c>
      <c r="Q537" s="514">
        <f t="shared" si="336"/>
        <v>0</v>
      </c>
      <c r="R537" s="640">
        <f t="shared" si="352"/>
        <v>0</v>
      </c>
      <c r="S537" s="650"/>
      <c r="T537" s="525"/>
      <c r="U537" s="525">
        <f>ROUND((SUM(U539:U550)),2)</f>
        <v>5344571.0199999996</v>
      </c>
      <c r="V537" s="525"/>
      <c r="W537" s="525">
        <f>SUM(W539:W550)</f>
        <v>9404321.6899999995</v>
      </c>
      <c r="X537" s="676">
        <f>ROUND((SUM(X539:X550)),2)</f>
        <v>14748892.710000001</v>
      </c>
      <c r="Y537" s="650"/>
      <c r="Z537" s="525"/>
      <c r="AA537" s="525">
        <f>ROUND((SUM(AA539:AA550)),2)</f>
        <v>0</v>
      </c>
      <c r="AB537" s="525"/>
      <c r="AC537" s="525">
        <f>SUM(AC539:AC550)</f>
        <v>0</v>
      </c>
      <c r="AD537" s="676">
        <f>ROUND((SUM(AD539:AD550)),2)</f>
        <v>0</v>
      </c>
      <c r="AE537" s="744">
        <f t="shared" si="334"/>
        <v>0</v>
      </c>
      <c r="AF537" s="759"/>
      <c r="AG537" s="759">
        <f>ROUND((SUM(AG539:AG550)),2)</f>
        <v>2965345.6</v>
      </c>
      <c r="AH537" s="759"/>
      <c r="AI537" s="759">
        <f>SUM(AI539:AI550)</f>
        <v>1149158.5699999991</v>
      </c>
      <c r="AJ537" s="760">
        <f>ROUND((SUM(AJ539:AJ550)),2)</f>
        <v>4114504.17</v>
      </c>
    </row>
    <row r="538" spans="1:36" s="403" customFormat="1" ht="17.45" hidden="1" customHeight="1" x14ac:dyDescent="0.25">
      <c r="A538" s="439" t="s">
        <v>1089</v>
      </c>
      <c r="B538" s="448" t="s">
        <v>562</v>
      </c>
      <c r="C538" s="578"/>
      <c r="D538" s="600"/>
      <c r="E538" s="467"/>
      <c r="F538" s="467"/>
      <c r="G538" s="467"/>
      <c r="H538" s="467"/>
      <c r="I538" s="589"/>
      <c r="J538" s="801"/>
      <c r="K538" s="807"/>
      <c r="L538" s="808"/>
      <c r="M538" s="807"/>
      <c r="N538" s="808"/>
      <c r="O538" s="812"/>
      <c r="P538" s="641">
        <f t="shared" si="335"/>
        <v>0</v>
      </c>
      <c r="Q538" s="514">
        <f t="shared" si="336"/>
        <v>0</v>
      </c>
      <c r="R538" s="640">
        <f t="shared" si="352"/>
        <v>0</v>
      </c>
      <c r="S538" s="641"/>
      <c r="T538" s="521"/>
      <c r="U538" s="521"/>
      <c r="V538" s="521"/>
      <c r="W538" s="521"/>
      <c r="X538" s="673"/>
      <c r="Y538" s="641"/>
      <c r="Z538" s="521"/>
      <c r="AA538" s="521"/>
      <c r="AB538" s="521"/>
      <c r="AC538" s="521"/>
      <c r="AD538" s="673"/>
      <c r="AE538" s="744">
        <f t="shared" si="334"/>
        <v>0</v>
      </c>
      <c r="AF538" s="751"/>
      <c r="AG538" s="751"/>
      <c r="AH538" s="751"/>
      <c r="AI538" s="751"/>
      <c r="AJ538" s="752"/>
    </row>
    <row r="539" spans="1:36" s="403" customFormat="1" ht="17.45" hidden="1" customHeight="1" x14ac:dyDescent="0.25">
      <c r="A539" s="439" t="s">
        <v>1091</v>
      </c>
      <c r="B539" s="438" t="s">
        <v>563</v>
      </c>
      <c r="C539" s="573" t="s">
        <v>171</v>
      </c>
      <c r="D539" s="600">
        <v>55.04</v>
      </c>
      <c r="E539" s="467">
        <v>13494</v>
      </c>
      <c r="F539" s="467">
        <f>E539*D539</f>
        <v>742709.76000000001</v>
      </c>
      <c r="G539" s="467"/>
      <c r="H539" s="467"/>
      <c r="I539" s="589">
        <f>F539+H539</f>
        <v>742709.76000000001</v>
      </c>
      <c r="J539" s="801"/>
      <c r="K539" s="807">
        <v>13494</v>
      </c>
      <c r="L539" s="808">
        <f>K539*J539</f>
        <v>0</v>
      </c>
      <c r="M539" s="807"/>
      <c r="N539" s="808"/>
      <c r="O539" s="812">
        <f>L539+N539</f>
        <v>0</v>
      </c>
      <c r="P539" s="641">
        <f t="shared" si="335"/>
        <v>0</v>
      </c>
      <c r="Q539" s="514">
        <f t="shared" si="336"/>
        <v>0</v>
      </c>
      <c r="R539" s="640">
        <f t="shared" si="352"/>
        <v>0</v>
      </c>
      <c r="S539" s="641"/>
      <c r="T539" s="521">
        <v>13494</v>
      </c>
      <c r="U539" s="521">
        <f>T539*S539</f>
        <v>0</v>
      </c>
      <c r="V539" s="521"/>
      <c r="W539" s="521"/>
      <c r="X539" s="673">
        <f>U539+W539</f>
        <v>0</v>
      </c>
      <c r="Y539" s="641"/>
      <c r="Z539" s="521">
        <v>13494</v>
      </c>
      <c r="AA539" s="521">
        <f>Z539*Y539</f>
        <v>0</v>
      </c>
      <c r="AB539" s="521"/>
      <c r="AC539" s="521"/>
      <c r="AD539" s="673">
        <f>AA539+AC539</f>
        <v>0</v>
      </c>
      <c r="AE539" s="744">
        <f t="shared" si="334"/>
        <v>55.04</v>
      </c>
      <c r="AF539" s="751">
        <v>13494</v>
      </c>
      <c r="AG539" s="751">
        <f>AF539*AE539</f>
        <v>742709.76000000001</v>
      </c>
      <c r="AH539" s="751"/>
      <c r="AI539" s="751"/>
      <c r="AJ539" s="752">
        <f>AG539+AI539</f>
        <v>742709.76000000001</v>
      </c>
    </row>
    <row r="540" spans="1:36" ht="17.45" customHeight="1" x14ac:dyDescent="0.25">
      <c r="A540" s="439" t="s">
        <v>1092</v>
      </c>
      <c r="B540" s="438" t="s">
        <v>564</v>
      </c>
      <c r="C540" s="573" t="s">
        <v>171</v>
      </c>
      <c r="D540" s="600">
        <v>213.41</v>
      </c>
      <c r="E540" s="467">
        <v>19422</v>
      </c>
      <c r="F540" s="467">
        <f>E540*D540</f>
        <v>4144849.02</v>
      </c>
      <c r="G540" s="467"/>
      <c r="H540" s="467"/>
      <c r="I540" s="589">
        <f>F540+H540</f>
        <v>4144849.02</v>
      </c>
      <c r="J540" s="801">
        <v>164.5</v>
      </c>
      <c r="K540" s="807">
        <v>19422</v>
      </c>
      <c r="L540" s="808">
        <f>K540*J540</f>
        <v>3194919</v>
      </c>
      <c r="M540" s="807"/>
      <c r="N540" s="808"/>
      <c r="O540" s="812">
        <f>L540+N540</f>
        <v>3194919</v>
      </c>
      <c r="P540" s="641">
        <f t="shared" si="335"/>
        <v>0</v>
      </c>
      <c r="Q540" s="514">
        <f t="shared" si="336"/>
        <v>0</v>
      </c>
      <c r="R540" s="640">
        <f t="shared" si="352"/>
        <v>0</v>
      </c>
      <c r="S540" s="1002">
        <v>164.5</v>
      </c>
      <c r="T540" s="514">
        <v>19422</v>
      </c>
      <c r="U540" s="514">
        <f>T540*S540</f>
        <v>3194919</v>
      </c>
      <c r="V540" s="514"/>
      <c r="W540" s="514"/>
      <c r="X540" s="671">
        <f>U540+W540</f>
        <v>3194919</v>
      </c>
      <c r="Y540" s="641"/>
      <c r="Z540" s="514">
        <v>19422</v>
      </c>
      <c r="AA540" s="514">
        <f>Z540*Y540</f>
        <v>0</v>
      </c>
      <c r="AB540" s="514"/>
      <c r="AC540" s="514"/>
      <c r="AD540" s="671">
        <f>AA540+AC540</f>
        <v>0</v>
      </c>
      <c r="AE540" s="744">
        <f t="shared" si="334"/>
        <v>48.91</v>
      </c>
      <c r="AF540" s="747">
        <v>19422</v>
      </c>
      <c r="AG540" s="747">
        <f>AF540*AE540</f>
        <v>949930.0199999999</v>
      </c>
      <c r="AH540" s="747"/>
      <c r="AI540" s="747"/>
      <c r="AJ540" s="748">
        <f>AG540+AI540</f>
        <v>949930.0199999999</v>
      </c>
    </row>
    <row r="541" spans="1:36" ht="25.5" x14ac:dyDescent="0.25">
      <c r="A541" s="439" t="s">
        <v>1093</v>
      </c>
      <c r="B541" s="438" t="s">
        <v>565</v>
      </c>
      <c r="C541" s="573" t="s">
        <v>171</v>
      </c>
      <c r="D541" s="600">
        <f>136</f>
        <v>136</v>
      </c>
      <c r="E541" s="467">
        <v>2405</v>
      </c>
      <c r="F541" s="467">
        <f>E541*D541</f>
        <v>327080</v>
      </c>
      <c r="G541" s="467"/>
      <c r="H541" s="467"/>
      <c r="I541" s="589">
        <f>F541+H541</f>
        <v>327080</v>
      </c>
      <c r="J541" s="801">
        <v>136</v>
      </c>
      <c r="K541" s="807">
        <v>2405</v>
      </c>
      <c r="L541" s="808">
        <f>K541*J541</f>
        <v>327080</v>
      </c>
      <c r="M541" s="807"/>
      <c r="N541" s="808"/>
      <c r="O541" s="812">
        <f>L541+N541</f>
        <v>327080</v>
      </c>
      <c r="P541" s="641">
        <f t="shared" si="335"/>
        <v>0</v>
      </c>
      <c r="Q541" s="514">
        <f t="shared" si="336"/>
        <v>0</v>
      </c>
      <c r="R541" s="640">
        <f t="shared" si="352"/>
        <v>0</v>
      </c>
      <c r="S541" s="1002">
        <v>136</v>
      </c>
      <c r="T541" s="514">
        <v>2405</v>
      </c>
      <c r="U541" s="514">
        <f>T541*S541</f>
        <v>327080</v>
      </c>
      <c r="V541" s="514"/>
      <c r="W541" s="514"/>
      <c r="X541" s="671">
        <f>U541+W541</f>
        <v>327080</v>
      </c>
      <c r="Y541" s="641"/>
      <c r="Z541" s="514">
        <v>2405</v>
      </c>
      <c r="AA541" s="514">
        <f>Z541*Y541</f>
        <v>0</v>
      </c>
      <c r="AB541" s="514"/>
      <c r="AC541" s="514"/>
      <c r="AD541" s="671">
        <f>AA541+AC541</f>
        <v>0</v>
      </c>
      <c r="AE541" s="744">
        <f t="shared" si="334"/>
        <v>0</v>
      </c>
      <c r="AF541" s="747">
        <v>2405</v>
      </c>
      <c r="AG541" s="747">
        <f>AF541*AE541</f>
        <v>0</v>
      </c>
      <c r="AH541" s="747"/>
      <c r="AI541" s="747"/>
      <c r="AJ541" s="748">
        <f>AG541+AI541</f>
        <v>0</v>
      </c>
    </row>
    <row r="542" spans="1:36" ht="25.5" hidden="1" customHeight="1" x14ac:dyDescent="0.25">
      <c r="A542" s="439" t="s">
        <v>1094</v>
      </c>
      <c r="B542" s="448" t="s">
        <v>566</v>
      </c>
      <c r="C542" s="573"/>
      <c r="D542" s="600"/>
      <c r="E542" s="467"/>
      <c r="F542" s="467"/>
      <c r="G542" s="467"/>
      <c r="H542" s="467"/>
      <c r="I542" s="589"/>
      <c r="J542" s="801"/>
      <c r="K542" s="807"/>
      <c r="L542" s="808"/>
      <c r="M542" s="807"/>
      <c r="N542" s="808"/>
      <c r="O542" s="812"/>
      <c r="P542" s="641">
        <f t="shared" si="335"/>
        <v>0</v>
      </c>
      <c r="Q542" s="514">
        <f t="shared" si="336"/>
        <v>0</v>
      </c>
      <c r="R542" s="640">
        <f t="shared" si="352"/>
        <v>0</v>
      </c>
      <c r="S542" s="641"/>
      <c r="T542" s="514"/>
      <c r="U542" s="514"/>
      <c r="V542" s="514"/>
      <c r="W542" s="514"/>
      <c r="X542" s="671"/>
      <c r="Y542" s="641"/>
      <c r="Z542" s="514"/>
      <c r="AA542" s="514"/>
      <c r="AB542" s="514"/>
      <c r="AC542" s="514"/>
      <c r="AD542" s="671"/>
      <c r="AE542" s="744">
        <f t="shared" si="334"/>
        <v>0</v>
      </c>
      <c r="AF542" s="747"/>
      <c r="AG542" s="747"/>
      <c r="AH542" s="747"/>
      <c r="AI542" s="747"/>
      <c r="AJ542" s="748"/>
    </row>
    <row r="543" spans="1:36" ht="17.45" customHeight="1" x14ac:dyDescent="0.25">
      <c r="A543" s="439" t="s">
        <v>1081</v>
      </c>
      <c r="B543" s="438" t="s">
        <v>567</v>
      </c>
      <c r="C543" s="573" t="s">
        <v>171</v>
      </c>
      <c r="D543" s="600">
        <v>105</v>
      </c>
      <c r="E543" s="467">
        <v>2513.1600000000003</v>
      </c>
      <c r="F543" s="467">
        <f>E543*D543</f>
        <v>263881.80000000005</v>
      </c>
      <c r="G543" s="467">
        <v>6681</v>
      </c>
      <c r="H543" s="467">
        <f>G543*D543</f>
        <v>701505</v>
      </c>
      <c r="I543" s="589">
        <f>F543+H543</f>
        <v>965386.8</v>
      </c>
      <c r="J543" s="801">
        <v>84</v>
      </c>
      <c r="K543" s="807">
        <v>2513.1600000000003</v>
      </c>
      <c r="L543" s="808">
        <f>K543*J543</f>
        <v>211105.44000000003</v>
      </c>
      <c r="M543" s="807">
        <v>6681</v>
      </c>
      <c r="N543" s="808">
        <f>M543*J543</f>
        <v>561204</v>
      </c>
      <c r="O543" s="812">
        <f>L543+N543</f>
        <v>772309.44000000006</v>
      </c>
      <c r="P543" s="641">
        <f t="shared" si="335"/>
        <v>0.16000000000030923</v>
      </c>
      <c r="Q543" s="514">
        <f t="shared" si="336"/>
        <v>0</v>
      </c>
      <c r="R543" s="640">
        <f t="shared" si="352"/>
        <v>16.800000000046566</v>
      </c>
      <c r="S543" s="1002">
        <v>84</v>
      </c>
      <c r="T543" s="514">
        <v>2513</v>
      </c>
      <c r="U543" s="514">
        <f>T543*S543</f>
        <v>211092</v>
      </c>
      <c r="V543" s="514">
        <v>6681</v>
      </c>
      <c r="W543" s="514">
        <f>V543*S543</f>
        <v>561204</v>
      </c>
      <c r="X543" s="671">
        <f>U543+W543</f>
        <v>772296</v>
      </c>
      <c r="Y543" s="641"/>
      <c r="Z543" s="514">
        <v>2513</v>
      </c>
      <c r="AA543" s="514">
        <f>Z543*Y543</f>
        <v>0</v>
      </c>
      <c r="AB543" s="514">
        <v>6681</v>
      </c>
      <c r="AC543" s="514">
        <f>AB543*Y543</f>
        <v>0</v>
      </c>
      <c r="AD543" s="671">
        <f>AA543+AC543</f>
        <v>0</v>
      </c>
      <c r="AE543" s="744">
        <f t="shared" si="334"/>
        <v>21</v>
      </c>
      <c r="AF543" s="747">
        <v>2513</v>
      </c>
      <c r="AG543" s="747">
        <f>AF543*AE543</f>
        <v>52773</v>
      </c>
      <c r="AH543" s="747">
        <v>6681</v>
      </c>
      <c r="AI543" s="747">
        <f>AH543*AE543</f>
        <v>140301</v>
      </c>
      <c r="AJ543" s="748">
        <f>AG543+AI543</f>
        <v>193074</v>
      </c>
    </row>
    <row r="544" spans="1:36" ht="17.45" customHeight="1" x14ac:dyDescent="0.25">
      <c r="A544" s="439" t="s">
        <v>1095</v>
      </c>
      <c r="B544" s="438" t="s">
        <v>568</v>
      </c>
      <c r="C544" s="573" t="s">
        <v>171</v>
      </c>
      <c r="D544" s="600">
        <v>112.6</v>
      </c>
      <c r="E544" s="467">
        <v>2333.7600000000002</v>
      </c>
      <c r="F544" s="467">
        <f>E544*D544</f>
        <v>262781.37599999999</v>
      </c>
      <c r="G544" s="467">
        <v>2161.5</v>
      </c>
      <c r="H544" s="467">
        <f>G544*D544</f>
        <v>243384.9</v>
      </c>
      <c r="I544" s="589">
        <f>F544+H544</f>
        <v>506166.27599999995</v>
      </c>
      <c r="J544" s="801">
        <v>90.08</v>
      </c>
      <c r="K544" s="807">
        <v>2333.7600000000002</v>
      </c>
      <c r="L544" s="808">
        <f>K544*J544</f>
        <v>210225.10080000001</v>
      </c>
      <c r="M544" s="807">
        <v>2161.5</v>
      </c>
      <c r="N544" s="808">
        <f>M544*J544</f>
        <v>194707.91999999998</v>
      </c>
      <c r="O544" s="812">
        <f>L544+N544</f>
        <v>404933.0208</v>
      </c>
      <c r="P544" s="641">
        <f t="shared" si="335"/>
        <v>0</v>
      </c>
      <c r="Q544" s="514">
        <f t="shared" si="336"/>
        <v>0</v>
      </c>
      <c r="R544" s="640">
        <f t="shared" si="352"/>
        <v>0</v>
      </c>
      <c r="S544" s="1002">
        <v>90.06</v>
      </c>
      <c r="T544" s="514">
        <v>2333.7600000000002</v>
      </c>
      <c r="U544" s="514">
        <f>ROUND((T544*S544),2)</f>
        <v>210178.43</v>
      </c>
      <c r="V544" s="514">
        <v>2161.5</v>
      </c>
      <c r="W544" s="514">
        <f>V544*S544</f>
        <v>194664.69</v>
      </c>
      <c r="X544" s="671">
        <f>U544+W544</f>
        <v>404843.12</v>
      </c>
      <c r="Y544" s="641"/>
      <c r="Z544" s="514">
        <v>2333.7600000000002</v>
      </c>
      <c r="AA544" s="514">
        <f>ROUND((Z544*Y544),2)</f>
        <v>0</v>
      </c>
      <c r="AB544" s="514">
        <v>2161.5</v>
      </c>
      <c r="AC544" s="514">
        <f>AB544*Y544</f>
        <v>0</v>
      </c>
      <c r="AD544" s="671">
        <f>AA544+AC544</f>
        <v>0</v>
      </c>
      <c r="AE544" s="744">
        <f t="shared" si="334"/>
        <v>22.539999999999992</v>
      </c>
      <c r="AF544" s="747">
        <v>2333.7600000000002</v>
      </c>
      <c r="AG544" s="747">
        <f>ROUND((AF544*AE544),2)</f>
        <v>52602.95</v>
      </c>
      <c r="AH544" s="747">
        <v>2161.5</v>
      </c>
      <c r="AI544" s="747">
        <f>AH544*AE544</f>
        <v>48720.209999999985</v>
      </c>
      <c r="AJ544" s="748">
        <f>AG544+AI544</f>
        <v>101323.15999999997</v>
      </c>
    </row>
    <row r="545" spans="1:36" ht="17.45" customHeight="1" x14ac:dyDescent="0.25">
      <c r="A545" s="439" t="s">
        <v>1096</v>
      </c>
      <c r="B545" s="438" t="s">
        <v>569</v>
      </c>
      <c r="C545" s="573" t="s">
        <v>32</v>
      </c>
      <c r="D545" s="600">
        <v>156.38999999999999</v>
      </c>
      <c r="E545" s="467">
        <v>46.800000000000004</v>
      </c>
      <c r="F545" s="467">
        <f>E545*D545</f>
        <v>7319.0519999999997</v>
      </c>
      <c r="G545" s="467">
        <v>264.096</v>
      </c>
      <c r="H545" s="467">
        <f>G545*D545</f>
        <v>41301.973439999994</v>
      </c>
      <c r="I545" s="589">
        <f>F545+H545</f>
        <v>48621.025439999998</v>
      </c>
      <c r="J545" s="801">
        <v>125.11</v>
      </c>
      <c r="K545" s="807">
        <v>46.800000000000004</v>
      </c>
      <c r="L545" s="808">
        <f>K545*J545</f>
        <v>5855.1480000000001</v>
      </c>
      <c r="M545" s="807">
        <v>264.096</v>
      </c>
      <c r="N545" s="808">
        <f>M545*J545</f>
        <v>33041.050560000003</v>
      </c>
      <c r="O545" s="812">
        <f>L545+N545</f>
        <v>38896.198560000004</v>
      </c>
      <c r="P545" s="641">
        <f t="shared" si="335"/>
        <v>0</v>
      </c>
      <c r="Q545" s="514">
        <f t="shared" si="336"/>
        <v>9.6000000000003638E-2</v>
      </c>
      <c r="R545" s="640">
        <f t="shared" si="352"/>
        <v>0</v>
      </c>
      <c r="S545" s="1002">
        <v>125</v>
      </c>
      <c r="T545" s="514">
        <v>46.8</v>
      </c>
      <c r="U545" s="514">
        <f>T545*S545</f>
        <v>5850</v>
      </c>
      <c r="V545" s="514">
        <v>264</v>
      </c>
      <c r="W545" s="514">
        <f>V545*S545</f>
        <v>33000</v>
      </c>
      <c r="X545" s="671">
        <f>U545+W545</f>
        <v>38850</v>
      </c>
      <c r="Y545" s="641"/>
      <c r="Z545" s="514">
        <v>46.8</v>
      </c>
      <c r="AA545" s="514">
        <f>Z545*Y545</f>
        <v>0</v>
      </c>
      <c r="AB545" s="514">
        <v>264</v>
      </c>
      <c r="AC545" s="514">
        <f>AB545*Y545</f>
        <v>0</v>
      </c>
      <c r="AD545" s="671">
        <f>AA545+AC545</f>
        <v>0</v>
      </c>
      <c r="AE545" s="744">
        <f t="shared" ref="AE545:AE564" si="353">D545-S545-Y545</f>
        <v>31.389999999999986</v>
      </c>
      <c r="AF545" s="747">
        <v>46.8</v>
      </c>
      <c r="AG545" s="747">
        <f>AF545*AE545</f>
        <v>1469.0519999999992</v>
      </c>
      <c r="AH545" s="747">
        <v>264</v>
      </c>
      <c r="AI545" s="747">
        <f>AH545*AE545</f>
        <v>8286.9599999999955</v>
      </c>
      <c r="AJ545" s="748">
        <f>AG545+AI545</f>
        <v>9756.0119999999952</v>
      </c>
    </row>
    <row r="546" spans="1:36" ht="17.45" hidden="1" customHeight="1" x14ac:dyDescent="0.25">
      <c r="A546" s="439" t="s">
        <v>1090</v>
      </c>
      <c r="B546" s="448" t="s">
        <v>579</v>
      </c>
      <c r="C546" s="578"/>
      <c r="D546" s="600"/>
      <c r="E546" s="467"/>
      <c r="F546" s="467"/>
      <c r="G546" s="467"/>
      <c r="H546" s="467"/>
      <c r="I546" s="589"/>
      <c r="J546" s="801"/>
      <c r="K546" s="807"/>
      <c r="L546" s="808"/>
      <c r="M546" s="807"/>
      <c r="N546" s="808"/>
      <c r="O546" s="812"/>
      <c r="P546" s="641">
        <f t="shared" si="335"/>
        <v>0</v>
      </c>
      <c r="Q546" s="514">
        <f t="shared" si="336"/>
        <v>0</v>
      </c>
      <c r="R546" s="640">
        <f t="shared" si="352"/>
        <v>0</v>
      </c>
      <c r="S546" s="641"/>
      <c r="T546" s="514"/>
      <c r="U546" s="514"/>
      <c r="V546" s="514"/>
      <c r="W546" s="514"/>
      <c r="X546" s="671"/>
      <c r="Y546" s="641"/>
      <c r="Z546" s="514"/>
      <c r="AA546" s="514"/>
      <c r="AB546" s="514"/>
      <c r="AC546" s="514"/>
      <c r="AD546" s="671"/>
      <c r="AE546" s="744">
        <f t="shared" si="353"/>
        <v>0</v>
      </c>
      <c r="AF546" s="747"/>
      <c r="AG546" s="747"/>
      <c r="AH546" s="747"/>
      <c r="AI546" s="747"/>
      <c r="AJ546" s="748"/>
    </row>
    <row r="547" spans="1:36" ht="51" x14ac:dyDescent="0.25">
      <c r="A547" s="439" t="s">
        <v>1097</v>
      </c>
      <c r="B547" s="438" t="s">
        <v>571</v>
      </c>
      <c r="C547" s="573" t="s">
        <v>32</v>
      </c>
      <c r="D547" s="600">
        <v>156.38999999999999</v>
      </c>
      <c r="E547" s="467">
        <v>2475.7200000000003</v>
      </c>
      <c r="F547" s="467">
        <f>E547*D547</f>
        <v>387177.85080000001</v>
      </c>
      <c r="G547" s="467">
        <v>60860.412300000004</v>
      </c>
      <c r="H547" s="467">
        <f>G547*D547</f>
        <v>9517959.8795969989</v>
      </c>
      <c r="I547" s="589">
        <f>F547+H547</f>
        <v>9905137.730396999</v>
      </c>
      <c r="J547" s="801">
        <v>140.75</v>
      </c>
      <c r="K547" s="807">
        <v>2475.7200000000003</v>
      </c>
      <c r="L547" s="808">
        <f>K547*J547</f>
        <v>348457.59</v>
      </c>
      <c r="M547" s="807">
        <v>60860.412300000004</v>
      </c>
      <c r="N547" s="808">
        <f>M547*J547</f>
        <v>8566103.0312249996</v>
      </c>
      <c r="O547" s="812">
        <f>L547+N547</f>
        <v>8914560.6212249994</v>
      </c>
      <c r="P547" s="641">
        <f t="shared" ref="P547:P564" si="354">K547-T547</f>
        <v>0</v>
      </c>
      <c r="Q547" s="514">
        <f t="shared" ref="Q547:Q564" si="355">M547-V547</f>
        <v>0.41230000000359723</v>
      </c>
      <c r="R547" s="640">
        <f t="shared" si="352"/>
        <v>0</v>
      </c>
      <c r="S547" s="1002">
        <v>140.75</v>
      </c>
      <c r="T547" s="514">
        <v>2475.7199999999998</v>
      </c>
      <c r="U547" s="514">
        <f>T547*S547</f>
        <v>348457.58999999997</v>
      </c>
      <c r="V547" s="514">
        <v>60860</v>
      </c>
      <c r="W547" s="514">
        <f>V547*S547</f>
        <v>8566045</v>
      </c>
      <c r="X547" s="671">
        <f>U547+W547</f>
        <v>8914502.5899999999</v>
      </c>
      <c r="Y547" s="641"/>
      <c r="Z547" s="514">
        <v>2475.7199999999998</v>
      </c>
      <c r="AA547" s="514">
        <f>Z547*Y547</f>
        <v>0</v>
      </c>
      <c r="AB547" s="514">
        <v>60860</v>
      </c>
      <c r="AC547" s="514">
        <f>AB547*Y547</f>
        <v>0</v>
      </c>
      <c r="AD547" s="671">
        <f>AA547+AC547</f>
        <v>0</v>
      </c>
      <c r="AE547" s="744">
        <f t="shared" si="353"/>
        <v>15.639999999999986</v>
      </c>
      <c r="AF547" s="747">
        <v>2475.7199999999998</v>
      </c>
      <c r="AG547" s="747">
        <f>AF547*AE547</f>
        <v>38720.26079999996</v>
      </c>
      <c r="AH547" s="747">
        <v>60860</v>
      </c>
      <c r="AI547" s="747">
        <f>AH547*AE547</f>
        <v>951850.39999999921</v>
      </c>
      <c r="AJ547" s="748">
        <f>AG547+AI547</f>
        <v>990570.66079999914</v>
      </c>
    </row>
    <row r="548" spans="1:36" ht="15.75" x14ac:dyDescent="0.25">
      <c r="A548" s="439" t="s">
        <v>1098</v>
      </c>
      <c r="B548" s="438" t="s">
        <v>572</v>
      </c>
      <c r="C548" s="573" t="s">
        <v>32</v>
      </c>
      <c r="D548" s="600">
        <v>156.38999999999999</v>
      </c>
      <c r="E548" s="467">
        <v>6552</v>
      </c>
      <c r="F548" s="467">
        <f>E548*D548</f>
        <v>1024667.2799999999</v>
      </c>
      <c r="G548" s="467"/>
      <c r="H548" s="467"/>
      <c r="I548" s="589">
        <f>F548+H548</f>
        <v>1024667.2799999999</v>
      </c>
      <c r="J548" s="801">
        <v>140.75</v>
      </c>
      <c r="K548" s="807">
        <v>6552</v>
      </c>
      <c r="L548" s="808">
        <f>K548*J548</f>
        <v>922194</v>
      </c>
      <c r="M548" s="807"/>
      <c r="N548" s="808"/>
      <c r="O548" s="812">
        <f>L548+N548</f>
        <v>922194</v>
      </c>
      <c r="P548" s="641">
        <f t="shared" si="354"/>
        <v>0</v>
      </c>
      <c r="Q548" s="514">
        <f t="shared" si="355"/>
        <v>0</v>
      </c>
      <c r="R548" s="640">
        <f t="shared" si="352"/>
        <v>0</v>
      </c>
      <c r="S548" s="1002">
        <v>140.75</v>
      </c>
      <c r="T548" s="514">
        <v>6552</v>
      </c>
      <c r="U548" s="514">
        <f>T548*S548</f>
        <v>922194</v>
      </c>
      <c r="V548" s="514"/>
      <c r="W548" s="514"/>
      <c r="X548" s="671">
        <f>U548+W548</f>
        <v>922194</v>
      </c>
      <c r="Y548" s="641"/>
      <c r="Z548" s="514">
        <v>6552</v>
      </c>
      <c r="AA548" s="514">
        <f>Z548*Y548</f>
        <v>0</v>
      </c>
      <c r="AB548" s="514"/>
      <c r="AC548" s="514"/>
      <c r="AD548" s="671">
        <f>AA548+AC548</f>
        <v>0</v>
      </c>
      <c r="AE548" s="744">
        <f t="shared" si="353"/>
        <v>15.639999999999986</v>
      </c>
      <c r="AF548" s="747">
        <v>6552</v>
      </c>
      <c r="AG548" s="747">
        <f>AF548*AE548</f>
        <v>102473.27999999991</v>
      </c>
      <c r="AH548" s="747"/>
      <c r="AI548" s="747"/>
      <c r="AJ548" s="748">
        <f>AG548+AI548</f>
        <v>102473.27999999991</v>
      </c>
    </row>
    <row r="549" spans="1:36" ht="15.6" hidden="1" customHeight="1" x14ac:dyDescent="0.25">
      <c r="A549" s="439" t="s">
        <v>1099</v>
      </c>
      <c r="B549" s="438" t="s">
        <v>573</v>
      </c>
      <c r="C549" s="573" t="s">
        <v>32</v>
      </c>
      <c r="D549" s="600">
        <v>156.38999999999999</v>
      </c>
      <c r="E549" s="467">
        <v>6552</v>
      </c>
      <c r="F549" s="467">
        <f>E549*D549</f>
        <v>1024667.2799999999</v>
      </c>
      <c r="G549" s="467"/>
      <c r="H549" s="467"/>
      <c r="I549" s="589">
        <f>F549+H549</f>
        <v>1024667.2799999999</v>
      </c>
      <c r="J549" s="801"/>
      <c r="K549" s="807">
        <v>6552</v>
      </c>
      <c r="L549" s="808">
        <f>K549*J549</f>
        <v>0</v>
      </c>
      <c r="M549" s="807"/>
      <c r="N549" s="808"/>
      <c r="O549" s="812">
        <f>L549+N549</f>
        <v>0</v>
      </c>
      <c r="P549" s="641">
        <f t="shared" si="354"/>
        <v>0</v>
      </c>
      <c r="Q549" s="514">
        <f t="shared" si="355"/>
        <v>0</v>
      </c>
      <c r="R549" s="640">
        <f t="shared" si="352"/>
        <v>0</v>
      </c>
      <c r="S549" s="641"/>
      <c r="T549" s="521">
        <v>6552</v>
      </c>
      <c r="U549" s="521">
        <f>T549*S549</f>
        <v>0</v>
      </c>
      <c r="V549" s="521"/>
      <c r="W549" s="521"/>
      <c r="X549" s="673">
        <f>U549+W549</f>
        <v>0</v>
      </c>
      <c r="Y549" s="641"/>
      <c r="Z549" s="521">
        <v>6552</v>
      </c>
      <c r="AA549" s="521">
        <f>Z549*Y549</f>
        <v>0</v>
      </c>
      <c r="AB549" s="521"/>
      <c r="AC549" s="521"/>
      <c r="AD549" s="673">
        <f>AA549+AC549</f>
        <v>0</v>
      </c>
      <c r="AE549" s="744">
        <f t="shared" si="353"/>
        <v>156.38999999999999</v>
      </c>
      <c r="AF549" s="751">
        <v>6552</v>
      </c>
      <c r="AG549" s="751">
        <f>AF549*AE549</f>
        <v>1024667.2799999999</v>
      </c>
      <c r="AH549" s="751"/>
      <c r="AI549" s="751"/>
      <c r="AJ549" s="752">
        <f>AG549+AI549</f>
        <v>1024667.2799999999</v>
      </c>
    </row>
    <row r="550" spans="1:36" ht="25.5" x14ac:dyDescent="0.25">
      <c r="A550" s="439" t="s">
        <v>1100</v>
      </c>
      <c r="B550" s="438" t="s">
        <v>577</v>
      </c>
      <c r="C550" s="573" t="s">
        <v>31</v>
      </c>
      <c r="D550" s="600">
        <v>1</v>
      </c>
      <c r="E550" s="467">
        <v>124800</v>
      </c>
      <c r="F550" s="467">
        <f>E550*D550</f>
        <v>124800</v>
      </c>
      <c r="G550" s="467">
        <v>49408.353000000003</v>
      </c>
      <c r="H550" s="467">
        <f>G550*D550</f>
        <v>49408.353000000003</v>
      </c>
      <c r="I550" s="589">
        <f>F550+H550</f>
        <v>174208.353</v>
      </c>
      <c r="J550" s="801">
        <v>1</v>
      </c>
      <c r="K550" s="807">
        <v>124800</v>
      </c>
      <c r="L550" s="808">
        <f>K550*J550</f>
        <v>124800</v>
      </c>
      <c r="M550" s="807">
        <v>49408.353000000003</v>
      </c>
      <c r="N550" s="808">
        <f>M550*J550</f>
        <v>49408.353000000003</v>
      </c>
      <c r="O550" s="812">
        <f>L550+N550</f>
        <v>174208.353</v>
      </c>
      <c r="P550" s="641">
        <f t="shared" si="354"/>
        <v>0</v>
      </c>
      <c r="Q550" s="514">
        <f t="shared" si="355"/>
        <v>0.35300000000279397</v>
      </c>
      <c r="R550" s="640">
        <f t="shared" si="352"/>
        <v>0</v>
      </c>
      <c r="S550" s="1002">
        <v>1</v>
      </c>
      <c r="T550" s="514">
        <v>124800</v>
      </c>
      <c r="U550" s="514">
        <f>T550*S550</f>
        <v>124800</v>
      </c>
      <c r="V550" s="514">
        <v>49408</v>
      </c>
      <c r="W550" s="514">
        <f>V550*S550</f>
        <v>49408</v>
      </c>
      <c r="X550" s="671">
        <f>U550+W550</f>
        <v>174208</v>
      </c>
      <c r="Y550" s="641"/>
      <c r="Z550" s="514">
        <v>124800</v>
      </c>
      <c r="AA550" s="514">
        <f>Z550*Y550</f>
        <v>0</v>
      </c>
      <c r="AB550" s="514">
        <v>49408</v>
      </c>
      <c r="AC550" s="514">
        <f>AB550*Y550</f>
        <v>0</v>
      </c>
      <c r="AD550" s="671">
        <f>AA550+AC550</f>
        <v>0</v>
      </c>
      <c r="AE550" s="744">
        <f t="shared" si="353"/>
        <v>0</v>
      </c>
      <c r="AF550" s="747">
        <v>124800</v>
      </c>
      <c r="AG550" s="747">
        <f>AF550*AE550</f>
        <v>0</v>
      </c>
      <c r="AH550" s="747">
        <v>49408</v>
      </c>
      <c r="AI550" s="747">
        <f>AH550*AE550</f>
        <v>0</v>
      </c>
      <c r="AJ550" s="748">
        <f>AG550+AI550</f>
        <v>0</v>
      </c>
    </row>
    <row r="551" spans="1:36" ht="17.45" hidden="1" customHeight="1" x14ac:dyDescent="0.25">
      <c r="A551" s="443" t="s">
        <v>1101</v>
      </c>
      <c r="B551" s="433" t="s">
        <v>580</v>
      </c>
      <c r="C551" s="569"/>
      <c r="D551" s="596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7">
        <f>SUM(I553:I564)</f>
        <v>11927334.874640001</v>
      </c>
      <c r="J551" s="823"/>
      <c r="K551" s="816"/>
      <c r="L551" s="834">
        <f>SUM(L553:L564)</f>
        <v>2680424.8536000005</v>
      </c>
      <c r="M551" s="816"/>
      <c r="N551" s="834">
        <f>SUM(N553:N564)</f>
        <v>5988165.8737560008</v>
      </c>
      <c r="O551" s="835">
        <f>SUM(O553:O564)</f>
        <v>8668590.7273560017</v>
      </c>
      <c r="P551" s="641">
        <f t="shared" si="354"/>
        <v>0</v>
      </c>
      <c r="Q551" s="514">
        <f t="shared" si="355"/>
        <v>0</v>
      </c>
      <c r="R551" s="640">
        <f t="shared" si="352"/>
        <v>0</v>
      </c>
      <c r="S551" s="650"/>
      <c r="T551" s="522"/>
      <c r="U551" s="522">
        <f>SUM(U553:U564)</f>
        <v>2680259.1400000006</v>
      </c>
      <c r="V551" s="522"/>
      <c r="W551" s="522">
        <f>SUM(W553:W564)</f>
        <v>5987395.2349999994</v>
      </c>
      <c r="X551" s="676">
        <f>SUM(X553:X564)</f>
        <v>8667654.3750000019</v>
      </c>
      <c r="Y551" s="650"/>
      <c r="Z551" s="522"/>
      <c r="AA551" s="522">
        <f>SUM(AA553:AA564)</f>
        <v>0</v>
      </c>
      <c r="AB551" s="522"/>
      <c r="AC551" s="522">
        <f>SUM(AC553:AC564)</f>
        <v>0</v>
      </c>
      <c r="AD551" s="676">
        <f>SUM(AD553:AD564)</f>
        <v>0</v>
      </c>
      <c r="AE551" s="744">
        <f t="shared" si="353"/>
        <v>0</v>
      </c>
      <c r="AF551" s="770"/>
      <c r="AG551" s="770">
        <f>SUM(AG553:AG564)</f>
        <v>2531103.7599999993</v>
      </c>
      <c r="AH551" s="770"/>
      <c r="AI551" s="770">
        <f>SUM(AI553:AI564)</f>
        <v>728511.96500000032</v>
      </c>
      <c r="AJ551" s="760">
        <f>SUM(AJ553:AJ564)</f>
        <v>3259615.7249999996</v>
      </c>
    </row>
    <row r="552" spans="1:36" ht="17.45" hidden="1" customHeight="1" x14ac:dyDescent="0.25">
      <c r="A552" s="439" t="s">
        <v>1102</v>
      </c>
      <c r="B552" s="448" t="s">
        <v>562</v>
      </c>
      <c r="C552" s="578"/>
      <c r="D552" s="600"/>
      <c r="E552" s="467"/>
      <c r="F552" s="467"/>
      <c r="G552" s="467"/>
      <c r="H552" s="467"/>
      <c r="I552" s="589"/>
      <c r="J552" s="801"/>
      <c r="K552" s="807"/>
      <c r="L552" s="808"/>
      <c r="M552" s="807"/>
      <c r="N552" s="808"/>
      <c r="O552" s="812"/>
      <c r="P552" s="641">
        <f t="shared" si="354"/>
        <v>0</v>
      </c>
      <c r="Q552" s="514">
        <f t="shared" si="355"/>
        <v>0</v>
      </c>
      <c r="R552" s="640">
        <f t="shared" si="352"/>
        <v>0</v>
      </c>
      <c r="S552" s="641"/>
      <c r="T552" s="514"/>
      <c r="U552" s="514"/>
      <c r="V552" s="514"/>
      <c r="W552" s="514"/>
      <c r="X552" s="671"/>
      <c r="Y552" s="641"/>
      <c r="Z552" s="514"/>
      <c r="AA552" s="514"/>
      <c r="AB552" s="514"/>
      <c r="AC552" s="514"/>
      <c r="AD552" s="671"/>
      <c r="AE552" s="744">
        <f t="shared" si="353"/>
        <v>0</v>
      </c>
      <c r="AF552" s="747"/>
      <c r="AG552" s="747"/>
      <c r="AH552" s="747"/>
      <c r="AI552" s="747"/>
      <c r="AJ552" s="748"/>
    </row>
    <row r="553" spans="1:36" s="403" customFormat="1" ht="17.45" hidden="1" customHeight="1" x14ac:dyDescent="0.25">
      <c r="A553" s="439" t="s">
        <v>1103</v>
      </c>
      <c r="B553" s="438" t="s">
        <v>563</v>
      </c>
      <c r="C553" s="573" t="s">
        <v>171</v>
      </c>
      <c r="D553" s="600">
        <v>34.22</v>
      </c>
      <c r="E553" s="467">
        <v>13494</v>
      </c>
      <c r="F553" s="467">
        <f>E553*D553</f>
        <v>461764.68</v>
      </c>
      <c r="G553" s="467"/>
      <c r="H553" s="467"/>
      <c r="I553" s="589">
        <f>F553+H553</f>
        <v>461764.68</v>
      </c>
      <c r="J553" s="801"/>
      <c r="K553" s="807">
        <v>13494</v>
      </c>
      <c r="L553" s="808">
        <f>K553*J553</f>
        <v>0</v>
      </c>
      <c r="M553" s="807"/>
      <c r="N553" s="808"/>
      <c r="O553" s="812">
        <f>L553+N553</f>
        <v>0</v>
      </c>
      <c r="P553" s="641">
        <f t="shared" si="354"/>
        <v>0</v>
      </c>
      <c r="Q553" s="514">
        <f t="shared" si="355"/>
        <v>0</v>
      </c>
      <c r="R553" s="640">
        <f t="shared" si="352"/>
        <v>0</v>
      </c>
      <c r="S553" s="641"/>
      <c r="T553" s="521">
        <v>13494</v>
      </c>
      <c r="U553" s="521">
        <f>T553*S553</f>
        <v>0</v>
      </c>
      <c r="V553" s="521"/>
      <c r="W553" s="521"/>
      <c r="X553" s="673">
        <f>U553+W553</f>
        <v>0</v>
      </c>
      <c r="Y553" s="641"/>
      <c r="Z553" s="521">
        <v>13494</v>
      </c>
      <c r="AA553" s="521">
        <f>Z553*Y553</f>
        <v>0</v>
      </c>
      <c r="AB553" s="521"/>
      <c r="AC553" s="521"/>
      <c r="AD553" s="673">
        <f>AA553+AC553</f>
        <v>0</v>
      </c>
      <c r="AE553" s="744">
        <f t="shared" si="353"/>
        <v>34.22</v>
      </c>
      <c r="AF553" s="751">
        <v>13494</v>
      </c>
      <c r="AG553" s="751">
        <f>AF553*AE553</f>
        <v>461764.68</v>
      </c>
      <c r="AH553" s="751"/>
      <c r="AI553" s="751"/>
      <c r="AJ553" s="752">
        <f>AG553+AI553</f>
        <v>461764.68</v>
      </c>
    </row>
    <row r="554" spans="1:36" ht="17.45" customHeight="1" x14ac:dyDescent="0.25">
      <c r="A554" s="439" t="s">
        <v>1104</v>
      </c>
      <c r="B554" s="438" t="s">
        <v>564</v>
      </c>
      <c r="C554" s="573" t="s">
        <v>171</v>
      </c>
      <c r="D554" s="600">
        <v>132.63</v>
      </c>
      <c r="E554" s="467">
        <v>19422</v>
      </c>
      <c r="F554" s="467">
        <f>E554*D554</f>
        <v>2575939.86</v>
      </c>
      <c r="G554" s="467"/>
      <c r="H554" s="467"/>
      <c r="I554" s="589">
        <f>F554+H554</f>
        <v>2575939.86</v>
      </c>
      <c r="J554" s="801">
        <v>67.930000000000007</v>
      </c>
      <c r="K554" s="807">
        <v>19422</v>
      </c>
      <c r="L554" s="808">
        <f>K554*J554</f>
        <v>1319336.4600000002</v>
      </c>
      <c r="M554" s="807"/>
      <c r="N554" s="808"/>
      <c r="O554" s="812">
        <f>L554+N554</f>
        <v>1319336.4600000002</v>
      </c>
      <c r="P554" s="641">
        <f t="shared" si="354"/>
        <v>0</v>
      </c>
      <c r="Q554" s="514">
        <f t="shared" si="355"/>
        <v>0</v>
      </c>
      <c r="R554" s="640">
        <f t="shared" si="352"/>
        <v>0</v>
      </c>
      <c r="S554" s="1002">
        <v>67.930000000000007</v>
      </c>
      <c r="T554" s="514">
        <v>19422</v>
      </c>
      <c r="U554" s="514">
        <f>T554*S554</f>
        <v>1319336.4600000002</v>
      </c>
      <c r="V554" s="514"/>
      <c r="W554" s="514"/>
      <c r="X554" s="671">
        <f>U554+W554</f>
        <v>1319336.4600000002</v>
      </c>
      <c r="Y554" s="641"/>
      <c r="Z554" s="514">
        <v>19422</v>
      </c>
      <c r="AA554" s="514">
        <f>Z554*Y554</f>
        <v>0</v>
      </c>
      <c r="AB554" s="514"/>
      <c r="AC554" s="514"/>
      <c r="AD554" s="671">
        <f>AA554+AC554</f>
        <v>0</v>
      </c>
      <c r="AE554" s="744">
        <f t="shared" si="353"/>
        <v>64.699999999999989</v>
      </c>
      <c r="AF554" s="747">
        <v>19422</v>
      </c>
      <c r="AG554" s="747">
        <f>AF554*AE554</f>
        <v>1256603.3999999997</v>
      </c>
      <c r="AH554" s="747"/>
      <c r="AI554" s="747"/>
      <c r="AJ554" s="748">
        <f>AG554+AI554</f>
        <v>1256603.3999999997</v>
      </c>
    </row>
    <row r="555" spans="1:36" ht="25.5" x14ac:dyDescent="0.25">
      <c r="A555" s="439" t="s">
        <v>1105</v>
      </c>
      <c r="B555" s="438" t="s">
        <v>565</v>
      </c>
      <c r="C555" s="573" t="s">
        <v>171</v>
      </c>
      <c r="D555" s="600">
        <f>84.52</f>
        <v>84.52</v>
      </c>
      <c r="E555" s="467">
        <v>2405</v>
      </c>
      <c r="F555" s="467">
        <f>E555*D555</f>
        <v>203270.59999999998</v>
      </c>
      <c r="G555" s="467"/>
      <c r="H555" s="467"/>
      <c r="I555" s="589">
        <f>F555+H555</f>
        <v>203270.59999999998</v>
      </c>
      <c r="J555" s="801">
        <v>75.48</v>
      </c>
      <c r="K555" s="807">
        <v>2405</v>
      </c>
      <c r="L555" s="808">
        <f>K555*J555</f>
        <v>181529.40000000002</v>
      </c>
      <c r="M555" s="807"/>
      <c r="N555" s="808"/>
      <c r="O555" s="812">
        <f>L555+N555</f>
        <v>181529.40000000002</v>
      </c>
      <c r="P555" s="641">
        <f t="shared" si="354"/>
        <v>0</v>
      </c>
      <c r="Q555" s="514">
        <f t="shared" si="355"/>
        <v>0</v>
      </c>
      <c r="R555" s="640">
        <f t="shared" si="352"/>
        <v>0</v>
      </c>
      <c r="S555" s="1002">
        <v>75.48</v>
      </c>
      <c r="T555" s="514">
        <v>2405</v>
      </c>
      <c r="U555" s="514">
        <f>T555*S555</f>
        <v>181529.40000000002</v>
      </c>
      <c r="V555" s="514"/>
      <c r="W555" s="514"/>
      <c r="X555" s="671">
        <f>U555+W555</f>
        <v>181529.40000000002</v>
      </c>
      <c r="Y555" s="641"/>
      <c r="Z555" s="514">
        <v>2405</v>
      </c>
      <c r="AA555" s="514">
        <f>Z555*Y555</f>
        <v>0</v>
      </c>
      <c r="AB555" s="514"/>
      <c r="AC555" s="514"/>
      <c r="AD555" s="671">
        <f>AA555+AC555</f>
        <v>0</v>
      </c>
      <c r="AE555" s="744">
        <f t="shared" si="353"/>
        <v>9.039999999999992</v>
      </c>
      <c r="AF555" s="747">
        <v>2405</v>
      </c>
      <c r="AG555" s="747">
        <f>AF555*AE555</f>
        <v>21741.199999999983</v>
      </c>
      <c r="AH555" s="747"/>
      <c r="AI555" s="747"/>
      <c r="AJ555" s="748">
        <f>AG555+AI555</f>
        <v>21741.199999999983</v>
      </c>
    </row>
    <row r="556" spans="1:36" ht="26.25" hidden="1" customHeight="1" x14ac:dyDescent="0.25">
      <c r="A556" s="439" t="s">
        <v>1106</v>
      </c>
      <c r="B556" s="448" t="s">
        <v>566</v>
      </c>
      <c r="C556" s="573"/>
      <c r="D556" s="600"/>
      <c r="E556" s="467"/>
      <c r="F556" s="467"/>
      <c r="G556" s="467"/>
      <c r="H556" s="467"/>
      <c r="I556" s="589"/>
      <c r="J556" s="801"/>
      <c r="K556" s="807"/>
      <c r="L556" s="808"/>
      <c r="M556" s="807"/>
      <c r="N556" s="808"/>
      <c r="O556" s="812"/>
      <c r="P556" s="641">
        <f t="shared" si="354"/>
        <v>0</v>
      </c>
      <c r="Q556" s="514">
        <f t="shared" si="355"/>
        <v>0</v>
      </c>
      <c r="R556" s="640">
        <f t="shared" si="352"/>
        <v>0</v>
      </c>
      <c r="S556" s="641"/>
      <c r="T556" s="514"/>
      <c r="U556" s="514"/>
      <c r="V556" s="514"/>
      <c r="W556" s="514"/>
      <c r="X556" s="671"/>
      <c r="Y556" s="641"/>
      <c r="Z556" s="514"/>
      <c r="AA556" s="514"/>
      <c r="AB556" s="514"/>
      <c r="AC556" s="514"/>
      <c r="AD556" s="671"/>
      <c r="AE556" s="744">
        <f t="shared" si="353"/>
        <v>0</v>
      </c>
      <c r="AF556" s="747"/>
      <c r="AG556" s="747"/>
      <c r="AH556" s="747"/>
      <c r="AI556" s="747"/>
      <c r="AJ556" s="748"/>
    </row>
    <row r="557" spans="1:36" ht="17.45" customHeight="1" x14ac:dyDescent="0.25">
      <c r="A557" s="439" t="s">
        <v>1107</v>
      </c>
      <c r="B557" s="438" t="s">
        <v>567</v>
      </c>
      <c r="C557" s="573" t="s">
        <v>171</v>
      </c>
      <c r="D557" s="600">
        <v>65</v>
      </c>
      <c r="E557" s="467">
        <v>2513.1600000000003</v>
      </c>
      <c r="F557" s="467">
        <f>E557*D557</f>
        <v>163355.40000000002</v>
      </c>
      <c r="G557" s="467">
        <v>6681</v>
      </c>
      <c r="H557" s="467">
        <f>G557*D557</f>
        <v>434265</v>
      </c>
      <c r="I557" s="589">
        <f>F557+H557</f>
        <v>597620.4</v>
      </c>
      <c r="J557" s="801">
        <v>52</v>
      </c>
      <c r="K557" s="807">
        <v>2513.1600000000003</v>
      </c>
      <c r="L557" s="808">
        <f>K557*J557</f>
        <v>130684.32000000002</v>
      </c>
      <c r="M557" s="807">
        <v>6681</v>
      </c>
      <c r="N557" s="808">
        <f>M557*J557</f>
        <v>347412</v>
      </c>
      <c r="O557" s="812">
        <f>L557+N557</f>
        <v>478096.32</v>
      </c>
      <c r="P557" s="641">
        <f t="shared" si="354"/>
        <v>0.16000000000030923</v>
      </c>
      <c r="Q557" s="514">
        <f t="shared" si="355"/>
        <v>0</v>
      </c>
      <c r="R557" s="640">
        <f t="shared" si="352"/>
        <v>10.400000000023283</v>
      </c>
      <c r="S557" s="1002">
        <v>52</v>
      </c>
      <c r="T557" s="514">
        <v>2513</v>
      </c>
      <c r="U557" s="514">
        <f>T557*S557</f>
        <v>130676</v>
      </c>
      <c r="V557" s="514">
        <v>6681</v>
      </c>
      <c r="W557" s="514">
        <f>V557*S557</f>
        <v>347412</v>
      </c>
      <c r="X557" s="671">
        <f>U557+W557</f>
        <v>478088</v>
      </c>
      <c r="Y557" s="641"/>
      <c r="Z557" s="514">
        <v>2513</v>
      </c>
      <c r="AA557" s="514">
        <f>Z557*Y557</f>
        <v>0</v>
      </c>
      <c r="AB557" s="514">
        <v>6681</v>
      </c>
      <c r="AC557" s="514">
        <f>AB557*Y557</f>
        <v>0</v>
      </c>
      <c r="AD557" s="671">
        <f>AA557+AC557</f>
        <v>0</v>
      </c>
      <c r="AE557" s="744">
        <f t="shared" si="353"/>
        <v>13</v>
      </c>
      <c r="AF557" s="747">
        <v>2513</v>
      </c>
      <c r="AG557" s="747">
        <f>AF557*AE557</f>
        <v>32669</v>
      </c>
      <c r="AH557" s="747">
        <v>6681</v>
      </c>
      <c r="AI557" s="747">
        <f>AH557*AE557</f>
        <v>86853</v>
      </c>
      <c r="AJ557" s="748">
        <f>AG557+AI557</f>
        <v>119522</v>
      </c>
    </row>
    <row r="558" spans="1:36" ht="17.45" customHeight="1" x14ac:dyDescent="0.25">
      <c r="A558" s="439" t="s">
        <v>1108</v>
      </c>
      <c r="B558" s="438" t="s">
        <v>568</v>
      </c>
      <c r="C558" s="573" t="s">
        <v>171</v>
      </c>
      <c r="D558" s="600">
        <v>70</v>
      </c>
      <c r="E558" s="467">
        <v>2333.7600000000002</v>
      </c>
      <c r="F558" s="467">
        <f>E558*D558</f>
        <v>163363.20000000001</v>
      </c>
      <c r="G558" s="467">
        <v>2161.5</v>
      </c>
      <c r="H558" s="467">
        <f>G558*D558</f>
        <v>151305</v>
      </c>
      <c r="I558" s="589">
        <f>F558+H558</f>
        <v>314668.2</v>
      </c>
      <c r="J558" s="801">
        <v>56</v>
      </c>
      <c r="K558" s="807">
        <v>2333.7600000000002</v>
      </c>
      <c r="L558" s="808">
        <f>K558*J558</f>
        <v>130690.56000000001</v>
      </c>
      <c r="M558" s="807">
        <v>2161.5</v>
      </c>
      <c r="N558" s="808">
        <f>M558*J558</f>
        <v>121044</v>
      </c>
      <c r="O558" s="812">
        <f>L558+N558</f>
        <v>251734.56</v>
      </c>
      <c r="P558" s="641">
        <f t="shared" si="354"/>
        <v>0.26000000000021828</v>
      </c>
      <c r="Q558" s="514">
        <f t="shared" si="355"/>
        <v>0</v>
      </c>
      <c r="R558" s="640">
        <f t="shared" si="352"/>
        <v>18.200000000011642</v>
      </c>
      <c r="S558" s="1002">
        <v>55.95</v>
      </c>
      <c r="T558" s="514">
        <v>2333.5</v>
      </c>
      <c r="U558" s="514">
        <f>ROUND((T558*S558),2)</f>
        <v>130559.33</v>
      </c>
      <c r="V558" s="514">
        <v>2161.5</v>
      </c>
      <c r="W558" s="514">
        <f>V558*S558</f>
        <v>120935.925</v>
      </c>
      <c r="X558" s="671">
        <f>U558+W558</f>
        <v>251495.255</v>
      </c>
      <c r="Y558" s="641"/>
      <c r="Z558" s="514">
        <v>2333.5</v>
      </c>
      <c r="AA558" s="514">
        <f>ROUND((Z558*Y558),2)</f>
        <v>0</v>
      </c>
      <c r="AB558" s="514">
        <v>2161.5</v>
      </c>
      <c r="AC558" s="514">
        <f>AB558*Y558</f>
        <v>0</v>
      </c>
      <c r="AD558" s="671">
        <f>AA558+AC558</f>
        <v>0</v>
      </c>
      <c r="AE558" s="744">
        <f t="shared" si="353"/>
        <v>14.049999999999997</v>
      </c>
      <c r="AF558" s="747">
        <v>2333.5</v>
      </c>
      <c r="AG558" s="747">
        <f>ROUND((AF558*AE558),2)</f>
        <v>32785.68</v>
      </c>
      <c r="AH558" s="747">
        <v>2161.5</v>
      </c>
      <c r="AI558" s="747">
        <f>AH558*AE558</f>
        <v>30369.074999999993</v>
      </c>
      <c r="AJ558" s="748">
        <f>AG558+AI558</f>
        <v>63154.75499999999</v>
      </c>
    </row>
    <row r="559" spans="1:36" ht="17.45" customHeight="1" x14ac:dyDescent="0.25">
      <c r="A559" s="439" t="s">
        <v>1109</v>
      </c>
      <c r="B559" s="438" t="s">
        <v>569</v>
      </c>
      <c r="C559" s="573" t="s">
        <v>32</v>
      </c>
      <c r="D559" s="600">
        <v>97.2</v>
      </c>
      <c r="E559" s="467">
        <v>46.800000000000004</v>
      </c>
      <c r="F559" s="467">
        <f>E559*D559</f>
        <v>4548.9600000000009</v>
      </c>
      <c r="G559" s="467">
        <v>264.096</v>
      </c>
      <c r="H559" s="467">
        <f>G559*D559</f>
        <v>25670.1312</v>
      </c>
      <c r="I559" s="589">
        <f>F559+H559</f>
        <v>30219.091200000003</v>
      </c>
      <c r="J559" s="801">
        <v>77.760000000000005</v>
      </c>
      <c r="K559" s="807">
        <v>46.800000000000004</v>
      </c>
      <c r="L559" s="808">
        <f>K559*J559</f>
        <v>3639.1680000000006</v>
      </c>
      <c r="M559" s="807">
        <v>264.096</v>
      </c>
      <c r="N559" s="808">
        <f>M559*J559</f>
        <v>20536.104960000001</v>
      </c>
      <c r="O559" s="812">
        <f>L559+N559</f>
        <v>24175.272960000002</v>
      </c>
      <c r="P559" s="641">
        <f t="shared" si="354"/>
        <v>0</v>
      </c>
      <c r="Q559" s="514">
        <f t="shared" si="355"/>
        <v>9.6000000000003638E-2</v>
      </c>
      <c r="R559" s="640">
        <f t="shared" si="352"/>
        <v>0</v>
      </c>
      <c r="S559" s="1002">
        <v>77.73</v>
      </c>
      <c r="T559" s="514">
        <v>46.8</v>
      </c>
      <c r="U559" s="514">
        <f>ROUND((T559*S559),2)</f>
        <v>3637.76</v>
      </c>
      <c r="V559" s="514">
        <v>264</v>
      </c>
      <c r="W559" s="514">
        <f>V559*S559</f>
        <v>20520.72</v>
      </c>
      <c r="X559" s="671">
        <f>U559+W559</f>
        <v>24158.480000000003</v>
      </c>
      <c r="Y559" s="641"/>
      <c r="Z559" s="514">
        <v>46.8</v>
      </c>
      <c r="AA559" s="514">
        <f>ROUND((Z559*Y559),2)</f>
        <v>0</v>
      </c>
      <c r="AB559" s="514">
        <v>264</v>
      </c>
      <c r="AC559" s="514">
        <f>AB559*Y559</f>
        <v>0</v>
      </c>
      <c r="AD559" s="671">
        <f>AA559+AC559</f>
        <v>0</v>
      </c>
      <c r="AE559" s="744">
        <f t="shared" si="353"/>
        <v>19.47</v>
      </c>
      <c r="AF559" s="747">
        <v>46.8</v>
      </c>
      <c r="AG559" s="747">
        <f>ROUND((AF559*AE559),2)</f>
        <v>911.2</v>
      </c>
      <c r="AH559" s="747">
        <v>264</v>
      </c>
      <c r="AI559" s="747">
        <f>AH559*AE559</f>
        <v>5140.08</v>
      </c>
      <c r="AJ559" s="748">
        <f>AG559+AI559</f>
        <v>6051.28</v>
      </c>
    </row>
    <row r="560" spans="1:36" ht="17.45" hidden="1" customHeight="1" x14ac:dyDescent="0.25">
      <c r="A560" s="439" t="s">
        <v>1111</v>
      </c>
      <c r="B560" s="448" t="s">
        <v>581</v>
      </c>
      <c r="C560" s="578"/>
      <c r="D560" s="600"/>
      <c r="E560" s="467"/>
      <c r="F560" s="467"/>
      <c r="G560" s="467"/>
      <c r="H560" s="467"/>
      <c r="I560" s="589"/>
      <c r="J560" s="801"/>
      <c r="K560" s="807"/>
      <c r="L560" s="808"/>
      <c r="M560" s="807"/>
      <c r="N560" s="808"/>
      <c r="O560" s="812"/>
      <c r="P560" s="641">
        <f t="shared" si="354"/>
        <v>0</v>
      </c>
      <c r="Q560" s="514">
        <f t="shared" si="355"/>
        <v>0</v>
      </c>
      <c r="R560" s="640">
        <f t="shared" si="352"/>
        <v>0</v>
      </c>
      <c r="S560" s="641"/>
      <c r="T560" s="514"/>
      <c r="U560" s="514"/>
      <c r="V560" s="514"/>
      <c r="W560" s="514"/>
      <c r="X560" s="671"/>
      <c r="Y560" s="641"/>
      <c r="Z560" s="514"/>
      <c r="AA560" s="514"/>
      <c r="AB560" s="514"/>
      <c r="AC560" s="514"/>
      <c r="AD560" s="671"/>
      <c r="AE560" s="744">
        <f t="shared" si="353"/>
        <v>0</v>
      </c>
      <c r="AF560" s="747"/>
      <c r="AG560" s="747"/>
      <c r="AH560" s="747"/>
      <c r="AI560" s="747"/>
      <c r="AJ560" s="748"/>
    </row>
    <row r="561" spans="1:36" ht="36.75" customHeight="1" x14ac:dyDescent="0.25">
      <c r="A561" s="439" t="s">
        <v>1110</v>
      </c>
      <c r="B561" s="438" t="s">
        <v>582</v>
      </c>
      <c r="C561" s="573" t="s">
        <v>32</v>
      </c>
      <c r="D561" s="600">
        <v>97.2</v>
      </c>
      <c r="E561" s="467">
        <v>2475.7200000000003</v>
      </c>
      <c r="F561" s="467">
        <f>E561*D561</f>
        <v>240639.98400000003</v>
      </c>
      <c r="G561" s="467">
        <v>62297.272700000001</v>
      </c>
      <c r="H561" s="467">
        <f>G561*D561</f>
        <v>6055294.90644</v>
      </c>
      <c r="I561" s="589">
        <f>F561+H561</f>
        <v>6295934.8904400002</v>
      </c>
      <c r="J561" s="801">
        <v>87.48</v>
      </c>
      <c r="K561" s="807">
        <v>2475.7200000000003</v>
      </c>
      <c r="L561" s="808">
        <f>K561*J561</f>
        <v>216575.98560000004</v>
      </c>
      <c r="M561" s="807">
        <v>62297.272700000001</v>
      </c>
      <c r="N561" s="808">
        <f>M561*J561</f>
        <v>5449765.4157960005</v>
      </c>
      <c r="O561" s="812">
        <f>L561+N561</f>
        <v>5666341.4013960008</v>
      </c>
      <c r="P561" s="641">
        <f t="shared" si="354"/>
        <v>0</v>
      </c>
      <c r="Q561" s="514">
        <f t="shared" si="355"/>
        <v>0.27270000000135042</v>
      </c>
      <c r="R561" s="640">
        <f t="shared" si="352"/>
        <v>0</v>
      </c>
      <c r="S561" s="1002">
        <v>87.47</v>
      </c>
      <c r="T561" s="514">
        <v>2475.7199999999998</v>
      </c>
      <c r="U561" s="514">
        <f>ROUND((T561*S561),2)</f>
        <v>216551.23</v>
      </c>
      <c r="V561" s="514">
        <v>62297</v>
      </c>
      <c r="W561" s="514">
        <f>V561*S561</f>
        <v>5449118.5899999999</v>
      </c>
      <c r="X561" s="671">
        <f>U561+W561</f>
        <v>5665669.8200000003</v>
      </c>
      <c r="Y561" s="641"/>
      <c r="Z561" s="514">
        <v>2475.7199999999998</v>
      </c>
      <c r="AA561" s="514">
        <f>ROUND((Z561*Y561),2)</f>
        <v>0</v>
      </c>
      <c r="AB561" s="514">
        <v>62297</v>
      </c>
      <c r="AC561" s="514">
        <f>AB561*Y561</f>
        <v>0</v>
      </c>
      <c r="AD561" s="671">
        <f>AA561+AC561</f>
        <v>0</v>
      </c>
      <c r="AE561" s="744">
        <f t="shared" si="353"/>
        <v>9.730000000000004</v>
      </c>
      <c r="AF561" s="747">
        <v>2475.7199999999998</v>
      </c>
      <c r="AG561" s="747">
        <f>ROUND((AF561*AE561),2)</f>
        <v>24088.76</v>
      </c>
      <c r="AH561" s="747">
        <v>62297</v>
      </c>
      <c r="AI561" s="747">
        <f>AH561*AE561</f>
        <v>606149.81000000029</v>
      </c>
      <c r="AJ561" s="748">
        <f>AG561+AI561</f>
        <v>630238.5700000003</v>
      </c>
    </row>
    <row r="562" spans="1:36" ht="17.45" customHeight="1" x14ac:dyDescent="0.25">
      <c r="A562" s="439" t="s">
        <v>1112</v>
      </c>
      <c r="B562" s="438" t="s">
        <v>572</v>
      </c>
      <c r="C562" s="573" t="s">
        <v>32</v>
      </c>
      <c r="D562" s="600">
        <v>97.2</v>
      </c>
      <c r="E562" s="467">
        <v>6552</v>
      </c>
      <c r="F562" s="467">
        <f>E562*D562</f>
        <v>636854.4</v>
      </c>
      <c r="G562" s="467"/>
      <c r="H562" s="467"/>
      <c r="I562" s="589">
        <f>F562+H562</f>
        <v>636854.4</v>
      </c>
      <c r="J562" s="801">
        <v>87.48</v>
      </c>
      <c r="K562" s="807">
        <v>6552</v>
      </c>
      <c r="L562" s="808">
        <f>K562*J562</f>
        <v>573168.96000000008</v>
      </c>
      <c r="M562" s="807"/>
      <c r="N562" s="808"/>
      <c r="O562" s="812">
        <f>L562+N562</f>
        <v>573168.96000000008</v>
      </c>
      <c r="P562" s="641">
        <f t="shared" si="354"/>
        <v>0</v>
      </c>
      <c r="Q562" s="514">
        <f t="shared" si="355"/>
        <v>0</v>
      </c>
      <c r="R562" s="640">
        <f t="shared" si="352"/>
        <v>0</v>
      </c>
      <c r="S562" s="1002">
        <v>87.48</v>
      </c>
      <c r="T562" s="514">
        <v>6552</v>
      </c>
      <c r="U562" s="514">
        <f>T562*S562</f>
        <v>573168.96000000008</v>
      </c>
      <c r="V562" s="514"/>
      <c r="W562" s="514"/>
      <c r="X562" s="671">
        <f>U562+W562</f>
        <v>573168.96000000008</v>
      </c>
      <c r="Y562" s="641"/>
      <c r="Z562" s="514">
        <v>6552</v>
      </c>
      <c r="AA562" s="514">
        <f>Z562*Y562</f>
        <v>0</v>
      </c>
      <c r="AB562" s="514"/>
      <c r="AC562" s="514"/>
      <c r="AD562" s="671">
        <f>AA562+AC562</f>
        <v>0</v>
      </c>
      <c r="AE562" s="744">
        <f t="shared" si="353"/>
        <v>9.7199999999999989</v>
      </c>
      <c r="AF562" s="747">
        <v>6552</v>
      </c>
      <c r="AG562" s="747">
        <f>AF562*AE562</f>
        <v>63685.439999999995</v>
      </c>
      <c r="AH562" s="747"/>
      <c r="AI562" s="747"/>
      <c r="AJ562" s="748">
        <f>AG562+AI562</f>
        <v>63685.439999999995</v>
      </c>
    </row>
    <row r="563" spans="1:36" ht="17.45" hidden="1" customHeight="1" x14ac:dyDescent="0.25">
      <c r="A563" s="439" t="s">
        <v>1113</v>
      </c>
      <c r="B563" s="438" t="s">
        <v>573</v>
      </c>
      <c r="C563" s="573" t="s">
        <v>32</v>
      </c>
      <c r="D563" s="600">
        <v>97.2</v>
      </c>
      <c r="E563" s="467">
        <v>6552</v>
      </c>
      <c r="F563" s="467">
        <f>E563*D563</f>
        <v>636854.4</v>
      </c>
      <c r="G563" s="467"/>
      <c r="H563" s="467"/>
      <c r="I563" s="589">
        <f>F563+H563</f>
        <v>636854.4</v>
      </c>
      <c r="J563" s="801"/>
      <c r="K563" s="807">
        <v>6552</v>
      </c>
      <c r="L563" s="808">
        <f>K563*J563</f>
        <v>0</v>
      </c>
      <c r="M563" s="807"/>
      <c r="N563" s="808"/>
      <c r="O563" s="812">
        <f>L563+N563</f>
        <v>0</v>
      </c>
      <c r="P563" s="641">
        <f t="shared" si="354"/>
        <v>0</v>
      </c>
      <c r="Q563" s="514">
        <f t="shared" si="355"/>
        <v>0</v>
      </c>
      <c r="R563" s="640">
        <f t="shared" si="352"/>
        <v>0</v>
      </c>
      <c r="S563" s="641"/>
      <c r="T563" s="521">
        <v>6552</v>
      </c>
      <c r="U563" s="521">
        <f>T563*S563</f>
        <v>0</v>
      </c>
      <c r="V563" s="521"/>
      <c r="W563" s="521"/>
      <c r="X563" s="673">
        <f>U563+W563</f>
        <v>0</v>
      </c>
      <c r="Y563" s="641"/>
      <c r="Z563" s="521">
        <v>6552</v>
      </c>
      <c r="AA563" s="521">
        <f>Z563*Y563</f>
        <v>0</v>
      </c>
      <c r="AB563" s="521"/>
      <c r="AC563" s="521"/>
      <c r="AD563" s="673">
        <f>AA563+AC563</f>
        <v>0</v>
      </c>
      <c r="AE563" s="744">
        <f t="shared" si="353"/>
        <v>97.2</v>
      </c>
      <c r="AF563" s="751">
        <v>6552</v>
      </c>
      <c r="AG563" s="751">
        <f>AF563*AE563</f>
        <v>636854.4</v>
      </c>
      <c r="AH563" s="751"/>
      <c r="AI563" s="751"/>
      <c r="AJ563" s="752">
        <f>AG563+AI563</f>
        <v>636854.4</v>
      </c>
    </row>
    <row r="564" spans="1:36" ht="26.25" thickBot="1" x14ac:dyDescent="0.3">
      <c r="A564" s="482" t="s">
        <v>1114</v>
      </c>
      <c r="B564" s="483" t="s">
        <v>577</v>
      </c>
      <c r="C564" s="580" t="s">
        <v>31</v>
      </c>
      <c r="D564" s="733">
        <v>1</v>
      </c>
      <c r="E564" s="734">
        <v>124800</v>
      </c>
      <c r="F564" s="734">
        <f>E564*D564</f>
        <v>124800</v>
      </c>
      <c r="G564" s="734">
        <v>49408.353000000003</v>
      </c>
      <c r="H564" s="734">
        <f>G564*D564</f>
        <v>49408.353000000003</v>
      </c>
      <c r="I564" s="735">
        <f>F564+H564</f>
        <v>174208.353</v>
      </c>
      <c r="J564" s="842">
        <v>1</v>
      </c>
      <c r="K564" s="843">
        <v>124800</v>
      </c>
      <c r="L564" s="844">
        <f>K564*J564</f>
        <v>124800</v>
      </c>
      <c r="M564" s="843">
        <v>49408.353000000003</v>
      </c>
      <c r="N564" s="844">
        <f>M564*J564</f>
        <v>49408.353000000003</v>
      </c>
      <c r="O564" s="845">
        <f>L564+N564</f>
        <v>174208.353</v>
      </c>
      <c r="P564" s="653">
        <f t="shared" si="354"/>
        <v>0</v>
      </c>
      <c r="Q564" s="529">
        <f t="shared" si="355"/>
        <v>0.35300000000279397</v>
      </c>
      <c r="R564" s="736">
        <f t="shared" si="352"/>
        <v>0</v>
      </c>
      <c r="S564" s="1003">
        <v>1</v>
      </c>
      <c r="T564" s="529">
        <v>124800</v>
      </c>
      <c r="U564" s="529">
        <f>T564*S564</f>
        <v>124800</v>
      </c>
      <c r="V564" s="529">
        <v>49408</v>
      </c>
      <c r="W564" s="529">
        <f>V564*S564</f>
        <v>49408</v>
      </c>
      <c r="X564" s="681">
        <f>U564+W564</f>
        <v>174208</v>
      </c>
      <c r="Y564" s="653"/>
      <c r="Z564" s="529">
        <v>124800</v>
      </c>
      <c r="AA564" s="529">
        <f>Z564*Y564</f>
        <v>0</v>
      </c>
      <c r="AB564" s="529">
        <v>49408</v>
      </c>
      <c r="AC564" s="529">
        <f>AB564*Y564</f>
        <v>0</v>
      </c>
      <c r="AD564" s="681">
        <f>AA564+AC564</f>
        <v>0</v>
      </c>
      <c r="AE564" s="771">
        <f t="shared" si="353"/>
        <v>0</v>
      </c>
      <c r="AF564" s="772">
        <v>124800</v>
      </c>
      <c r="AG564" s="772">
        <f>AF564*AE564</f>
        <v>0</v>
      </c>
      <c r="AH564" s="772">
        <v>49408</v>
      </c>
      <c r="AI564" s="772">
        <f>AH564*AE564</f>
        <v>0</v>
      </c>
      <c r="AJ564" s="773">
        <f>AG564+AI564</f>
        <v>0</v>
      </c>
    </row>
    <row r="565" spans="1:36" ht="27.75" hidden="1" customHeight="1" thickTop="1" x14ac:dyDescent="0.25">
      <c r="A565" s="712">
        <v>4</v>
      </c>
      <c r="B565" s="693" t="s">
        <v>584</v>
      </c>
      <c r="C565" s="694"/>
      <c r="D565" s="729"/>
      <c r="E565" s="730"/>
      <c r="F565" s="730"/>
      <c r="G565" s="730"/>
      <c r="H565" s="730"/>
      <c r="I565" s="731"/>
      <c r="J565" s="658"/>
      <c r="K565" s="535"/>
      <c r="L565" s="713"/>
      <c r="M565" s="535"/>
      <c r="N565" s="713"/>
      <c r="O565" s="714"/>
      <c r="P565" s="643"/>
      <c r="Q565" s="535"/>
      <c r="R565" s="732">
        <f t="shared" si="352"/>
        <v>0</v>
      </c>
      <c r="S565" s="643"/>
      <c r="T565" s="535"/>
      <c r="U565" s="535"/>
      <c r="V565" s="535"/>
      <c r="W565" s="535"/>
      <c r="X565" s="686"/>
      <c r="Y565" s="643"/>
      <c r="Z565" s="535"/>
      <c r="AA565" s="535"/>
      <c r="AB565" s="535"/>
      <c r="AC565" s="535"/>
      <c r="AD565" s="686"/>
      <c r="AE565" s="774"/>
      <c r="AF565" s="775"/>
      <c r="AG565" s="775"/>
      <c r="AH565" s="775"/>
      <c r="AI565" s="775"/>
      <c r="AJ565" s="776"/>
    </row>
    <row r="566" spans="1:36" ht="17.45" hidden="1" customHeight="1" thickBot="1" x14ac:dyDescent="0.3">
      <c r="A566" s="715" t="s">
        <v>585</v>
      </c>
      <c r="B566" s="716" t="s">
        <v>586</v>
      </c>
      <c r="C566" s="717"/>
      <c r="D566" s="718"/>
      <c r="E566" s="719"/>
      <c r="F566" s="719">
        <f>SUM(F567:F580)</f>
        <v>935809.37800320017</v>
      </c>
      <c r="G566" s="719"/>
      <c r="H566" s="719">
        <f>SUM(H567:H580)</f>
        <v>556205.56000000017</v>
      </c>
      <c r="I566" s="720">
        <f>SUM(I567:I580)</f>
        <v>1492014.9380032001</v>
      </c>
      <c r="J566" s="624"/>
      <c r="K566" s="721"/>
      <c r="L566" s="719">
        <f>SUM(L567:L580)</f>
        <v>0</v>
      </c>
      <c r="M566" s="721"/>
      <c r="N566" s="719">
        <f>SUM(N567:N580)</f>
        <v>0</v>
      </c>
      <c r="O566" s="720">
        <f>SUM(O567:O580)</f>
        <v>0</v>
      </c>
      <c r="P566" s="644"/>
      <c r="Q566" s="556"/>
      <c r="R566" s="640">
        <f t="shared" si="352"/>
        <v>0</v>
      </c>
      <c r="S566" s="653"/>
      <c r="T566" s="721"/>
      <c r="U566" s="721">
        <f>SUM(U567:U580)</f>
        <v>0</v>
      </c>
      <c r="V566" s="721"/>
      <c r="W566" s="721">
        <f>SUM(W567:W580)</f>
        <v>0</v>
      </c>
      <c r="X566" s="722">
        <f>SUM(X567:X580)</f>
        <v>0</v>
      </c>
      <c r="Y566" s="653"/>
      <c r="Z566" s="721"/>
      <c r="AA566" s="721">
        <f>SUM(AA567:AA580)</f>
        <v>0</v>
      </c>
      <c r="AB566" s="721"/>
      <c r="AC566" s="721">
        <f>SUM(AC567:AC580)</f>
        <v>0</v>
      </c>
      <c r="AD566" s="722">
        <f>SUM(AD567:AD580)</f>
        <v>0</v>
      </c>
      <c r="AE566" s="771"/>
      <c r="AF566" s="777"/>
      <c r="AG566" s="777">
        <f>SUM(AG567:AG580)</f>
        <v>0</v>
      </c>
      <c r="AH566" s="777"/>
      <c r="AI566" s="777">
        <f>SUM(AI567:AI580)</f>
        <v>0</v>
      </c>
      <c r="AJ566" s="778">
        <f>SUM(AJ567:AJ580)</f>
        <v>0</v>
      </c>
    </row>
    <row r="567" spans="1:36" ht="32.25" hidden="1" customHeight="1" thickTop="1" x14ac:dyDescent="0.25">
      <c r="A567" s="408" t="s">
        <v>1115</v>
      </c>
      <c r="B567" s="407" t="s">
        <v>587</v>
      </c>
      <c r="C567" s="581" t="s">
        <v>32</v>
      </c>
      <c r="D567" s="603">
        <v>72</v>
      </c>
      <c r="E567" s="474">
        <v>1918.4687999999999</v>
      </c>
      <c r="F567" s="474">
        <f t="shared" ref="F567:F580" si="356">E567*D567</f>
        <v>138129.7536</v>
      </c>
      <c r="G567" s="474">
        <v>923.06500000000028</v>
      </c>
      <c r="H567" s="474">
        <f>G567*D567</f>
        <v>66460.680000000022</v>
      </c>
      <c r="I567" s="604">
        <f t="shared" ref="I567:I580" si="357">H567+F567</f>
        <v>204590.43360000002</v>
      </c>
      <c r="J567" s="626"/>
      <c r="K567" s="530">
        <v>1918.4687999999999</v>
      </c>
      <c r="L567" s="480">
        <f t="shared" ref="L567:L580" si="358">K567*J567</f>
        <v>0</v>
      </c>
      <c r="M567" s="530">
        <v>923.06500000000028</v>
      </c>
      <c r="N567" s="480">
        <f t="shared" ref="N567:N572" si="359">M567*J567</f>
        <v>0</v>
      </c>
      <c r="O567" s="627">
        <f t="shared" ref="O567:O580" si="360">N567+L567</f>
        <v>0</v>
      </c>
      <c r="P567" s="645"/>
      <c r="Q567" s="557"/>
      <c r="R567" s="640">
        <f t="shared" si="352"/>
        <v>0</v>
      </c>
      <c r="S567" s="654"/>
      <c r="T567" s="530">
        <v>1918.4687999999999</v>
      </c>
      <c r="U567" s="530">
        <f t="shared" ref="U567:U580" si="361">T567*S567</f>
        <v>0</v>
      </c>
      <c r="V567" s="530">
        <v>923.06500000000028</v>
      </c>
      <c r="W567" s="530">
        <f t="shared" ref="W567:W572" si="362">V567*S567</f>
        <v>0</v>
      </c>
      <c r="X567" s="682">
        <f t="shared" ref="X567:X580" si="363">W567+U567</f>
        <v>0</v>
      </c>
      <c r="Y567" s="654"/>
      <c r="Z567" s="530">
        <v>1918.4687999999999</v>
      </c>
      <c r="AA567" s="530">
        <f t="shared" ref="AA567:AA580" si="364">Z567*Y567</f>
        <v>0</v>
      </c>
      <c r="AB567" s="530">
        <v>923.06500000000028</v>
      </c>
      <c r="AC567" s="530">
        <f t="shared" ref="AC567:AC572" si="365">AB567*Y567</f>
        <v>0</v>
      </c>
      <c r="AD567" s="682">
        <f t="shared" ref="AD567:AD580" si="366">AC567+AA567</f>
        <v>0</v>
      </c>
      <c r="AE567" s="779"/>
      <c r="AF567" s="780">
        <v>1918.4687999999999</v>
      </c>
      <c r="AG567" s="780">
        <f t="shared" ref="AG567:AG580" si="367">AF567*AE567</f>
        <v>0</v>
      </c>
      <c r="AH567" s="780">
        <v>923.06500000000028</v>
      </c>
      <c r="AI567" s="780">
        <f t="shared" ref="AI567:AI572" si="368">AH567*AE567</f>
        <v>0</v>
      </c>
      <c r="AJ567" s="781">
        <f t="shared" ref="AJ567:AJ580" si="369">AI567+AG567</f>
        <v>0</v>
      </c>
    </row>
    <row r="568" spans="1:36" ht="30.75" hidden="1" customHeight="1" x14ac:dyDescent="0.25">
      <c r="A568" s="384" t="s">
        <v>1116</v>
      </c>
      <c r="B568" s="351" t="s">
        <v>588</v>
      </c>
      <c r="C568" s="582" t="s">
        <v>32</v>
      </c>
      <c r="D568" s="598">
        <v>36</v>
      </c>
      <c r="E568" s="475">
        <v>2793.7584000000002</v>
      </c>
      <c r="F568" s="475">
        <f t="shared" si="356"/>
        <v>100575.3024</v>
      </c>
      <c r="G568" s="475">
        <v>8448.9600000000009</v>
      </c>
      <c r="H568" s="475">
        <f>G568*D568</f>
        <v>304162.56000000006</v>
      </c>
      <c r="I568" s="605">
        <f t="shared" si="357"/>
        <v>404737.86240000004</v>
      </c>
      <c r="J568" s="621"/>
      <c r="K568" s="531">
        <v>2793.7584000000002</v>
      </c>
      <c r="L568" s="458">
        <f t="shared" si="358"/>
        <v>0</v>
      </c>
      <c r="M568" s="531">
        <v>8448.9600000000009</v>
      </c>
      <c r="N568" s="458">
        <f t="shared" si="359"/>
        <v>0</v>
      </c>
      <c r="O568" s="628">
        <f t="shared" si="360"/>
        <v>0</v>
      </c>
      <c r="P568" s="645"/>
      <c r="Q568" s="557"/>
      <c r="R568" s="640">
        <f t="shared" si="352"/>
        <v>0</v>
      </c>
      <c r="S568" s="652"/>
      <c r="T568" s="531">
        <v>2793.7584000000002</v>
      </c>
      <c r="U568" s="531">
        <f t="shared" si="361"/>
        <v>0</v>
      </c>
      <c r="V568" s="531">
        <v>8448.9600000000009</v>
      </c>
      <c r="W568" s="531">
        <f t="shared" si="362"/>
        <v>0</v>
      </c>
      <c r="X568" s="683">
        <f t="shared" si="363"/>
        <v>0</v>
      </c>
      <c r="Y568" s="652"/>
      <c r="Z568" s="531">
        <v>2793.7584000000002</v>
      </c>
      <c r="AA568" s="531">
        <f t="shared" si="364"/>
        <v>0</v>
      </c>
      <c r="AB568" s="531">
        <v>8448.9600000000009</v>
      </c>
      <c r="AC568" s="531">
        <f t="shared" si="365"/>
        <v>0</v>
      </c>
      <c r="AD568" s="683">
        <f t="shared" si="366"/>
        <v>0</v>
      </c>
      <c r="AE568" s="761"/>
      <c r="AF568" s="782">
        <v>2793.7584000000002</v>
      </c>
      <c r="AG568" s="782">
        <f t="shared" si="367"/>
        <v>0</v>
      </c>
      <c r="AH568" s="782">
        <v>8448.9600000000009</v>
      </c>
      <c r="AI568" s="782">
        <f t="shared" si="368"/>
        <v>0</v>
      </c>
      <c r="AJ568" s="783">
        <f t="shared" si="369"/>
        <v>0</v>
      </c>
    </row>
    <row r="569" spans="1:36" ht="28.5" hidden="1" customHeight="1" x14ac:dyDescent="0.25">
      <c r="A569" s="384" t="s">
        <v>1117</v>
      </c>
      <c r="B569" s="351" t="s">
        <v>589</v>
      </c>
      <c r="C569" s="582" t="s">
        <v>31</v>
      </c>
      <c r="D569" s="598">
        <v>3</v>
      </c>
      <c r="E569" s="475">
        <v>78955</v>
      </c>
      <c r="F569" s="475">
        <f t="shared" si="356"/>
        <v>236865</v>
      </c>
      <c r="G569" s="475">
        <v>48788.666666666664</v>
      </c>
      <c r="H569" s="475">
        <v>146366</v>
      </c>
      <c r="I569" s="605">
        <f t="shared" si="357"/>
        <v>383231</v>
      </c>
      <c r="J569" s="621"/>
      <c r="K569" s="531">
        <v>78955</v>
      </c>
      <c r="L569" s="458">
        <f t="shared" si="358"/>
        <v>0</v>
      </c>
      <c r="M569" s="531">
        <v>48788.666666666664</v>
      </c>
      <c r="N569" s="458">
        <f t="shared" si="359"/>
        <v>0</v>
      </c>
      <c r="O569" s="628">
        <f t="shared" si="360"/>
        <v>0</v>
      </c>
      <c r="P569" s="645"/>
      <c r="Q569" s="557"/>
      <c r="R569" s="640">
        <f t="shared" si="352"/>
        <v>0</v>
      </c>
      <c r="S569" s="652"/>
      <c r="T569" s="531">
        <v>78955</v>
      </c>
      <c r="U569" s="531">
        <f t="shared" si="361"/>
        <v>0</v>
      </c>
      <c r="V569" s="531">
        <v>48788.666666666664</v>
      </c>
      <c r="W569" s="531">
        <f t="shared" si="362"/>
        <v>0</v>
      </c>
      <c r="X569" s="683">
        <f t="shared" si="363"/>
        <v>0</v>
      </c>
      <c r="Y569" s="652"/>
      <c r="Z569" s="531">
        <v>78955</v>
      </c>
      <c r="AA569" s="531">
        <f t="shared" si="364"/>
        <v>0</v>
      </c>
      <c r="AB569" s="531">
        <v>48788.666666666664</v>
      </c>
      <c r="AC569" s="531">
        <f t="shared" si="365"/>
        <v>0</v>
      </c>
      <c r="AD569" s="683">
        <f t="shared" si="366"/>
        <v>0</v>
      </c>
      <c r="AE569" s="761"/>
      <c r="AF569" s="782">
        <v>78955</v>
      </c>
      <c r="AG569" s="782">
        <f t="shared" si="367"/>
        <v>0</v>
      </c>
      <c r="AH569" s="782">
        <v>48788.666666666664</v>
      </c>
      <c r="AI569" s="782">
        <f t="shared" si="368"/>
        <v>0</v>
      </c>
      <c r="AJ569" s="783">
        <f t="shared" si="369"/>
        <v>0</v>
      </c>
    </row>
    <row r="570" spans="1:36" s="403" customFormat="1" ht="17.45" hidden="1" customHeight="1" x14ac:dyDescent="0.25">
      <c r="A570" s="384" t="s">
        <v>1118</v>
      </c>
      <c r="B570" s="351" t="s">
        <v>590</v>
      </c>
      <c r="C570" s="582" t="s">
        <v>31</v>
      </c>
      <c r="D570" s="598">
        <v>1</v>
      </c>
      <c r="E570" s="475">
        <v>4059.5328000000004</v>
      </c>
      <c r="F570" s="475">
        <f t="shared" si="356"/>
        <v>4059.5328000000004</v>
      </c>
      <c r="G570" s="475">
        <v>3397.68</v>
      </c>
      <c r="H570" s="475">
        <f>G570*D570</f>
        <v>3397.68</v>
      </c>
      <c r="I570" s="605">
        <f t="shared" si="357"/>
        <v>7457.2128000000002</v>
      </c>
      <c r="J570" s="621"/>
      <c r="K570" s="532">
        <v>4059.5328000000004</v>
      </c>
      <c r="L570" s="475">
        <f t="shared" si="358"/>
        <v>0</v>
      </c>
      <c r="M570" s="532">
        <v>3397.68</v>
      </c>
      <c r="N570" s="475">
        <f t="shared" si="359"/>
        <v>0</v>
      </c>
      <c r="O570" s="605">
        <f t="shared" si="360"/>
        <v>0</v>
      </c>
      <c r="P570" s="646"/>
      <c r="Q570" s="558"/>
      <c r="R570" s="640">
        <f t="shared" si="352"/>
        <v>0</v>
      </c>
      <c r="S570" s="652"/>
      <c r="T570" s="532">
        <v>4059.5328000000004</v>
      </c>
      <c r="U570" s="532">
        <f t="shared" si="361"/>
        <v>0</v>
      </c>
      <c r="V570" s="532">
        <v>3397.68</v>
      </c>
      <c r="W570" s="532">
        <f t="shared" si="362"/>
        <v>0</v>
      </c>
      <c r="X570" s="684">
        <f t="shared" si="363"/>
        <v>0</v>
      </c>
      <c r="Y570" s="652"/>
      <c r="Z570" s="532">
        <v>4059.5328000000004</v>
      </c>
      <c r="AA570" s="532">
        <f t="shared" si="364"/>
        <v>0</v>
      </c>
      <c r="AB570" s="532">
        <v>3397.68</v>
      </c>
      <c r="AC570" s="532">
        <f t="shared" si="365"/>
        <v>0</v>
      </c>
      <c r="AD570" s="684">
        <f t="shared" si="366"/>
        <v>0</v>
      </c>
      <c r="AE570" s="761"/>
      <c r="AF570" s="784">
        <v>4059.5328000000004</v>
      </c>
      <c r="AG570" s="784">
        <f t="shared" si="367"/>
        <v>0</v>
      </c>
      <c r="AH570" s="784">
        <v>3397.68</v>
      </c>
      <c r="AI570" s="784">
        <f t="shared" si="368"/>
        <v>0</v>
      </c>
      <c r="AJ570" s="785">
        <f t="shared" si="369"/>
        <v>0</v>
      </c>
    </row>
    <row r="571" spans="1:36" s="403" customFormat="1" ht="17.45" hidden="1" customHeight="1" x14ac:dyDescent="0.25">
      <c r="A571" s="384" t="s">
        <v>1119</v>
      </c>
      <c r="B571" s="351" t="s">
        <v>591</v>
      </c>
      <c r="C571" s="582" t="s">
        <v>31</v>
      </c>
      <c r="D571" s="598">
        <v>1</v>
      </c>
      <c r="E571" s="475">
        <v>2754.1440000000002</v>
      </c>
      <c r="F571" s="475">
        <f t="shared" si="356"/>
        <v>2754.1440000000002</v>
      </c>
      <c r="G571" s="475">
        <v>1121.1200000000001</v>
      </c>
      <c r="H571" s="475">
        <f>G571*D571</f>
        <v>1121.1200000000001</v>
      </c>
      <c r="I571" s="605">
        <f t="shared" si="357"/>
        <v>3875.2640000000001</v>
      </c>
      <c r="J571" s="621"/>
      <c r="K571" s="532">
        <v>2754.1440000000002</v>
      </c>
      <c r="L571" s="475">
        <f t="shared" si="358"/>
        <v>0</v>
      </c>
      <c r="M571" s="532">
        <v>1121.1200000000001</v>
      </c>
      <c r="N571" s="475">
        <f t="shared" si="359"/>
        <v>0</v>
      </c>
      <c r="O571" s="605">
        <f t="shared" si="360"/>
        <v>0</v>
      </c>
      <c r="P571" s="646"/>
      <c r="Q571" s="558"/>
      <c r="R571" s="640">
        <f t="shared" si="352"/>
        <v>0</v>
      </c>
      <c r="S571" s="652"/>
      <c r="T571" s="532">
        <v>2754.1440000000002</v>
      </c>
      <c r="U571" s="532">
        <f t="shared" si="361"/>
        <v>0</v>
      </c>
      <c r="V571" s="532">
        <v>1121.1200000000001</v>
      </c>
      <c r="W571" s="532">
        <f t="shared" si="362"/>
        <v>0</v>
      </c>
      <c r="X571" s="684">
        <f t="shared" si="363"/>
        <v>0</v>
      </c>
      <c r="Y571" s="652"/>
      <c r="Z571" s="532">
        <v>2754.1440000000002</v>
      </c>
      <c r="AA571" s="532">
        <f t="shared" si="364"/>
        <v>0</v>
      </c>
      <c r="AB571" s="532">
        <v>1121.1200000000001</v>
      </c>
      <c r="AC571" s="532">
        <f t="shared" si="365"/>
        <v>0</v>
      </c>
      <c r="AD571" s="684">
        <f t="shared" si="366"/>
        <v>0</v>
      </c>
      <c r="AE571" s="761"/>
      <c r="AF571" s="784">
        <v>2754.1440000000002</v>
      </c>
      <c r="AG571" s="784">
        <f t="shared" si="367"/>
        <v>0</v>
      </c>
      <c r="AH571" s="784">
        <v>1121.1200000000001</v>
      </c>
      <c r="AI571" s="784">
        <f t="shared" si="368"/>
        <v>0</v>
      </c>
      <c r="AJ571" s="785">
        <f t="shared" si="369"/>
        <v>0</v>
      </c>
    </row>
    <row r="572" spans="1:36" s="403" customFormat="1" ht="27" hidden="1" customHeight="1" x14ac:dyDescent="0.25">
      <c r="A572" s="384" t="s">
        <v>1120</v>
      </c>
      <c r="B572" s="351" t="s">
        <v>592</v>
      </c>
      <c r="C572" s="582" t="s">
        <v>31</v>
      </c>
      <c r="D572" s="598">
        <v>5</v>
      </c>
      <c r="E572" s="475">
        <v>6442.0559999999996</v>
      </c>
      <c r="F572" s="475">
        <f t="shared" si="356"/>
        <v>32210.28</v>
      </c>
      <c r="G572" s="475">
        <v>2333.7600000000002</v>
      </c>
      <c r="H572" s="475">
        <f>G572*D572</f>
        <v>11668.800000000001</v>
      </c>
      <c r="I572" s="605">
        <f t="shared" si="357"/>
        <v>43879.08</v>
      </c>
      <c r="J572" s="621"/>
      <c r="K572" s="532">
        <v>6442.0559999999996</v>
      </c>
      <c r="L572" s="475">
        <f t="shared" si="358"/>
        <v>0</v>
      </c>
      <c r="M572" s="532">
        <v>2333.7600000000002</v>
      </c>
      <c r="N572" s="475">
        <f t="shared" si="359"/>
        <v>0</v>
      </c>
      <c r="O572" s="605">
        <f t="shared" si="360"/>
        <v>0</v>
      </c>
      <c r="P572" s="646"/>
      <c r="Q572" s="558"/>
      <c r="R572" s="640">
        <f t="shared" si="352"/>
        <v>0</v>
      </c>
      <c r="S572" s="652"/>
      <c r="T572" s="532">
        <v>6442.0559999999996</v>
      </c>
      <c r="U572" s="532">
        <f t="shared" si="361"/>
        <v>0</v>
      </c>
      <c r="V572" s="532">
        <v>2333.7600000000002</v>
      </c>
      <c r="W572" s="532">
        <f t="shared" si="362"/>
        <v>0</v>
      </c>
      <c r="X572" s="684">
        <f t="shared" si="363"/>
        <v>0</v>
      </c>
      <c r="Y572" s="652"/>
      <c r="Z572" s="532">
        <v>6442.0559999999996</v>
      </c>
      <c r="AA572" s="532">
        <f t="shared" si="364"/>
        <v>0</v>
      </c>
      <c r="AB572" s="532">
        <v>2333.7600000000002</v>
      </c>
      <c r="AC572" s="532">
        <f t="shared" si="365"/>
        <v>0</v>
      </c>
      <c r="AD572" s="684">
        <f t="shared" si="366"/>
        <v>0</v>
      </c>
      <c r="AE572" s="761"/>
      <c r="AF572" s="784">
        <v>6442.0559999999996</v>
      </c>
      <c r="AG572" s="784">
        <f t="shared" si="367"/>
        <v>0</v>
      </c>
      <c r="AH572" s="784">
        <v>2333.7600000000002</v>
      </c>
      <c r="AI572" s="784">
        <f t="shared" si="368"/>
        <v>0</v>
      </c>
      <c r="AJ572" s="785">
        <f t="shared" si="369"/>
        <v>0</v>
      </c>
    </row>
    <row r="573" spans="1:36" s="403" customFormat="1" ht="16.149999999999999" hidden="1" customHeight="1" x14ac:dyDescent="0.25">
      <c r="A573" s="384" t="s">
        <v>1121</v>
      </c>
      <c r="B573" s="351" t="s">
        <v>593</v>
      </c>
      <c r="C573" s="582" t="s">
        <v>153</v>
      </c>
      <c r="D573" s="598">
        <v>2.4</v>
      </c>
      <c r="E573" s="475">
        <v>671.55840000000001</v>
      </c>
      <c r="F573" s="475">
        <f t="shared" si="356"/>
        <v>1611.7401600000001</v>
      </c>
      <c r="G573" s="475"/>
      <c r="H573" s="475"/>
      <c r="I573" s="605">
        <f t="shared" si="357"/>
        <v>1611.7401600000001</v>
      </c>
      <c r="J573" s="621"/>
      <c r="K573" s="532">
        <v>671.55840000000001</v>
      </c>
      <c r="L573" s="475">
        <f t="shared" si="358"/>
        <v>0</v>
      </c>
      <c r="M573" s="532"/>
      <c r="N573" s="475"/>
      <c r="O573" s="605">
        <f t="shared" si="360"/>
        <v>0</v>
      </c>
      <c r="P573" s="646"/>
      <c r="Q573" s="558"/>
      <c r="R573" s="640">
        <f t="shared" si="352"/>
        <v>0</v>
      </c>
      <c r="S573" s="652"/>
      <c r="T573" s="532">
        <v>671.55840000000001</v>
      </c>
      <c r="U573" s="532">
        <f t="shared" si="361"/>
        <v>0</v>
      </c>
      <c r="V573" s="532"/>
      <c r="W573" s="532"/>
      <c r="X573" s="684">
        <f t="shared" si="363"/>
        <v>0</v>
      </c>
      <c r="Y573" s="652"/>
      <c r="Z573" s="532">
        <v>671.55840000000001</v>
      </c>
      <c r="AA573" s="532">
        <f t="shared" si="364"/>
        <v>0</v>
      </c>
      <c r="AB573" s="532"/>
      <c r="AC573" s="532"/>
      <c r="AD573" s="684">
        <f t="shared" si="366"/>
        <v>0</v>
      </c>
      <c r="AE573" s="761"/>
      <c r="AF573" s="784">
        <v>671.55840000000001</v>
      </c>
      <c r="AG573" s="784">
        <f t="shared" si="367"/>
        <v>0</v>
      </c>
      <c r="AH573" s="784"/>
      <c r="AI573" s="784"/>
      <c r="AJ573" s="785">
        <f t="shared" si="369"/>
        <v>0</v>
      </c>
    </row>
    <row r="574" spans="1:36" ht="22.5" hidden="1" customHeight="1" x14ac:dyDescent="0.25">
      <c r="A574" s="384" t="s">
        <v>1122</v>
      </c>
      <c r="B574" s="351" t="s">
        <v>594</v>
      </c>
      <c r="C574" s="582" t="s">
        <v>171</v>
      </c>
      <c r="D574" s="598">
        <v>2.2999999999999998</v>
      </c>
      <c r="E574" s="475">
        <v>17405.925984000001</v>
      </c>
      <c r="F574" s="475">
        <f t="shared" si="356"/>
        <v>40033.629763199999</v>
      </c>
      <c r="G574" s="475">
        <v>6006</v>
      </c>
      <c r="H574" s="475">
        <f>G574*D574</f>
        <v>13813.8</v>
      </c>
      <c r="I574" s="605">
        <f t="shared" si="357"/>
        <v>53847.429763199994</v>
      </c>
      <c r="J574" s="621"/>
      <c r="K574" s="531">
        <v>17405.925984000001</v>
      </c>
      <c r="L574" s="458">
        <f t="shared" si="358"/>
        <v>0</v>
      </c>
      <c r="M574" s="531">
        <v>6006</v>
      </c>
      <c r="N574" s="458">
        <f>M574*J574</f>
        <v>0</v>
      </c>
      <c r="O574" s="628">
        <f t="shared" si="360"/>
        <v>0</v>
      </c>
      <c r="P574" s="645"/>
      <c r="Q574" s="557"/>
      <c r="R574" s="640">
        <f t="shared" si="352"/>
        <v>0</v>
      </c>
      <c r="S574" s="652"/>
      <c r="T574" s="531">
        <v>17405.925984000001</v>
      </c>
      <c r="U574" s="531">
        <f t="shared" si="361"/>
        <v>0</v>
      </c>
      <c r="V574" s="531">
        <v>6006</v>
      </c>
      <c r="W574" s="531">
        <f>V574*S574</f>
        <v>0</v>
      </c>
      <c r="X574" s="683">
        <f t="shared" si="363"/>
        <v>0</v>
      </c>
      <c r="Y574" s="652"/>
      <c r="Z574" s="531">
        <v>17405.925984000001</v>
      </c>
      <c r="AA574" s="531">
        <f t="shared" si="364"/>
        <v>0</v>
      </c>
      <c r="AB574" s="531">
        <v>6006</v>
      </c>
      <c r="AC574" s="531">
        <f>AB574*Y574</f>
        <v>0</v>
      </c>
      <c r="AD574" s="683">
        <f t="shared" si="366"/>
        <v>0</v>
      </c>
      <c r="AE574" s="761"/>
      <c r="AF574" s="782">
        <v>17405.925984000001</v>
      </c>
      <c r="AG574" s="782">
        <f t="shared" si="367"/>
        <v>0</v>
      </c>
      <c r="AH574" s="782">
        <v>6006</v>
      </c>
      <c r="AI574" s="782">
        <f>AH574*AE574</f>
        <v>0</v>
      </c>
      <c r="AJ574" s="783">
        <f t="shared" si="369"/>
        <v>0</v>
      </c>
    </row>
    <row r="575" spans="1:36" ht="17.45" hidden="1" customHeight="1" x14ac:dyDescent="0.25">
      <c r="A575" s="384" t="s">
        <v>1123</v>
      </c>
      <c r="B575" s="351" t="s">
        <v>595</v>
      </c>
      <c r="C575" s="582" t="s">
        <v>171</v>
      </c>
      <c r="D575" s="598">
        <v>0.8</v>
      </c>
      <c r="E575" s="475">
        <v>2601.3455999999996</v>
      </c>
      <c r="F575" s="475">
        <f t="shared" si="356"/>
        <v>2081.0764799999997</v>
      </c>
      <c r="G575" s="475">
        <v>2059.2000000000003</v>
      </c>
      <c r="H575" s="475">
        <f>G575*D575</f>
        <v>1647.3600000000004</v>
      </c>
      <c r="I575" s="605">
        <f t="shared" si="357"/>
        <v>3728.4364800000003</v>
      </c>
      <c r="J575" s="621"/>
      <c r="K575" s="531">
        <v>2601.3455999999996</v>
      </c>
      <c r="L575" s="458">
        <f t="shared" si="358"/>
        <v>0</v>
      </c>
      <c r="M575" s="531">
        <v>2059.2000000000003</v>
      </c>
      <c r="N575" s="458">
        <f>M575*J575</f>
        <v>0</v>
      </c>
      <c r="O575" s="628">
        <f t="shared" si="360"/>
        <v>0</v>
      </c>
      <c r="P575" s="645"/>
      <c r="Q575" s="557"/>
      <c r="R575" s="640">
        <f t="shared" si="352"/>
        <v>0</v>
      </c>
      <c r="S575" s="652"/>
      <c r="T575" s="531">
        <v>2601.3455999999996</v>
      </c>
      <c r="U575" s="531">
        <f t="shared" si="361"/>
        <v>0</v>
      </c>
      <c r="V575" s="531">
        <v>2059.2000000000003</v>
      </c>
      <c r="W575" s="531">
        <f>V575*S575</f>
        <v>0</v>
      </c>
      <c r="X575" s="683">
        <f t="shared" si="363"/>
        <v>0</v>
      </c>
      <c r="Y575" s="652"/>
      <c r="Z575" s="531">
        <v>2601.3455999999996</v>
      </c>
      <c r="AA575" s="531">
        <f t="shared" si="364"/>
        <v>0</v>
      </c>
      <c r="AB575" s="531">
        <v>2059.2000000000003</v>
      </c>
      <c r="AC575" s="531">
        <f>AB575*Y575</f>
        <v>0</v>
      </c>
      <c r="AD575" s="683">
        <f t="shared" si="366"/>
        <v>0</v>
      </c>
      <c r="AE575" s="761"/>
      <c r="AF575" s="782">
        <v>2601.3455999999996</v>
      </c>
      <c r="AG575" s="782">
        <f t="shared" si="367"/>
        <v>0</v>
      </c>
      <c r="AH575" s="782">
        <v>2059.2000000000003</v>
      </c>
      <c r="AI575" s="782">
        <f>AH575*AE575</f>
        <v>0</v>
      </c>
      <c r="AJ575" s="783">
        <f t="shared" si="369"/>
        <v>0</v>
      </c>
    </row>
    <row r="576" spans="1:36" ht="17.45" hidden="1" customHeight="1" x14ac:dyDescent="0.25">
      <c r="A576" s="384" t="s">
        <v>1124</v>
      </c>
      <c r="B576" s="351" t="s">
        <v>596</v>
      </c>
      <c r="C576" s="582" t="s">
        <v>171</v>
      </c>
      <c r="D576" s="598">
        <v>3.5</v>
      </c>
      <c r="E576" s="475">
        <v>2682.4607999999998</v>
      </c>
      <c r="F576" s="475">
        <f t="shared" si="356"/>
        <v>9388.612799999999</v>
      </c>
      <c r="G576" s="475">
        <v>2162.1600000000003</v>
      </c>
      <c r="H576" s="475">
        <f>G576*D576</f>
        <v>7567.5600000000013</v>
      </c>
      <c r="I576" s="605">
        <f t="shared" si="357"/>
        <v>16956.1728</v>
      </c>
      <c r="J576" s="621"/>
      <c r="K576" s="531">
        <v>2682.4607999999998</v>
      </c>
      <c r="L576" s="458">
        <f t="shared" si="358"/>
        <v>0</v>
      </c>
      <c r="M576" s="531">
        <v>2162.1600000000003</v>
      </c>
      <c r="N576" s="458">
        <f>M576*J576</f>
        <v>0</v>
      </c>
      <c r="O576" s="628">
        <f t="shared" si="360"/>
        <v>0</v>
      </c>
      <c r="P576" s="645"/>
      <c r="Q576" s="557"/>
      <c r="R576" s="640">
        <f t="shared" si="352"/>
        <v>0</v>
      </c>
      <c r="S576" s="652"/>
      <c r="T576" s="531">
        <v>2682.4607999999998</v>
      </c>
      <c r="U576" s="531">
        <f t="shared" si="361"/>
        <v>0</v>
      </c>
      <c r="V576" s="531">
        <v>2162.1600000000003</v>
      </c>
      <c r="W576" s="531">
        <f>V576*S576</f>
        <v>0</v>
      </c>
      <c r="X576" s="683">
        <f t="shared" si="363"/>
        <v>0</v>
      </c>
      <c r="Y576" s="652"/>
      <c r="Z576" s="531">
        <v>2682.4607999999998</v>
      </c>
      <c r="AA576" s="531">
        <f t="shared" si="364"/>
        <v>0</v>
      </c>
      <c r="AB576" s="531">
        <v>2162.1600000000003</v>
      </c>
      <c r="AC576" s="531">
        <f>AB576*Y576</f>
        <v>0</v>
      </c>
      <c r="AD576" s="683">
        <f t="shared" si="366"/>
        <v>0</v>
      </c>
      <c r="AE576" s="761"/>
      <c r="AF576" s="782">
        <v>2682.4607999999998</v>
      </c>
      <c r="AG576" s="782">
        <f t="shared" si="367"/>
        <v>0</v>
      </c>
      <c r="AH576" s="782">
        <v>2162.1600000000003</v>
      </c>
      <c r="AI576" s="782">
        <f>AH576*AE576</f>
        <v>0</v>
      </c>
      <c r="AJ576" s="783">
        <f t="shared" si="369"/>
        <v>0</v>
      </c>
    </row>
    <row r="577" spans="1:61" s="403" customFormat="1" ht="17.45" hidden="1" customHeight="1" x14ac:dyDescent="0.25">
      <c r="A577" s="384" t="s">
        <v>1125</v>
      </c>
      <c r="B577" s="351" t="s">
        <v>597</v>
      </c>
      <c r="C577" s="582" t="s">
        <v>153</v>
      </c>
      <c r="D577" s="598">
        <v>25.3</v>
      </c>
      <c r="E577" s="475">
        <v>297.108</v>
      </c>
      <c r="F577" s="475">
        <f t="shared" si="356"/>
        <v>7516.8324000000002</v>
      </c>
      <c r="G577" s="475"/>
      <c r="H577" s="475"/>
      <c r="I577" s="605">
        <f t="shared" si="357"/>
        <v>7516.8324000000002</v>
      </c>
      <c r="J577" s="621"/>
      <c r="K577" s="532">
        <v>297.108</v>
      </c>
      <c r="L577" s="475">
        <f t="shared" si="358"/>
        <v>0</v>
      </c>
      <c r="M577" s="532"/>
      <c r="N577" s="475"/>
      <c r="O577" s="605">
        <f t="shared" si="360"/>
        <v>0</v>
      </c>
      <c r="P577" s="646"/>
      <c r="Q577" s="558"/>
      <c r="R577" s="640">
        <f t="shared" si="352"/>
        <v>0</v>
      </c>
      <c r="S577" s="652"/>
      <c r="T577" s="532">
        <v>297.108</v>
      </c>
      <c r="U577" s="532">
        <f t="shared" si="361"/>
        <v>0</v>
      </c>
      <c r="V577" s="532"/>
      <c r="W577" s="532"/>
      <c r="X577" s="684">
        <f t="shared" si="363"/>
        <v>0</v>
      </c>
      <c r="Y577" s="652"/>
      <c r="Z577" s="532">
        <v>297.108</v>
      </c>
      <c r="AA577" s="532">
        <f t="shared" si="364"/>
        <v>0</v>
      </c>
      <c r="AB577" s="532"/>
      <c r="AC577" s="532"/>
      <c r="AD577" s="684">
        <f t="shared" si="366"/>
        <v>0</v>
      </c>
      <c r="AE577" s="761"/>
      <c r="AF577" s="784">
        <v>297.108</v>
      </c>
      <c r="AG577" s="784">
        <f t="shared" si="367"/>
        <v>0</v>
      </c>
      <c r="AH577" s="784"/>
      <c r="AI577" s="784"/>
      <c r="AJ577" s="785">
        <f t="shared" si="369"/>
        <v>0</v>
      </c>
    </row>
    <row r="578" spans="1:61" s="403" customFormat="1" ht="27" hidden="1" customHeight="1" x14ac:dyDescent="0.25">
      <c r="A578" s="384" t="s">
        <v>1126</v>
      </c>
      <c r="B578" s="351" t="s">
        <v>598</v>
      </c>
      <c r="C578" s="582" t="s">
        <v>153</v>
      </c>
      <c r="D578" s="598">
        <v>50.6</v>
      </c>
      <c r="E578" s="475">
        <v>594.21600000000001</v>
      </c>
      <c r="F578" s="475">
        <f t="shared" si="356"/>
        <v>30067.329600000001</v>
      </c>
      <c r="G578" s="475"/>
      <c r="H578" s="475"/>
      <c r="I578" s="605">
        <f t="shared" si="357"/>
        <v>30067.329600000001</v>
      </c>
      <c r="J578" s="621"/>
      <c r="K578" s="532">
        <v>594.21600000000001</v>
      </c>
      <c r="L578" s="475">
        <f t="shared" si="358"/>
        <v>0</v>
      </c>
      <c r="M578" s="532"/>
      <c r="N578" s="475"/>
      <c r="O578" s="605">
        <f t="shared" si="360"/>
        <v>0</v>
      </c>
      <c r="P578" s="646"/>
      <c r="Q578" s="558"/>
      <c r="R578" s="640">
        <f t="shared" si="352"/>
        <v>0</v>
      </c>
      <c r="S578" s="652"/>
      <c r="T578" s="532">
        <v>594.21600000000001</v>
      </c>
      <c r="U578" s="532">
        <f t="shared" si="361"/>
        <v>0</v>
      </c>
      <c r="V578" s="532"/>
      <c r="W578" s="532"/>
      <c r="X578" s="684">
        <f t="shared" si="363"/>
        <v>0</v>
      </c>
      <c r="Y578" s="652"/>
      <c r="Z578" s="532">
        <v>594.21600000000001</v>
      </c>
      <c r="AA578" s="532">
        <f t="shared" si="364"/>
        <v>0</v>
      </c>
      <c r="AB578" s="532"/>
      <c r="AC578" s="532"/>
      <c r="AD578" s="684">
        <f t="shared" si="366"/>
        <v>0</v>
      </c>
      <c r="AE578" s="761"/>
      <c r="AF578" s="784">
        <v>594.21600000000001</v>
      </c>
      <c r="AG578" s="784">
        <f t="shared" si="367"/>
        <v>0</v>
      </c>
      <c r="AH578" s="784"/>
      <c r="AI578" s="784"/>
      <c r="AJ578" s="785">
        <f t="shared" si="369"/>
        <v>0</v>
      </c>
    </row>
    <row r="579" spans="1:61" s="403" customFormat="1" ht="17.45" hidden="1" customHeight="1" x14ac:dyDescent="0.25">
      <c r="A579" s="408" t="s">
        <v>1127</v>
      </c>
      <c r="B579" s="407" t="s">
        <v>599</v>
      </c>
      <c r="C579" s="581" t="s">
        <v>153</v>
      </c>
      <c r="D579" s="602">
        <v>120</v>
      </c>
      <c r="E579" s="475">
        <v>2716.4160000000002</v>
      </c>
      <c r="F579" s="475">
        <f t="shared" si="356"/>
        <v>325969.92000000004</v>
      </c>
      <c r="G579" s="475"/>
      <c r="H579" s="475"/>
      <c r="I579" s="605">
        <f t="shared" si="357"/>
        <v>325969.92000000004</v>
      </c>
      <c r="J579" s="626"/>
      <c r="K579" s="532">
        <v>2716.4160000000002</v>
      </c>
      <c r="L579" s="475">
        <f t="shared" si="358"/>
        <v>0</v>
      </c>
      <c r="M579" s="532"/>
      <c r="N579" s="475"/>
      <c r="O579" s="605">
        <f t="shared" si="360"/>
        <v>0</v>
      </c>
      <c r="P579" s="646"/>
      <c r="Q579" s="558"/>
      <c r="R579" s="640">
        <f t="shared" si="352"/>
        <v>0</v>
      </c>
      <c r="S579" s="654"/>
      <c r="T579" s="532">
        <v>2716.4160000000002</v>
      </c>
      <c r="U579" s="532">
        <f t="shared" si="361"/>
        <v>0</v>
      </c>
      <c r="V579" s="532"/>
      <c r="W579" s="532"/>
      <c r="X579" s="684">
        <f t="shared" si="363"/>
        <v>0</v>
      </c>
      <c r="Y579" s="654"/>
      <c r="Z579" s="532">
        <v>2716.4160000000002</v>
      </c>
      <c r="AA579" s="532">
        <f t="shared" si="364"/>
        <v>0</v>
      </c>
      <c r="AB579" s="532"/>
      <c r="AC579" s="532"/>
      <c r="AD579" s="684">
        <f t="shared" si="366"/>
        <v>0</v>
      </c>
      <c r="AE579" s="779"/>
      <c r="AF579" s="784">
        <v>2716.4160000000002</v>
      </c>
      <c r="AG579" s="784">
        <f t="shared" si="367"/>
        <v>0</v>
      </c>
      <c r="AH579" s="784"/>
      <c r="AI579" s="784"/>
      <c r="AJ579" s="785">
        <f t="shared" si="369"/>
        <v>0</v>
      </c>
    </row>
    <row r="580" spans="1:61" s="403" customFormat="1" ht="17.45" hidden="1" customHeight="1" thickBot="1" x14ac:dyDescent="0.3">
      <c r="A580" s="385" t="s">
        <v>1128</v>
      </c>
      <c r="B580" s="374" t="s">
        <v>600</v>
      </c>
      <c r="C580" s="583" t="s">
        <v>32</v>
      </c>
      <c r="D580" s="606">
        <v>2</v>
      </c>
      <c r="E580" s="476">
        <v>2273.1120000000001</v>
      </c>
      <c r="F580" s="477">
        <f t="shared" si="356"/>
        <v>4546.2240000000002</v>
      </c>
      <c r="G580" s="477"/>
      <c r="H580" s="477"/>
      <c r="I580" s="607">
        <f t="shared" si="357"/>
        <v>4546.2240000000002</v>
      </c>
      <c r="J580" s="629"/>
      <c r="K580" s="533">
        <v>2273.1120000000001</v>
      </c>
      <c r="L580" s="477">
        <f t="shared" si="358"/>
        <v>0</v>
      </c>
      <c r="M580" s="534"/>
      <c r="N580" s="477"/>
      <c r="O580" s="607">
        <f t="shared" si="360"/>
        <v>0</v>
      </c>
      <c r="P580" s="646"/>
      <c r="Q580" s="558"/>
      <c r="R580" s="640">
        <f t="shared" si="352"/>
        <v>0</v>
      </c>
      <c r="S580" s="655"/>
      <c r="T580" s="533">
        <v>2273.1120000000001</v>
      </c>
      <c r="U580" s="534">
        <f t="shared" si="361"/>
        <v>0</v>
      </c>
      <c r="V580" s="534"/>
      <c r="W580" s="534"/>
      <c r="X580" s="685">
        <f t="shared" si="363"/>
        <v>0</v>
      </c>
      <c r="Y580" s="655"/>
      <c r="Z580" s="533">
        <v>2273.1120000000001</v>
      </c>
      <c r="AA580" s="534">
        <f t="shared" si="364"/>
        <v>0</v>
      </c>
      <c r="AB580" s="534"/>
      <c r="AC580" s="534"/>
      <c r="AD580" s="685">
        <f t="shared" si="366"/>
        <v>0</v>
      </c>
      <c r="AE580" s="786"/>
      <c r="AF580" s="787">
        <v>2273.1120000000001</v>
      </c>
      <c r="AG580" s="788">
        <f t="shared" si="367"/>
        <v>0</v>
      </c>
      <c r="AH580" s="788"/>
      <c r="AI580" s="788"/>
      <c r="AJ580" s="789">
        <f t="shared" si="369"/>
        <v>0</v>
      </c>
    </row>
    <row r="581" spans="1:61" ht="17.45" customHeight="1" thickTop="1" x14ac:dyDescent="0.25">
      <c r="A581" s="461"/>
      <c r="B581" s="542"/>
      <c r="C581" s="584"/>
      <c r="D581" s="723"/>
      <c r="E581" s="465" t="s">
        <v>49</v>
      </c>
      <c r="F581" s="465">
        <f>F32+F73+F93+F98+F150+F166+F188+F247+F262+F265+F273+F280+F293+F362+F379+F414+F427+F466+F485+F490+F495+F508+F566</f>
        <v>218086487.08115825</v>
      </c>
      <c r="G581" s="465"/>
      <c r="H581" s="465">
        <f>H32+H73+H93+H98+H150+H166+H188+H247+H262+H265+H273+H280+H293+H362+H379+H414+H427+H466+H485+H490+H495+H508+H566</f>
        <v>295074337.56827503</v>
      </c>
      <c r="I581" s="590">
        <f>(I32+I73+I93+I98+I150+I166+I188+I247+I262+I265+I273+I280+I293+I362+I379+I414+I427+I466+I485+I490+I495+I508+I566)-0.01</f>
        <v>513899999.99943328</v>
      </c>
      <c r="J581" s="630" t="s">
        <v>35</v>
      </c>
      <c r="K581" s="535"/>
      <c r="L581" s="481">
        <f>ROUND((L566+L508+L495+L490+L485+L466+L427+L414+L379+L362+L293+L280+L273+L265+L262+L247+L188+L166+L150+L98+L93+L73+L32),0)</f>
        <v>70807440</v>
      </c>
      <c r="M581" s="535"/>
      <c r="N581" s="481">
        <f>ROUND((N566+N508+N495+N490+N485+N466+N427+N414+N379+N362+N293+N280+N273+N265+N262+N247+N188+N166+N150+N98+N93+N73+N32),0)</f>
        <v>91238140</v>
      </c>
      <c r="O581" s="631">
        <f>ROUND((O566+O508+O495+O490+O485+O466+O427+O414+O379+O362+O293+O280+O273+O265+O262+O247+O188+O166+O150+O98+O93+O73+O32),0)</f>
        <v>162045579</v>
      </c>
      <c r="P581" s="643"/>
      <c r="Q581" s="535"/>
      <c r="R581" s="640"/>
      <c r="S581" s="656" t="s">
        <v>35</v>
      </c>
      <c r="T581" s="535"/>
      <c r="U581" s="535">
        <f>ROUND((U566+U508+U495+U490+U485+U466+U427+U414+U379+U362+U293+U280+U273+U265+U262+U247+U188+U166+U150+U98+U93+U73+U32),2)</f>
        <v>70799137.620000005</v>
      </c>
      <c r="V581" s="535"/>
      <c r="W581" s="535">
        <f>ROUND((W566+W508+W495+W490+W485+W466+W427+W414+W379+W362+W293+W280+W273+W265+W262+W247+W188+W166+W150+W98+W93+W73+W32),2)</f>
        <v>91232709.709999993</v>
      </c>
      <c r="X581" s="686">
        <f>ROUND((X566+X508+X495+X490+X485+X466+X427+X414+X379+X362+X293+X280+X273+X265+X262+X247+X188+X166+X150+X98+X93+X73+X32),2)</f>
        <v>162031847.33000001</v>
      </c>
      <c r="Y581" s="656" t="s">
        <v>35</v>
      </c>
      <c r="Z581" s="535">
        <f>Z32+Z73+Z93+Z98+Z150+Z166+Z188+Z247+Z262+Z265+Z273+Z280+Z293+Z362+Z379+Z414+Z427+Z466+Z485+Z490+Z495+Z508+Z566</f>
        <v>0</v>
      </c>
      <c r="AA581" s="535"/>
      <c r="AB581" s="535">
        <f>AB32+AB73+AB93+AB98+AB150+AB166+AB188+AB247+AB262+AB265+AB273+AB280+AB293+AB362+AB379+AB414+AB427+AB466+AB485+AB490+AB495+AB508+AB566</f>
        <v>0</v>
      </c>
      <c r="AC581" s="535">
        <f>(AC32+AC73+AC93+AC98+AC150+AC166+AC188+AC247+AC262+AC265+AC273+AC280+AC293+AC362+AC379+AC414+AC427+AC466+AC485+AC490+AC495+AC508+AC566)</f>
        <v>0</v>
      </c>
      <c r="AD581" s="686">
        <f>ROUND((AD566+AD508+AD495+AD490+AD485+AD466+AD427+AD414+AD379+AD362+AD293+AD280+AD273+AD265+AD262+AD247+AD188+AD166+AD150+AD98+AD93+AD73+AD32),2)</f>
        <v>0</v>
      </c>
      <c r="AE581" s="790" t="s">
        <v>35</v>
      </c>
      <c r="AF581" s="775"/>
      <c r="AG581" s="775">
        <f>ROUND((AG566+AG508+AG495+AG490+AG485+AG466+AG427+AG414+AG379+AG362+AG293+AG280+AG273+AG265+AG262+AG247+AG188+AG166+AG150+AG98+AG93+AG73+AG32),2)</f>
        <v>146003547.31999999</v>
      </c>
      <c r="AH581" s="775"/>
      <c r="AI581" s="775">
        <f>ROUND((AI566+AI508+AI495+AI490+AI485+AI466+AI427+AI414+AI379+AI362+AI293+AI280+AI273+AI265+AI262+AI247+AI188+AI166+AI150+AI98+AI93+AI73+AI32),2)</f>
        <v>196261400.06999999</v>
      </c>
      <c r="AJ581" s="776">
        <f>ROUND((AJ566+AJ508+AJ495+AJ490+AJ485+AJ466+AJ427+AJ414+AJ379+AJ362+AJ293+AJ280+AJ273+AJ265+AJ262+AJ247+AJ188+AJ166+AJ150+AJ98+AJ93+AJ73+AJ32),2)</f>
        <v>343004122.75</v>
      </c>
      <c r="AL581" s="846"/>
    </row>
    <row r="582" spans="1:61" ht="17.45" customHeight="1" thickBot="1" x14ac:dyDescent="0.3">
      <c r="A582" s="461"/>
      <c r="B582" s="542"/>
      <c r="C582" s="584"/>
      <c r="D582" s="724"/>
      <c r="E582" s="725" t="s">
        <v>601</v>
      </c>
      <c r="F582" s="725">
        <f>ROUND((F581/1.2*0.2),0)</f>
        <v>36347748</v>
      </c>
      <c r="G582" s="725"/>
      <c r="H582" s="725">
        <f>ROUND((H581/1.2*0.2),0)</f>
        <v>49179056</v>
      </c>
      <c r="I582" s="726">
        <f>ROUND((I581/1.2*0.2),0)</f>
        <v>85650000</v>
      </c>
      <c r="J582" s="632" t="s">
        <v>601</v>
      </c>
      <c r="K582" s="633"/>
      <c r="L582" s="634">
        <f>ROUND((L581/1.2*0.2),0)</f>
        <v>11801240</v>
      </c>
      <c r="M582" s="633"/>
      <c r="N582" s="634">
        <f>ROUND((N581/1.2*0.2),0)</f>
        <v>15206357</v>
      </c>
      <c r="O582" s="635">
        <f>ROUND((O581/1.2*0.2),0)</f>
        <v>27007597</v>
      </c>
      <c r="P582" s="647"/>
      <c r="Q582" s="648"/>
      <c r="R582" s="649"/>
      <c r="S582" s="657" t="s">
        <v>601</v>
      </c>
      <c r="T582" s="633"/>
      <c r="U582" s="633">
        <f>ROUND((U581/1.2*0.2),2)</f>
        <v>11799856.27</v>
      </c>
      <c r="V582" s="633"/>
      <c r="W582" s="633">
        <f>ROUND((W581/1.2*0.2),2)</f>
        <v>15205451.619999999</v>
      </c>
      <c r="X582" s="687">
        <f>ROUND((X581/1.2*0.2),2)</f>
        <v>27005307.890000001</v>
      </c>
      <c r="Y582" s="657" t="s">
        <v>601</v>
      </c>
      <c r="Z582" s="633">
        <f>ROUND((Z581/1.2*0.2),0)</f>
        <v>0</v>
      </c>
      <c r="AA582" s="633"/>
      <c r="AB582" s="633">
        <f>ROUND((AB581/1.2*0.2),0)</f>
        <v>0</v>
      </c>
      <c r="AC582" s="633">
        <f>ROUND((AC581/1.2*0.2),0)</f>
        <v>0</v>
      </c>
      <c r="AD582" s="687">
        <f>ROUND((AD581/1.2*0.2),2)</f>
        <v>0</v>
      </c>
      <c r="AE582" s="791" t="s">
        <v>601</v>
      </c>
      <c r="AF582" s="792"/>
      <c r="AG582" s="792">
        <f>ROUND((AG581/1.2*0.2),2)</f>
        <v>24333924.550000001</v>
      </c>
      <c r="AH582" s="792"/>
      <c r="AI582" s="792">
        <f>ROUND((AI581/1.2*0.2),2)</f>
        <v>32710233.350000001</v>
      </c>
      <c r="AJ582" s="793">
        <f>ROUND((AJ581/1.2*0.2),2)</f>
        <v>57167353.789999999</v>
      </c>
      <c r="AL582" s="846"/>
    </row>
    <row r="583" spans="1:61" ht="17.45" customHeight="1" x14ac:dyDescent="0.25"/>
    <row r="584" spans="1:61" ht="17.45" customHeight="1" x14ac:dyDescent="0.25"/>
    <row r="585" spans="1:61" s="303" customFormat="1" ht="12" x14ac:dyDescent="0.2">
      <c r="A585" s="401" t="s">
        <v>38</v>
      </c>
      <c r="B585" s="543" t="s">
        <v>44</v>
      </c>
      <c r="C585" s="918"/>
      <c r="D585" s="918"/>
      <c r="E585" s="918"/>
      <c r="F585" s="918"/>
      <c r="G585" s="918"/>
      <c r="H585" s="918"/>
      <c r="O585" s="460"/>
      <c r="P585" s="559"/>
      <c r="Q585" s="559"/>
      <c r="R585" s="560"/>
      <c r="S585" s="919" t="s">
        <v>45</v>
      </c>
      <c r="T585" s="919"/>
      <c r="U585" s="919"/>
      <c r="V585" s="919"/>
      <c r="W585" s="919"/>
      <c r="X585" s="919"/>
      <c r="Y585" s="919" t="s">
        <v>45</v>
      </c>
      <c r="Z585" s="919"/>
      <c r="AA585" s="919"/>
      <c r="AB585" s="919"/>
      <c r="AC585" s="919"/>
      <c r="AD585" s="919"/>
      <c r="AE585" s="951" t="s">
        <v>45</v>
      </c>
      <c r="AF585" s="951"/>
      <c r="AG585" s="951"/>
      <c r="AH585" s="951"/>
      <c r="AI585" s="951"/>
      <c r="AJ585" s="951"/>
      <c r="AK585" s="302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 x14ac:dyDescent="0.25">
      <c r="A586" s="401"/>
      <c r="B586" s="917" t="s">
        <v>40</v>
      </c>
      <c r="C586" s="917"/>
      <c r="D586" s="917"/>
      <c r="E586" s="917"/>
      <c r="F586" s="917"/>
      <c r="G586" s="917"/>
      <c r="H586" s="917"/>
      <c r="I586" s="917"/>
      <c r="J586" s="917"/>
      <c r="K586" s="917"/>
      <c r="L586" s="917"/>
      <c r="M586" s="917"/>
      <c r="N586" s="917"/>
      <c r="P586" s="561"/>
      <c r="Q586" s="561"/>
      <c r="R586" s="562"/>
      <c r="S586" s="518"/>
      <c r="T586" s="518"/>
      <c r="U586" s="518"/>
      <c r="V586" s="518"/>
      <c r="W586" s="518"/>
      <c r="X586" s="518"/>
      <c r="Y586" s="518"/>
      <c r="Z586" s="518"/>
      <c r="AA586" s="518"/>
      <c r="AB586" s="518"/>
      <c r="AC586" s="518"/>
      <c r="AD586" s="518"/>
      <c r="AE586" s="794"/>
      <c r="AF586" s="794"/>
      <c r="AG586" s="794"/>
      <c r="AH586" s="794"/>
      <c r="AI586" s="794"/>
      <c r="AJ586" s="794"/>
      <c r="AK586" s="305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 x14ac:dyDescent="0.2">
      <c r="A587" s="401" t="s">
        <v>41</v>
      </c>
      <c r="B587" s="543" t="s">
        <v>46</v>
      </c>
      <c r="C587" s="918"/>
      <c r="D587" s="918"/>
      <c r="E587" s="918"/>
      <c r="F587" s="918"/>
      <c r="G587" s="918"/>
      <c r="H587" s="918"/>
      <c r="O587" s="460"/>
      <c r="P587" s="559"/>
      <c r="Q587" s="559"/>
      <c r="R587" s="560"/>
      <c r="S587" s="919" t="s">
        <v>47</v>
      </c>
      <c r="T587" s="919"/>
      <c r="U587" s="919"/>
      <c r="V587" s="919"/>
      <c r="W587" s="919"/>
      <c r="X587" s="919"/>
      <c r="Y587" s="919" t="s">
        <v>47</v>
      </c>
      <c r="Z587" s="919"/>
      <c r="AA587" s="919"/>
      <c r="AB587" s="919"/>
      <c r="AC587" s="919"/>
      <c r="AD587" s="919"/>
      <c r="AE587" s="951" t="s">
        <v>47</v>
      </c>
      <c r="AF587" s="951"/>
      <c r="AG587" s="951"/>
      <c r="AH587" s="951"/>
      <c r="AI587" s="951"/>
      <c r="AJ587" s="951"/>
      <c r="AK587" s="302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 x14ac:dyDescent="0.25">
      <c r="A588" s="401"/>
      <c r="B588" s="917" t="s">
        <v>40</v>
      </c>
      <c r="C588" s="917"/>
      <c r="D588" s="917"/>
      <c r="E588" s="917"/>
      <c r="F588" s="917"/>
      <c r="G588" s="917"/>
      <c r="H588" s="917"/>
      <c r="I588" s="917"/>
      <c r="J588" s="917"/>
      <c r="K588" s="917"/>
      <c r="L588" s="917"/>
      <c r="M588" s="917"/>
      <c r="N588" s="917"/>
      <c r="O588" s="306"/>
      <c r="P588" s="561"/>
      <c r="Q588" s="561"/>
      <c r="R588" s="562"/>
      <c r="S588" s="518"/>
      <c r="T588" s="518"/>
      <c r="U588" s="518"/>
      <c r="V588" s="518"/>
      <c r="W588" s="518"/>
      <c r="X588" s="518"/>
      <c r="Y588" s="518"/>
      <c r="Z588" s="518"/>
      <c r="AA588" s="518"/>
      <c r="AB588" s="518"/>
      <c r="AC588" s="518"/>
      <c r="AD588" s="518"/>
      <c r="AE588" s="794"/>
      <c r="AF588" s="794"/>
      <c r="AG588" s="794"/>
      <c r="AH588" s="794"/>
      <c r="AI588" s="794"/>
      <c r="AJ588" s="794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 x14ac:dyDescent="0.25">
      <c r="A589" s="451"/>
      <c r="B589" s="541"/>
      <c r="C589" s="428"/>
      <c r="D589" s="412"/>
      <c r="E589" s="412"/>
      <c r="F589" s="412"/>
      <c r="G589" s="412"/>
      <c r="H589" s="412"/>
      <c r="I589" s="412"/>
      <c r="J589" s="428"/>
      <c r="K589" s="546"/>
      <c r="L589" s="428"/>
      <c r="M589" s="546"/>
      <c r="N589" s="428"/>
      <c r="O589" s="425"/>
      <c r="P589" s="547"/>
      <c r="Q589" s="547"/>
      <c r="R589" s="563"/>
      <c r="S589" s="519"/>
      <c r="T589" s="519"/>
      <c r="U589" s="519"/>
      <c r="V589" s="519"/>
      <c r="W589" s="519"/>
      <c r="X589" s="519"/>
      <c r="Y589" s="519"/>
      <c r="Z589" s="519"/>
      <c r="AA589" s="519"/>
      <c r="AB589" s="519"/>
      <c r="AC589" s="519"/>
      <c r="AD589" s="519"/>
      <c r="AE589" s="795"/>
      <c r="AF589" s="795"/>
      <c r="AG589" s="795"/>
      <c r="AH589" s="795"/>
      <c r="AI589" s="795"/>
      <c r="AJ589" s="795"/>
    </row>
    <row r="590" spans="1:61" x14ac:dyDescent="0.25">
      <c r="B590" s="452"/>
    </row>
  </sheetData>
  <autoFilter ref="A25:AJ582" xr:uid="{13A47C9D-E628-4CD6-B475-F8D23AAC22B3}">
    <filterColumn colId="18">
      <customFilters>
        <customFilter operator="notEqual" val=" "/>
      </customFilters>
    </filterColumn>
    <filterColumn colId="24" showButton="0"/>
    <filterColumn colId="25" showButton="0"/>
    <filterColumn colId="26" showButton="0"/>
    <filterColumn colId="27" showButton="0"/>
    <filterColumn colId="28" showButton="0"/>
  </autoFilter>
  <mergeCells count="39">
    <mergeCell ref="A29:A30"/>
    <mergeCell ref="B29:B30"/>
    <mergeCell ref="C29:C30"/>
    <mergeCell ref="D29:D30"/>
    <mergeCell ref="E29:F29"/>
    <mergeCell ref="B588:N588"/>
    <mergeCell ref="S29:S30"/>
    <mergeCell ref="T29:U29"/>
    <mergeCell ref="V29:W29"/>
    <mergeCell ref="X29:X30"/>
    <mergeCell ref="C585:H585"/>
    <mergeCell ref="S585:X585"/>
    <mergeCell ref="P29:R29"/>
    <mergeCell ref="G29:H29"/>
    <mergeCell ref="I29:I30"/>
    <mergeCell ref="J29:J30"/>
    <mergeCell ref="K29:L29"/>
    <mergeCell ref="M29:N29"/>
    <mergeCell ref="O29:O30"/>
    <mergeCell ref="Y25:AD25"/>
    <mergeCell ref="Y26:AD26"/>
    <mergeCell ref="Y27:AD27"/>
    <mergeCell ref="B586:N586"/>
    <mergeCell ref="C587:H587"/>
    <mergeCell ref="S587:X58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  <mergeCell ref="Y29:Y30"/>
    <mergeCell ref="Z29:AA29"/>
    <mergeCell ref="AB29:AC29"/>
    <mergeCell ref="AD29:AD30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7" fitToHeight="100"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969" t="s">
        <v>0</v>
      </c>
      <c r="N2" s="970"/>
      <c r="O2" s="971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969" t="s">
        <v>2</v>
      </c>
      <c r="N3" s="970"/>
      <c r="O3" s="971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986"/>
      <c r="N4" s="987"/>
      <c r="O4" s="988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966"/>
      <c r="N5" s="967"/>
      <c r="O5" s="968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986"/>
      <c r="N6" s="987"/>
      <c r="O6" s="988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989" t="s">
        <v>42</v>
      </c>
      <c r="N7" s="967"/>
      <c r="O7" s="968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986"/>
      <c r="N8" s="987"/>
      <c r="O8" s="988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989" t="s">
        <v>43</v>
      </c>
      <c r="N9" s="967"/>
      <c r="O9" s="968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86"/>
      <c r="N10" s="987"/>
      <c r="O10" s="988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966"/>
      <c r="N11" s="967"/>
      <c r="O11" s="968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986"/>
      <c r="N12" s="987"/>
      <c r="O12" s="988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966"/>
      <c r="N13" s="967"/>
      <c r="O13" s="968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969"/>
      <c r="N14" s="970"/>
      <c r="O14" s="971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972" t="s">
        <v>136</v>
      </c>
      <c r="N15" s="973"/>
      <c r="O15" s="974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975" t="s">
        <v>603</v>
      </c>
      <c r="N16" s="976"/>
      <c r="O16" s="977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969"/>
      <c r="N17" s="970"/>
      <c r="O17" s="971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978" t="s">
        <v>18</v>
      </c>
      <c r="M19" s="978" t="s">
        <v>19</v>
      </c>
      <c r="N19" s="979" t="s">
        <v>20</v>
      </c>
      <c r="O19" s="979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978"/>
      <c r="M20" s="978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901" t="s">
        <v>23</v>
      </c>
      <c r="C22" s="901"/>
      <c r="D22" s="901"/>
      <c r="E22" s="901"/>
      <c r="F22" s="901"/>
      <c r="G22" s="901"/>
      <c r="H22" s="901"/>
      <c r="I22" s="901"/>
      <c r="J22" s="901"/>
      <c r="K22" s="901"/>
      <c r="L22" s="901"/>
      <c r="M22" s="171"/>
      <c r="N22" s="171"/>
      <c r="O22" s="1"/>
    </row>
    <row r="23" spans="1:21" s="2" customFormat="1" x14ac:dyDescent="0.25">
      <c r="A23" s="389"/>
      <c r="B23" s="901" t="s">
        <v>25</v>
      </c>
      <c r="C23" s="901"/>
      <c r="D23" s="901"/>
      <c r="E23" s="901"/>
      <c r="F23" s="901"/>
      <c r="G23" s="901"/>
      <c r="H23" s="901"/>
      <c r="I23" s="901"/>
      <c r="J23" s="901"/>
      <c r="K23" s="901"/>
      <c r="L23" s="901"/>
      <c r="M23" s="171"/>
      <c r="N23" s="171"/>
      <c r="O23" s="1"/>
    </row>
    <row r="24" spans="1:21" ht="21" customHeight="1" x14ac:dyDescent="0.25">
      <c r="B24" s="965" t="s">
        <v>602</v>
      </c>
      <c r="C24" s="965"/>
      <c r="D24" s="965"/>
      <c r="E24" s="965"/>
      <c r="F24" s="965"/>
      <c r="G24" s="965"/>
      <c r="H24" s="965"/>
      <c r="I24" s="965"/>
      <c r="J24" s="965"/>
      <c r="K24" s="965"/>
      <c r="L24" s="965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994" t="s">
        <v>48</v>
      </c>
      <c r="B26" s="996" t="s">
        <v>139</v>
      </c>
      <c r="C26" s="998" t="s">
        <v>140</v>
      </c>
      <c r="D26" s="998" t="s">
        <v>141</v>
      </c>
      <c r="E26" s="1000" t="s">
        <v>142</v>
      </c>
      <c r="F26" s="1000"/>
      <c r="G26" s="1000" t="s">
        <v>143</v>
      </c>
      <c r="H26" s="1000"/>
      <c r="I26" s="1000" t="s">
        <v>144</v>
      </c>
      <c r="J26" s="990" t="s">
        <v>141</v>
      </c>
      <c r="K26" s="992" t="s">
        <v>142</v>
      </c>
      <c r="L26" s="993"/>
      <c r="M26" s="992" t="s">
        <v>143</v>
      </c>
      <c r="N26" s="993"/>
      <c r="O26" s="992" t="s">
        <v>144</v>
      </c>
      <c r="P26" s="984" t="s">
        <v>141</v>
      </c>
      <c r="Q26" s="980" t="s">
        <v>142</v>
      </c>
      <c r="R26" s="981"/>
      <c r="S26" s="980" t="s">
        <v>143</v>
      </c>
      <c r="T26" s="981"/>
      <c r="U26" s="982" t="s">
        <v>144</v>
      </c>
    </row>
    <row r="27" spans="1:21" s="197" customFormat="1" ht="27.75" hidden="1" customHeight="1" x14ac:dyDescent="0.25">
      <c r="A27" s="995"/>
      <c r="B27" s="997"/>
      <c r="C27" s="999"/>
      <c r="D27" s="998"/>
      <c r="E27" s="276" t="s">
        <v>145</v>
      </c>
      <c r="F27" s="276" t="s">
        <v>146</v>
      </c>
      <c r="G27" s="276" t="s">
        <v>147</v>
      </c>
      <c r="H27" s="276" t="s">
        <v>146</v>
      </c>
      <c r="I27" s="1000"/>
      <c r="J27" s="991"/>
      <c r="K27" s="277" t="s">
        <v>145</v>
      </c>
      <c r="L27" s="277" t="s">
        <v>146</v>
      </c>
      <c r="M27" s="277" t="s">
        <v>147</v>
      </c>
      <c r="N27" s="277" t="s">
        <v>146</v>
      </c>
      <c r="O27" s="993"/>
      <c r="P27" s="985"/>
      <c r="Q27" s="198" t="s">
        <v>145</v>
      </c>
      <c r="R27" s="198" t="s">
        <v>146</v>
      </c>
      <c r="S27" s="198" t="s">
        <v>147</v>
      </c>
      <c r="T27" s="198" t="s">
        <v>146</v>
      </c>
      <c r="U27" s="983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918"/>
      <c r="D591" s="918"/>
      <c r="E591" s="918"/>
      <c r="F591" s="918"/>
      <c r="G591" s="918"/>
      <c r="H591" s="918"/>
      <c r="I591" s="919" t="s">
        <v>45</v>
      </c>
      <c r="J591" s="919"/>
      <c r="K591" s="919"/>
      <c r="L591" s="919"/>
      <c r="M591" s="919"/>
      <c r="N591" s="919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917" t="s">
        <v>40</v>
      </c>
      <c r="C592" s="917"/>
      <c r="D592" s="917"/>
      <c r="E592" s="917"/>
      <c r="F592" s="917"/>
      <c r="G592" s="917"/>
      <c r="H592" s="917"/>
      <c r="I592" s="917"/>
      <c r="J592" s="917"/>
      <c r="K592" s="917"/>
      <c r="L592" s="917"/>
      <c r="M592" s="917"/>
      <c r="N592" s="917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918"/>
      <c r="D593" s="918"/>
      <c r="E593" s="918"/>
      <c r="F593" s="918"/>
      <c r="G593" s="918"/>
      <c r="H593" s="918"/>
      <c r="I593" s="919" t="s">
        <v>47</v>
      </c>
      <c r="J593" s="919"/>
      <c r="K593" s="919"/>
      <c r="L593" s="919"/>
      <c r="M593" s="919"/>
      <c r="N593" s="919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917" t="s">
        <v>40</v>
      </c>
      <c r="C594" s="917"/>
      <c r="D594" s="917"/>
      <c r="E594" s="917"/>
      <c r="F594" s="917"/>
      <c r="G594" s="917"/>
      <c r="H594" s="917"/>
      <c r="I594" s="917"/>
      <c r="J594" s="917"/>
      <c r="K594" s="917"/>
      <c r="L594" s="917"/>
      <c r="M594" s="917"/>
      <c r="N594" s="917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КС3</vt:lpstr>
      <vt:lpstr>кс-2 №1корр</vt:lpstr>
      <vt:lpstr>кс-6</vt:lpstr>
      <vt:lpstr>кс-2 №1</vt:lpstr>
      <vt:lpstr>'кс-2 №1'!Область_печати</vt:lpstr>
      <vt:lpstr>'кс-2 №1корр'!Область_печати</vt:lpstr>
      <vt:lpstr>КС3!Область_печати</vt:lpstr>
      <vt:lpstr>'кс-6'!Область_печати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2024-03-31T13:05:40Z</cp:lastPrinted>
  <dcterms:created xsi:type="dcterms:W3CDTF">2020-09-30T08:50:27Z</dcterms:created>
  <dcterms:modified xsi:type="dcterms:W3CDTF">2024-04-25T13:35:21Z</dcterms:modified>
</cp:coreProperties>
</file>