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"/>
    </mc:Choice>
  </mc:AlternateContent>
  <xr:revisionPtr revIDLastSave="0" documentId="13_ncr:1_{EA4D46B8-914D-4754-B515-CD236D633A2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3 №1" sheetId="3" r:id="rId1"/>
    <sheet name="кс-3" sheetId="2" state="hidden" r:id="rId2"/>
    <sheet name="кс2 №1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Criteria">#REF!</definedName>
    <definedName name="Database">#REF!</definedName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'[1]Текущие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>'[2]исх дан'!#REF!</definedName>
    <definedName name="Конец" localSheetId="0">#REF!</definedName>
    <definedName name="Конец">#REF!</definedName>
    <definedName name="конкр150" localSheetId="0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>#REF!</definedName>
    <definedName name="КУРС" localSheetId="0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 localSheetId="0">'[2]исх дан'!#REF!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 localSheetId="0">'[2]исх дан'!#REF!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'кс2 №1'!$A$1:$AT$62</definedName>
    <definedName name="_xlnm.Print_Area" localSheetId="0">'кс3 №1'!$A$1:$H$99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[5]Кабель!$A$137:$A$419,#REF!</definedName>
    <definedName name="текст2">[5]Кабель!$A$137:$A$419,#REF!</definedName>
    <definedName name="текст3" localSheetId="0">#REF!,#REF!</definedName>
    <definedName name="текст3">#REF!,#REF!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9" i="1" l="1"/>
  <c r="AB48" i="1"/>
  <c r="AB47" i="1"/>
  <c r="AB46" i="1"/>
  <c r="AQ46" i="1" s="1"/>
  <c r="AB45" i="1"/>
  <c r="AQ45" i="1" s="1"/>
  <c r="AB44" i="1"/>
  <c r="AB43" i="1"/>
  <c r="AB42" i="1"/>
  <c r="AB41" i="1"/>
  <c r="AB40" i="1"/>
  <c r="AQ40" i="1" s="1"/>
  <c r="AB39" i="1"/>
  <c r="AQ39" i="1" s="1"/>
  <c r="AB38" i="1"/>
  <c r="AQ38" i="1" s="1"/>
  <c r="AB37" i="1"/>
  <c r="AQ37" i="1" s="1"/>
  <c r="AB36" i="1"/>
  <c r="AB35" i="1"/>
  <c r="AQ35" i="1"/>
  <c r="AQ36" i="1"/>
  <c r="AQ41" i="1"/>
  <c r="AQ42" i="1"/>
  <c r="AQ43" i="1"/>
  <c r="AQ44" i="1"/>
  <c r="AQ47" i="1"/>
  <c r="AQ48" i="1"/>
  <c r="AQ49" i="1"/>
  <c r="AL40" i="1"/>
  <c r="AL41" i="1"/>
  <c r="AL42" i="1"/>
  <c r="AL43" i="1"/>
  <c r="AL44" i="1"/>
  <c r="AL45" i="1"/>
  <c r="AL46" i="1"/>
  <c r="AL47" i="1"/>
  <c r="AL48" i="1"/>
  <c r="AL49" i="1"/>
  <c r="AL39" i="1"/>
  <c r="AL38" i="1"/>
  <c r="AQ34" i="1"/>
  <c r="AL34" i="1"/>
  <c r="H41" i="3"/>
  <c r="G41" i="3"/>
  <c r="F41" i="3"/>
  <c r="H38" i="3"/>
  <c r="G38" i="3" s="1"/>
  <c r="F38" i="3" s="1"/>
  <c r="H37" i="3"/>
  <c r="G37" i="3"/>
  <c r="F37" i="3"/>
  <c r="F26" i="3"/>
  <c r="AT45" i="2"/>
  <c r="AT49" i="2" s="1"/>
  <c r="AL28" i="2"/>
  <c r="AT46" i="2" l="1"/>
  <c r="AT47" i="2"/>
  <c r="AB34" i="1" l="1"/>
  <c r="AL35" i="1" l="1"/>
  <c r="AL36" i="1"/>
  <c r="AL37" i="1"/>
  <c r="AQ50" i="1" l="1"/>
  <c r="K33" i="3" s="1"/>
  <c r="G36" i="3" l="1"/>
  <c r="H36" i="3"/>
  <c r="H35" i="3" s="1"/>
  <c r="H42" i="3" s="1"/>
  <c r="H43" i="3" s="1"/>
  <c r="H44" i="3" s="1"/>
  <c r="L33" i="3"/>
  <c r="L83" i="3" s="1"/>
  <c r="L85" i="3" s="1"/>
  <c r="K83" i="3"/>
  <c r="AQ51" i="1"/>
  <c r="AQ52" i="1" s="1"/>
  <c r="O33" i="3" s="1" a="1"/>
  <c r="O33" i="3" s="1"/>
  <c r="G35" i="3" l="1"/>
  <c r="F36" i="3"/>
  <c r="F35" i="3" s="1"/>
  <c r="H82" i="3"/>
  <c r="H8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<sst xmlns="http://schemas.openxmlformats.org/spreadsheetml/2006/main" count="316" uniqueCount="195">
  <si>
    <t>Инвестор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</si>
  <si>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</si>
  <si>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</si>
  <si>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</si>
  <si>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</si>
  <si>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</si>
  <si>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</si>
  <si>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</si>
  <si>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</si>
  <si>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</si>
  <si>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</si>
  <si>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</si>
  <si>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</si>
  <si>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</si>
  <si>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</si>
  <si>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</si>
  <si>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Номер</t>
  </si>
  <si>
    <t>позиции по смете</t>
  </si>
  <si>
    <t>Наименование работ</t>
  </si>
  <si>
    <t>Единица измерения</t>
  </si>
  <si>
    <t>количество</t>
  </si>
  <si>
    <t>Выполнено работ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</si>
  <si>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</si>
  <si>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</si>
  <si>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</si>
  <si>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</si>
  <si>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</si>
  <si>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</si>
  <si>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</si>
  <si>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</si>
  <si>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</si>
  <si>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</si>
  <si>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</si>
  <si>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</si>
  <si>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</si>
  <si>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</si>
  <si>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</si>
  <si>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</si>
  <si>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</si>
  <si>
    <t>31732623</t>
  </si>
  <si>
    <t>кв.м.</t>
  </si>
  <si>
    <t>, без НДС руб.</t>
  </si>
  <si>
    <t>Рукшис В.</t>
  </si>
  <si>
    <t>Полировка пластиком 50 грит</t>
  </si>
  <si>
    <t>Полировка пластиком 100 грит</t>
  </si>
  <si>
    <t>Полировка пластиком 800 грит</t>
  </si>
  <si>
    <t>Полировка пластиком 1500 грит</t>
  </si>
  <si>
    <t>1</t>
  </si>
  <si>
    <t>01</t>
  </si>
  <si>
    <t>ООО "Грамакс", ИНН 7733337664, КПП 773301001, 125481 г. Москва, ул. Фомичёвой, д 5,к2, помещение 2, офис 15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</si>
  <si>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</si>
  <si>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26</t>
  </si>
  <si>
    <t>2024</t>
  </si>
  <si>
    <t>26.01.2024</t>
  </si>
  <si>
    <t>Грубая шлифовка/фрезеровка снятие до 5 мм</t>
  </si>
  <si>
    <t>Шлифовка сегментами 20 грит</t>
  </si>
  <si>
    <t>Шлифовка сегментами 40 грит</t>
  </si>
  <si>
    <t>Шлифовка сегментами 80 грит</t>
  </si>
  <si>
    <t>Шлифовка сегментами 150 грит</t>
  </si>
  <si>
    <t>Подготовка и герметизация швов эластичным Двухкомпонентным герметиком</t>
  </si>
  <si>
    <t>Обработка бетонного пола ремонтником GM3000 (лечение небольших ям, коверн, трещин)</t>
  </si>
  <si>
    <t>п.м.</t>
  </si>
  <si>
    <t>Обработка литьевой пропиткой Ultralit Hard Standart (12%)</t>
  </si>
  <si>
    <t>Полировка пластиком 200 грит</t>
  </si>
  <si>
    <t>Полировка пластиком 400 грит</t>
  </si>
  <si>
    <t>Располировка падом HiperFlex Dry, BUFF</t>
  </si>
  <si>
    <t>Итого</t>
  </si>
  <si>
    <t>За ед.</t>
  </si>
  <si>
    <t>Итого, руб с НДС</t>
  </si>
  <si>
    <t>Цех №8, расположенный по адресу: Московская область, г.о. Мытищи, ул.Колонцова, д.4</t>
  </si>
  <si>
    <t>Ремонт цеха №8, расположенного по адресу: Московская область, г.о. Мытищи, ул.Колонцова, д.4</t>
  </si>
  <si>
    <t>58306175</t>
  </si>
  <si>
    <t>Генеральный директор ООО "Грамакс"</t>
  </si>
  <si>
    <t>Стоимость Работ, руб. Без НДС</t>
  </si>
  <si>
    <t>Стоимость материалов, руб. Без НДС</t>
  </si>
  <si>
    <t>ИТОГО Без НДС</t>
  </si>
  <si>
    <t>НДС 20%</t>
  </si>
  <si>
    <t>Всего по Акту</t>
  </si>
  <si>
    <t>Генеральный Директор ООО "ШЕЛЛРОКК"</t>
  </si>
  <si>
    <t>Бусел Е.А.</t>
  </si>
  <si>
    <t>23.05.2024</t>
  </si>
  <si>
    <t>Полы сварочного цеха, в т.ч.</t>
  </si>
  <si>
    <t>№ МВМ/19-07-СП6</t>
  </si>
  <si>
    <t xml:space="preserve">Подрядчик </t>
  </si>
  <si>
    <t>Субподрядчик</t>
  </si>
  <si>
    <t>Унифицированная форма № КС - 3</t>
  </si>
  <si>
    <t>Форма по ОКУД</t>
  </si>
  <si>
    <t>0322001</t>
  </si>
  <si>
    <t>по ОКПО</t>
  </si>
  <si>
    <t>Подрядчик</t>
  </si>
  <si>
    <t>Вид деятельности по ОКДП</t>
  </si>
  <si>
    <t>номер</t>
  </si>
  <si>
    <t>дата</t>
  </si>
  <si>
    <t>СПРАВКА</t>
  </si>
  <si>
    <t>О СТОИМОСТИ ВЫПОЛНЕННЫХ РАБОТ И ЗАТРАТ</t>
  </si>
  <si>
    <t>Но-
мер
по по-
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</si>
  <si>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</si>
  <si>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
руб.</t>
  </si>
  <si>
    <t>с начала проведения работ</t>
  </si>
  <si>
    <t>с начала года</t>
  </si>
  <si>
    <t>в том числе за отчетный период</t>
  </si>
  <si>
    <t xml:space="preserve">Всего работ и затрат, включаемых в </t>
  </si>
  <si>
    <t>стоимость работ</t>
  </si>
  <si>
    <t>в том числе:</t>
  </si>
  <si>
    <t>ИТОГО С НДС 20%</t>
  </si>
  <si>
    <t>в том числе НДС 20%</t>
  </si>
  <si>
    <t>Всего с учетом НДС</t>
  </si>
  <si>
    <t>Зачет аванса</t>
  </si>
  <si>
    <t>Итого к оплате</t>
  </si>
  <si>
    <t>____________________</t>
  </si>
  <si>
    <t>Генеральный директор ООО "ШЕЛЛРОКК"</t>
  </si>
  <si>
    <t>_____________________</t>
  </si>
  <si>
    <t>Уницированная форма № КС - 3</t>
  </si>
  <si>
    <t>от 11.11.99г. № 100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</si>
  <si>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</si>
  <si>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</si>
  <si>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</si>
  <si>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</si>
  <si>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</si>
  <si>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</si>
  <si>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Вид деятельности</t>
  </si>
  <si>
    <t>по ОКДП</t>
  </si>
  <si>
    <t xml:space="preserve">Договор подряда   </t>
  </si>
  <si>
    <t>Дополнительное соглашение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</si>
  <si>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</si>
  <si>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</si>
  <si>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</si>
  <si>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</si>
  <si>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</si>
  <si>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</si>
  <si>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</si>
  <si>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</si>
  <si>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</si>
  <si>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</si>
  <si>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</si>
  <si>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</si>
  <si>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</si>
  <si>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</si>
  <si>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</si>
  <si>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</si>
  <si>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</si>
  <si>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</si>
  <si>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</si>
  <si>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</si>
  <si>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 xml:space="preserve">май 24 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</si>
  <si>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</si>
  <si>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</si>
  <si>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</si>
  <si>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</si>
  <si>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</si>
  <si>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</si>
  <si>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</si>
  <si>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</si>
  <si>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</si>
  <si>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</si>
  <si>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</si>
  <si>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</si>
  <si>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</si>
  <si>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</si>
  <si>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</si>
  <si>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</si>
  <si>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</si>
  <si>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</si>
  <si>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</si>
  <si>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</si>
  <si>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</si>
  <si>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</si>
  <si>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</si>
  <si>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</si>
  <si>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</si>
  <si>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</si>
  <si>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</si>
  <si>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</si>
  <si>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</si>
  <si>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</si>
  <si>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</si>
  <si>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</si>
  <si>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</si>
  <si>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</si>
  <si>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</si>
  <si>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</si>
  <si>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</si>
  <si>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</si>
  <si>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</si>
  <si>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</si>
  <si>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</si>
  <si>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</si>
  <si>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 xml:space="preserve">        </t>
  </si>
  <si>
    <t>Подрядчик:</t>
  </si>
  <si>
    <t xml:space="preserve">Зачет аванса </t>
  </si>
  <si>
    <t>Генеральный директор ООО «ШЕЛЛРОКК»</t>
  </si>
  <si>
    <t>МВМ/19-07-СП6</t>
  </si>
  <si>
    <t xml:space="preserve">Бусел Е.А. </t>
  </si>
  <si>
    <t xml:space="preserve">К оплате, с учетом авансового платежа </t>
  </si>
  <si>
    <t>исправлено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</si>
</sst>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_-* #,##0_р_._-;\-* #,##0_р_._-;_-* &quot;-&quot;??_р_._-;_-@_-"/>
    <numFmt numFmtId="171" formatCode="#,##0_р_."/>
  </numFmts>
  <fonts count="30" x14ac:knownFonts="1">
    <font>
      <sz val="11"/>
      <name val="Times New Roman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0">
    <xf numFmtId="0" fontId="0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0" fontId="10" fillId="0" borderId="0"/>
    <xf numFmtId="0" fontId="17" fillId="0" borderId="0"/>
    <xf numFmtId="0" fontId="9" fillId="0" borderId="0"/>
    <xf numFmtId="0" fontId="20" fillId="0" borderId="0"/>
    <xf numFmtId="0" fontId="17" fillId="0" borderId="0"/>
  </cellStyleXfs>
  <cellXfs count="4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right" wrapText="1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7" fillId="0" borderId="0" xfId="1" applyFont="1"/>
    <xf numFmtId="0" fontId="3" fillId="0" borderId="0" xfId="1" applyFont="1" applyAlignment="1">
      <alignment horizontal="center" vertical="center"/>
    </xf>
    <xf numFmtId="0" fontId="3" fillId="0" borderId="2" xfId="1" applyFont="1" applyBorder="1"/>
    <xf numFmtId="4" fontId="3" fillId="0" borderId="0" xfId="1" applyNumberFormat="1" applyFont="1"/>
    <xf numFmtId="4" fontId="7" fillId="0" borderId="0" xfId="1" applyNumberFormat="1" applyFont="1"/>
    <xf numFmtId="4" fontId="7" fillId="0" borderId="0" xfId="1" applyNumberFormat="1" applyFont="1" applyAlignment="1">
      <alignment horizontal="right"/>
    </xf>
    <xf numFmtId="0" fontId="3" fillId="0" borderId="0" xfId="1" applyFont="1" applyAlignment="1">
      <alignment wrapText="1"/>
    </xf>
    <xf numFmtId="4" fontId="3" fillId="0" borderId="0" xfId="1" applyNumberFormat="1" applyFont="1" applyAlignment="1">
      <alignment horizontal="right"/>
    </xf>
    <xf numFmtId="0" fontId="3" fillId="0" borderId="1" xfId="1" applyFont="1" applyBorder="1"/>
    <xf numFmtId="0" fontId="2" fillId="0" borderId="0" xfId="1" applyFont="1" applyAlignment="1">
      <alignment horizontal="center"/>
    </xf>
    <xf numFmtId="0" fontId="2" fillId="0" borderId="12" xfId="1" applyFont="1" applyBorder="1" applyAlignment="1">
      <alignment horizontal="center"/>
    </xf>
    <xf numFmtId="0" fontId="10" fillId="0" borderId="0" xfId="2" applyFont="1"/>
    <xf numFmtId="0" fontId="11" fillId="0" borderId="0" xfId="2" applyFont="1"/>
    <xf numFmtId="0" fontId="11" fillId="0" borderId="0" xfId="2" applyFont="1" applyAlignment="1">
      <alignment horizontal="right"/>
    </xf>
    <xf numFmtId="164" fontId="10" fillId="0" borderId="0" xfId="3" applyFont="1"/>
    <xf numFmtId="0" fontId="12" fillId="0" borderId="0" xfId="2" applyFont="1" applyAlignment="1">
      <alignment horizontal="center"/>
    </xf>
    <xf numFmtId="0" fontId="10" fillId="0" borderId="6" xfId="2" applyFont="1" applyBorder="1" applyAlignment="1">
      <alignment horizontal="center"/>
    </xf>
    <xf numFmtId="0" fontId="13" fillId="0" borderId="0" xfId="2" applyFont="1" applyAlignment="1">
      <alignment horizontal="center"/>
    </xf>
    <xf numFmtId="49" fontId="10" fillId="0" borderId="6" xfId="2" applyNumberFormat="1" applyFont="1" applyBorder="1" applyAlignment="1">
      <alignment horizontal="center"/>
    </xf>
    <xf numFmtId="0" fontId="10" fillId="0" borderId="6" xfId="2" applyFont="1" applyBorder="1"/>
    <xf numFmtId="0" fontId="14" fillId="0" borderId="0" xfId="2" applyFont="1"/>
    <xf numFmtId="164" fontId="11" fillId="0" borderId="0" xfId="3" applyFont="1"/>
    <xf numFmtId="0" fontId="10" fillId="0" borderId="0" xfId="2" applyFont="1" applyAlignment="1">
      <alignment vertical="top"/>
    </xf>
    <xf numFmtId="0" fontId="13" fillId="0" borderId="0" xfId="4" applyFont="1" applyAlignment="1">
      <alignment horizontal="center"/>
    </xf>
    <xf numFmtId="0" fontId="10" fillId="0" borderId="6" xfId="4" applyBorder="1" applyAlignment="1">
      <alignment horizontal="center"/>
    </xf>
    <xf numFmtId="164" fontId="11" fillId="0" borderId="0" xfId="3" applyFont="1" applyBorder="1"/>
    <xf numFmtId="0" fontId="10" fillId="0" borderId="0" xfId="2" applyFont="1" applyAlignment="1">
      <alignment vertical="center" wrapText="1"/>
    </xf>
    <xf numFmtId="165" fontId="10" fillId="0" borderId="0" xfId="2" applyNumberFormat="1" applyFont="1"/>
    <xf numFmtId="0" fontId="14" fillId="0" borderId="0" xfId="2" applyFont="1" applyAlignment="1">
      <alignment vertical="center" wrapText="1"/>
    </xf>
    <xf numFmtId="0" fontId="13" fillId="0" borderId="6" xfId="2" applyFont="1" applyBorder="1" applyAlignment="1">
      <alignment horizontal="center"/>
    </xf>
    <xf numFmtId="0" fontId="13" fillId="0" borderId="0" xfId="2" applyFont="1" applyAlignment="1">
      <alignment horizontal="right"/>
    </xf>
    <xf numFmtId="49" fontId="9" fillId="0" borderId="44" xfId="2" applyNumberFormat="1" applyBorder="1" applyAlignment="1">
      <alignment horizontal="center"/>
    </xf>
    <xf numFmtId="0" fontId="15" fillId="0" borderId="0" xfId="5" applyFont="1"/>
    <xf numFmtId="166" fontId="15" fillId="0" borderId="0" xfId="3" applyNumberFormat="1" applyFont="1" applyBorder="1" applyAlignment="1">
      <alignment horizontal="center" wrapText="1"/>
    </xf>
    <xf numFmtId="14" fontId="9" fillId="0" borderId="44" xfId="2" applyNumberFormat="1" applyBorder="1" applyAlignment="1">
      <alignment horizontal="center"/>
    </xf>
    <xf numFmtId="49" fontId="9" fillId="0" borderId="45" xfId="2" applyNumberFormat="1" applyBorder="1" applyAlignment="1">
      <alignment horizontal="center"/>
    </xf>
    <xf numFmtId="49" fontId="9" fillId="0" borderId="6" xfId="2" applyNumberFormat="1" applyBorder="1" applyAlignment="1">
      <alignment horizontal="center"/>
    </xf>
    <xf numFmtId="10" fontId="15" fillId="0" borderId="0" xfId="5" applyNumberFormat="1" applyFont="1" applyAlignment="1">
      <alignment horizontal="center"/>
    </xf>
    <xf numFmtId="167" fontId="15" fillId="0" borderId="0" xfId="5" applyNumberFormat="1" applyFont="1" applyAlignment="1">
      <alignment horizontal="center"/>
    </xf>
    <xf numFmtId="0" fontId="15" fillId="0" borderId="0" xfId="2" applyFont="1"/>
    <xf numFmtId="167" fontId="15" fillId="0" borderId="0" xfId="2" applyNumberFormat="1" applyFont="1" applyAlignment="1">
      <alignment horizontal="center"/>
    </xf>
    <xf numFmtId="14" fontId="11" fillId="0" borderId="0" xfId="2" applyNumberFormat="1" applyFont="1" applyAlignment="1">
      <alignment horizontal="center"/>
    </xf>
    <xf numFmtId="0" fontId="11" fillId="0" borderId="46" xfId="2" applyFont="1" applyBorder="1" applyAlignment="1">
      <alignment horizontal="center"/>
    </xf>
    <xf numFmtId="0" fontId="11" fillId="0" borderId="47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49" xfId="2" applyFont="1" applyBorder="1" applyAlignment="1">
      <alignment horizontal="right"/>
    </xf>
    <xf numFmtId="0" fontId="10" fillId="0" borderId="34" xfId="2" applyFont="1" applyBorder="1"/>
    <xf numFmtId="0" fontId="11" fillId="0" borderId="44" xfId="2" applyFont="1" applyBorder="1" applyAlignment="1">
      <alignment horizontal="center"/>
    </xf>
    <xf numFmtId="0" fontId="10" fillId="0" borderId="35" xfId="2" applyFont="1" applyBorder="1" applyAlignment="1">
      <alignment horizontal="center"/>
    </xf>
    <xf numFmtId="14" fontId="10" fillId="2" borderId="44" xfId="2" applyNumberFormat="1" applyFont="1" applyFill="1" applyBorder="1" applyAlignment="1">
      <alignment horizontal="center"/>
    </xf>
    <xf numFmtId="14" fontId="10" fillId="2" borderId="36" xfId="2" applyNumberFormat="1" applyFont="1" applyFill="1" applyBorder="1" applyAlignment="1">
      <alignment horizontal="center"/>
    </xf>
    <xf numFmtId="165" fontId="11" fillId="0" borderId="0" xfId="2" applyNumberFormat="1" applyFont="1"/>
    <xf numFmtId="0" fontId="13" fillId="0" borderId="0" xfId="2" applyFont="1"/>
    <xf numFmtId="164" fontId="13" fillId="0" borderId="0" xfId="3" applyFont="1" applyBorder="1"/>
    <xf numFmtId="0" fontId="16" fillId="0" borderId="0" xfId="2" applyFont="1"/>
    <xf numFmtId="0" fontId="13" fillId="0" borderId="22" xfId="2" applyFont="1" applyBorder="1" applyAlignment="1">
      <alignment horizontal="center" vertical="center"/>
    </xf>
    <xf numFmtId="0" fontId="13" fillId="0" borderId="20" xfId="2" applyFont="1" applyBorder="1" applyAlignment="1">
      <alignment horizontal="center"/>
    </xf>
    <xf numFmtId="0" fontId="13" fillId="0" borderId="7" xfId="2" applyFont="1" applyBorder="1"/>
    <xf numFmtId="0" fontId="10" fillId="0" borderId="7" xfId="2" applyFont="1" applyBorder="1"/>
    <xf numFmtId="0" fontId="10" fillId="0" borderId="8" xfId="2" applyFont="1" applyBorder="1"/>
    <xf numFmtId="0" fontId="19" fillId="0" borderId="0" xfId="7" applyFont="1" applyAlignment="1">
      <alignment horizontal="center" vertical="center"/>
    </xf>
    <xf numFmtId="0" fontId="13" fillId="0" borderId="50" xfId="2" applyFont="1" applyBorder="1" applyAlignment="1">
      <alignment horizontal="center" vertical="center"/>
    </xf>
    <xf numFmtId="0" fontId="10" fillId="0" borderId="4" xfId="2" applyFont="1" applyBorder="1"/>
    <xf numFmtId="0" fontId="13" fillId="0" borderId="4" xfId="2" applyFont="1" applyBorder="1" applyAlignment="1">
      <alignment horizontal="center"/>
    </xf>
    <xf numFmtId="0" fontId="10" fillId="0" borderId="22" xfId="2" applyFont="1" applyBorder="1"/>
    <xf numFmtId="4" fontId="21" fillId="3" borderId="0" xfId="8" applyNumberFormat="1" applyFont="1" applyFill="1" applyAlignment="1">
      <alignment vertical="center"/>
    </xf>
    <xf numFmtId="0" fontId="22" fillId="0" borderId="0" xfId="8" applyFont="1"/>
    <xf numFmtId="0" fontId="9" fillId="0" borderId="0" xfId="7"/>
    <xf numFmtId="4" fontId="19" fillId="0" borderId="0" xfId="7" applyNumberFormat="1" applyFont="1" applyAlignment="1">
      <alignment horizontal="center" vertical="center"/>
    </xf>
    <xf numFmtId="0" fontId="13" fillId="0" borderId="50" xfId="2" applyFont="1" applyBorder="1" applyAlignment="1">
      <alignment horizontal="center"/>
    </xf>
    <xf numFmtId="0" fontId="20" fillId="0" borderId="0" xfId="8"/>
    <xf numFmtId="0" fontId="22" fillId="0" borderId="0" xfId="8" applyFont="1" applyAlignment="1">
      <alignment horizontal="center" vertical="center"/>
    </xf>
    <xf numFmtId="3" fontId="3" fillId="0" borderId="0" xfId="9" applyNumberFormat="1" applyFont="1" applyAlignment="1">
      <alignment horizontal="center" vertical="center" wrapText="1"/>
    </xf>
    <xf numFmtId="0" fontId="10" fillId="0" borderId="45" xfId="2" applyFont="1" applyBorder="1"/>
    <xf numFmtId="0" fontId="10" fillId="0" borderId="21" xfId="2" applyFont="1" applyBorder="1"/>
    <xf numFmtId="0" fontId="13" fillId="0" borderId="21" xfId="2" applyFont="1" applyBorder="1" applyAlignment="1">
      <alignment horizontal="center"/>
    </xf>
    <xf numFmtId="0" fontId="13" fillId="0" borderId="45" xfId="2" applyFont="1" applyBorder="1"/>
    <xf numFmtId="49" fontId="23" fillId="0" borderId="6" xfId="8" applyNumberFormat="1" applyFont="1" applyBorder="1" applyAlignment="1">
      <alignment vertical="center"/>
    </xf>
    <xf numFmtId="168" fontId="23" fillId="0" borderId="6" xfId="8" applyNumberFormat="1" applyFont="1" applyBorder="1" applyAlignment="1">
      <alignment vertical="center"/>
    </xf>
    <xf numFmtId="0" fontId="23" fillId="0" borderId="6" xfId="8" applyFont="1" applyBorder="1" applyAlignment="1">
      <alignment horizontal="center" vertical="center"/>
    </xf>
    <xf numFmtId="0" fontId="23" fillId="0" borderId="6" xfId="7" applyFont="1" applyBorder="1" applyAlignment="1">
      <alignment horizontal="center" vertical="center"/>
    </xf>
    <xf numFmtId="43" fontId="19" fillId="0" borderId="0" xfId="7" applyNumberFormat="1" applyFont="1" applyAlignment="1">
      <alignment horizontal="center" vertical="center"/>
    </xf>
    <xf numFmtId="0" fontId="10" fillId="0" borderId="42" xfId="2" applyFont="1" applyBorder="1" applyAlignment="1">
      <alignment horizontal="center"/>
    </xf>
    <xf numFmtId="4" fontId="23" fillId="0" borderId="6" xfId="8" applyNumberFormat="1" applyFont="1" applyBorder="1" applyAlignment="1">
      <alignment vertical="center"/>
    </xf>
    <xf numFmtId="49" fontId="10" fillId="0" borderId="44" xfId="2" applyNumberFormat="1" applyFont="1" applyBorder="1" applyAlignment="1">
      <alignment horizontal="center"/>
    </xf>
    <xf numFmtId="0" fontId="10" fillId="0" borderId="44" xfId="2" applyFont="1" applyBorder="1" applyAlignment="1">
      <alignment horizontal="center"/>
    </xf>
    <xf numFmtId="168" fontId="10" fillId="0" borderId="44" xfId="2" applyNumberFormat="1" applyFont="1" applyBorder="1" applyAlignment="1">
      <alignment horizontal="center"/>
    </xf>
    <xf numFmtId="164" fontId="23" fillId="0" borderId="6" xfId="3" applyFont="1" applyBorder="1" applyAlignment="1">
      <alignment vertical="center"/>
    </xf>
    <xf numFmtId="169" fontId="10" fillId="0" borderId="0" xfId="2" applyNumberFormat="1" applyFont="1"/>
    <xf numFmtId="49" fontId="10" fillId="0" borderId="45" xfId="2" applyNumberFormat="1" applyFont="1" applyBorder="1" applyAlignment="1">
      <alignment horizontal="center"/>
    </xf>
    <xf numFmtId="168" fontId="9" fillId="0" borderId="6" xfId="2" applyNumberFormat="1" applyBorder="1" applyAlignment="1">
      <alignment horizontal="center"/>
    </xf>
    <xf numFmtId="168" fontId="10" fillId="0" borderId="2" xfId="2" applyNumberFormat="1" applyFont="1" applyBorder="1" applyAlignment="1">
      <alignment horizontal="center"/>
    </xf>
    <xf numFmtId="168" fontId="10" fillId="4" borderId="6" xfId="2" applyNumberFormat="1" applyFont="1" applyFill="1" applyBorder="1" applyAlignment="1">
      <alignment horizontal="center"/>
    </xf>
    <xf numFmtId="49" fontId="23" fillId="0" borderId="45" xfId="8" applyNumberFormat="1" applyFont="1" applyBorder="1" applyAlignment="1">
      <alignment vertical="center"/>
    </xf>
    <xf numFmtId="164" fontId="23" fillId="0" borderId="45" xfId="3" applyFont="1" applyBorder="1"/>
    <xf numFmtId="170" fontId="23" fillId="0" borderId="45" xfId="3" applyNumberFormat="1" applyFont="1" applyBorder="1" applyAlignment="1">
      <alignment horizontal="center" vertical="center"/>
    </xf>
    <xf numFmtId="3" fontId="23" fillId="0" borderId="45" xfId="9" applyNumberFormat="1" applyFont="1" applyBorder="1" applyAlignment="1">
      <alignment horizontal="center" vertical="center" wrapText="1"/>
    </xf>
    <xf numFmtId="168" fontId="10" fillId="0" borderId="6" xfId="2" applyNumberFormat="1" applyFont="1" applyBorder="1" applyAlignment="1">
      <alignment horizontal="center"/>
    </xf>
    <xf numFmtId="49" fontId="23" fillId="0" borderId="6" xfId="8" applyNumberFormat="1" applyFont="1" applyBorder="1"/>
    <xf numFmtId="164" fontId="23" fillId="0" borderId="6" xfId="3" applyFont="1" applyBorder="1"/>
    <xf numFmtId="164" fontId="23" fillId="0" borderId="6" xfId="3" applyFont="1" applyBorder="1" applyAlignment="1">
      <alignment horizontal="center" vertical="center"/>
    </xf>
    <xf numFmtId="49" fontId="12" fillId="0" borderId="0" xfId="2" applyNumberFormat="1" applyFont="1" applyAlignment="1">
      <alignment horizontal="center"/>
    </xf>
    <xf numFmtId="164" fontId="12" fillId="0" borderId="6" xfId="3" applyFont="1" applyBorder="1" applyAlignment="1">
      <alignment horizontal="center"/>
    </xf>
    <xf numFmtId="0" fontId="23" fillId="0" borderId="6" xfId="7" applyFont="1" applyBorder="1" applyAlignment="1">
      <alignment vertical="center"/>
    </xf>
    <xf numFmtId="169" fontId="19" fillId="0" borderId="0" xfId="7" applyNumberFormat="1" applyFont="1" applyAlignment="1">
      <alignment horizontal="center" vertical="center"/>
    </xf>
    <xf numFmtId="49" fontId="10" fillId="0" borderId="51" xfId="2" applyNumberFormat="1" applyFont="1" applyBorder="1" applyAlignment="1">
      <alignment horizontal="center"/>
    </xf>
    <xf numFmtId="49" fontId="10" fillId="0" borderId="1" xfId="2" applyNumberFormat="1" applyFont="1" applyBorder="1" applyAlignment="1">
      <alignment horizontal="center"/>
    </xf>
    <xf numFmtId="0" fontId="16" fillId="0" borderId="19" xfId="2" applyFont="1" applyBorder="1"/>
    <xf numFmtId="168" fontId="10" fillId="0" borderId="45" xfId="2" applyNumberFormat="1" applyFont="1" applyBorder="1" applyAlignment="1">
      <alignment horizontal="center"/>
    </xf>
    <xf numFmtId="168" fontId="10" fillId="0" borderId="1" xfId="2" applyNumberFormat="1" applyFont="1" applyBorder="1" applyAlignment="1">
      <alignment horizontal="center"/>
    </xf>
    <xf numFmtId="168" fontId="10" fillId="0" borderId="52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0" fontId="16" fillId="0" borderId="18" xfId="2" applyFont="1" applyBorder="1"/>
    <xf numFmtId="168" fontId="10" fillId="0" borderId="3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0" fontId="16" fillId="0" borderId="7" xfId="2" applyFont="1" applyBorder="1"/>
    <xf numFmtId="168" fontId="10" fillId="0" borderId="22" xfId="2" applyNumberFormat="1" applyFont="1" applyBorder="1" applyAlignment="1">
      <alignment horizontal="center"/>
    </xf>
    <xf numFmtId="168" fontId="10" fillId="0" borderId="53" xfId="2" applyNumberFormat="1" applyFont="1" applyBorder="1" applyAlignment="1">
      <alignment horizontal="center"/>
    </xf>
    <xf numFmtId="49" fontId="10" fillId="0" borderId="19" xfId="2" applyNumberFormat="1" applyFont="1" applyBorder="1" applyAlignment="1">
      <alignment horizontal="center"/>
    </xf>
    <xf numFmtId="168" fontId="10" fillId="0" borderId="21" xfId="2" applyNumberFormat="1" applyFont="1" applyBorder="1" applyAlignment="1">
      <alignment horizontal="center"/>
    </xf>
    <xf numFmtId="168" fontId="10" fillId="0" borderId="19" xfId="2" applyNumberFormat="1" applyFont="1" applyBorder="1" applyAlignment="1">
      <alignment horizontal="center"/>
    </xf>
    <xf numFmtId="168" fontId="10" fillId="0" borderId="8" xfId="2" applyNumberFormat="1" applyFont="1" applyBorder="1" applyAlignment="1">
      <alignment horizontal="center"/>
    </xf>
    <xf numFmtId="168" fontId="10" fillId="0" borderId="52" xfId="2" applyNumberFormat="1" applyFont="1" applyBorder="1" applyAlignment="1">
      <alignment horizontal="right"/>
    </xf>
    <xf numFmtId="0" fontId="10" fillId="0" borderId="8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171" fontId="10" fillId="0" borderId="52" xfId="2" applyNumberFormat="1" applyFont="1" applyBorder="1" applyAlignment="1">
      <alignment horizontal="right"/>
    </xf>
    <xf numFmtId="49" fontId="10" fillId="0" borderId="2" xfId="2" applyNumberFormat="1" applyFont="1" applyBorder="1" applyAlignment="1">
      <alignment horizontal="center"/>
    </xf>
    <xf numFmtId="0" fontId="16" fillId="0" borderId="2" xfId="2" applyFont="1" applyBorder="1"/>
    <xf numFmtId="164" fontId="23" fillId="0" borderId="6" xfId="2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center"/>
    </xf>
    <xf numFmtId="171" fontId="10" fillId="0" borderId="3" xfId="2" applyNumberFormat="1" applyFont="1" applyBorder="1" applyAlignment="1">
      <alignment horizontal="center"/>
    </xf>
    <xf numFmtId="0" fontId="10" fillId="0" borderId="2" xfId="2" applyFont="1" applyBorder="1"/>
    <xf numFmtId="49" fontId="10" fillId="0" borderId="18" xfId="2" applyNumberFormat="1" applyFont="1" applyBorder="1" applyAlignment="1">
      <alignment horizontal="center"/>
    </xf>
    <xf numFmtId="49" fontId="10" fillId="0" borderId="12" xfId="2" applyNumberFormat="1" applyFont="1" applyBorder="1" applyAlignment="1">
      <alignment horizontal="center"/>
    </xf>
    <xf numFmtId="0" fontId="16" fillId="0" borderId="12" xfId="2" applyFont="1" applyBorder="1"/>
    <xf numFmtId="0" fontId="10" fillId="0" borderId="12" xfId="2" applyFont="1" applyBorder="1"/>
    <xf numFmtId="171" fontId="10" fillId="0" borderId="53" xfId="2" applyNumberFormat="1" applyFont="1" applyBorder="1" applyAlignment="1">
      <alignment horizontal="center"/>
    </xf>
    <xf numFmtId="4" fontId="10" fillId="0" borderId="22" xfId="2" applyNumberFormat="1" applyFont="1" applyBorder="1" applyAlignment="1">
      <alignment horizontal="center"/>
    </xf>
    <xf numFmtId="4" fontId="10" fillId="0" borderId="18" xfId="2" applyNumberFormat="1" applyFont="1" applyBorder="1" applyAlignment="1">
      <alignment horizontal="center"/>
    </xf>
    <xf numFmtId="4" fontId="10" fillId="0" borderId="53" xfId="2" applyNumberFormat="1" applyFont="1" applyBorder="1" applyAlignment="1">
      <alignment horizontal="center"/>
    </xf>
    <xf numFmtId="4" fontId="10" fillId="0" borderId="8" xfId="2" applyNumberFormat="1" applyFont="1" applyBorder="1" applyAlignment="1">
      <alignment horizontal="center"/>
    </xf>
    <xf numFmtId="4" fontId="10" fillId="0" borderId="2" xfId="2" applyNumberFormat="1" applyFont="1" applyBorder="1" applyAlignment="1">
      <alignment horizontal="center"/>
    </xf>
    <xf numFmtId="4" fontId="10" fillId="0" borderId="3" xfId="2" applyNumberFormat="1" applyFont="1" applyBorder="1" applyAlignment="1">
      <alignment horizontal="center"/>
    </xf>
    <xf numFmtId="4" fontId="10" fillId="0" borderId="6" xfId="2" applyNumberFormat="1" applyFont="1" applyBorder="1" applyAlignment="1">
      <alignment horizontal="center"/>
    </xf>
    <xf numFmtId="4" fontId="10" fillId="0" borderId="0" xfId="2" applyNumberFormat="1" applyFont="1" applyAlignment="1">
      <alignment horizontal="center"/>
    </xf>
    <xf numFmtId="4" fontId="10" fillId="0" borderId="54" xfId="2" applyNumberFormat="1" applyFont="1" applyBorder="1" applyAlignment="1">
      <alignment horizontal="center"/>
    </xf>
    <xf numFmtId="49" fontId="10" fillId="0" borderId="22" xfId="2" applyNumberFormat="1" applyFont="1" applyBorder="1" applyAlignment="1">
      <alignment horizontal="center"/>
    </xf>
    <xf numFmtId="4" fontId="10" fillId="0" borderId="20" xfId="2" applyNumberFormat="1" applyFont="1" applyBorder="1" applyAlignment="1">
      <alignment horizontal="center"/>
    </xf>
    <xf numFmtId="49" fontId="10" fillId="0" borderId="42" xfId="2" applyNumberFormat="1" applyFont="1" applyBorder="1" applyAlignment="1">
      <alignment horizontal="center"/>
    </xf>
    <xf numFmtId="49" fontId="10" fillId="0" borderId="10" xfId="2" applyNumberFormat="1" applyFont="1" applyBorder="1" applyAlignment="1">
      <alignment horizontal="center"/>
    </xf>
    <xf numFmtId="0" fontId="16" fillId="0" borderId="10" xfId="2" applyFont="1" applyBorder="1"/>
    <xf numFmtId="0" fontId="10" fillId="0" borderId="42" xfId="2" applyFont="1" applyBorder="1"/>
    <xf numFmtId="4" fontId="10" fillId="0" borderId="11" xfId="2" applyNumberFormat="1" applyFont="1" applyBorder="1" applyAlignment="1">
      <alignment horizontal="center"/>
    </xf>
    <xf numFmtId="4" fontId="10" fillId="0" borderId="9" xfId="2" applyNumberFormat="1" applyFont="1" applyBorder="1" applyAlignment="1">
      <alignment horizontal="center"/>
    </xf>
    <xf numFmtId="4" fontId="10" fillId="0" borderId="43" xfId="2" applyNumberFormat="1" applyFont="1" applyBorder="1"/>
    <xf numFmtId="168" fontId="10" fillId="0" borderId="44" xfId="2" applyNumberFormat="1" applyFont="1" applyBorder="1" applyAlignment="1">
      <alignment horizontal="right"/>
    </xf>
    <xf numFmtId="171" fontId="10" fillId="0" borderId="0" xfId="2" applyNumberFormat="1" applyFont="1"/>
    <xf numFmtId="164" fontId="25" fillId="0" borderId="0" xfId="3" applyFont="1"/>
    <xf numFmtId="49" fontId="23" fillId="0" borderId="55" xfId="8" applyNumberFormat="1" applyFont="1" applyBorder="1"/>
    <xf numFmtId="164" fontId="23" fillId="0" borderId="55" xfId="3" applyFont="1" applyBorder="1"/>
    <xf numFmtId="164" fontId="23" fillId="0" borderId="55" xfId="3" applyFont="1" applyBorder="1" applyAlignment="1">
      <alignment horizontal="center" vertical="center"/>
    </xf>
    <xf numFmtId="164" fontId="23" fillId="0" borderId="55" xfId="2" applyNumberFormat="1" applyFont="1" applyBorder="1" applyAlignment="1">
      <alignment horizontal="center" vertical="center"/>
    </xf>
    <xf numFmtId="0" fontId="26" fillId="0" borderId="0" xfId="2" applyFont="1"/>
    <xf numFmtId="0" fontId="23" fillId="0" borderId="45" xfId="8" applyFont="1" applyBorder="1"/>
    <xf numFmtId="4" fontId="23" fillId="0" borderId="45" xfId="8" applyNumberFormat="1" applyFont="1" applyBorder="1"/>
    <xf numFmtId="164" fontId="23" fillId="0" borderId="45" xfId="3" applyFont="1" applyBorder="1" applyAlignment="1">
      <alignment horizontal="center" vertical="center"/>
    </xf>
    <xf numFmtId="164" fontId="23" fillId="0" borderId="45" xfId="2" applyNumberFormat="1" applyFont="1" applyBorder="1" applyAlignment="1">
      <alignment horizontal="center" vertical="center"/>
    </xf>
    <xf numFmtId="164" fontId="27" fillId="0" borderId="0" xfId="3" applyFont="1"/>
    <xf numFmtId="164" fontId="10" fillId="0" borderId="0" xfId="2" applyNumberFormat="1" applyFont="1"/>
    <xf numFmtId="4" fontId="21" fillId="3" borderId="0" xfId="8" applyNumberFormat="1" applyFont="1" applyFill="1"/>
    <xf numFmtId="0" fontId="12" fillId="0" borderId="0" xfId="2" applyFont="1"/>
    <xf numFmtId="0" fontId="27" fillId="0" borderId="0" xfId="2" applyFont="1"/>
    <xf numFmtId="164" fontId="12" fillId="0" borderId="0" xfId="3" applyFont="1"/>
    <xf numFmtId="0" fontId="28" fillId="0" borderId="0" xfId="2" applyFont="1"/>
    <xf numFmtId="0" fontId="29" fillId="0" borderId="0" xfId="2" applyFont="1"/>
    <xf numFmtId="0" fontId="28" fillId="0" borderId="0" xfId="2" applyFont="1" applyAlignment="1">
      <alignment horizontal="right"/>
    </xf>
    <xf numFmtId="0" fontId="28" fillId="0" borderId="0" xfId="2" applyFont="1" applyAlignment="1">
      <alignment horizontal="left"/>
    </xf>
    <xf numFmtId="0" fontId="28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3" fontId="10" fillId="0" borderId="0" xfId="2" applyNumberFormat="1" applyFont="1"/>
    <xf numFmtId="4" fontId="10" fillId="0" borderId="0" xfId="2" applyNumberFormat="1" applyFont="1"/>
    <xf numFmtId="164" fontId="12" fillId="2" borderId="6" xfId="3" applyFont="1" applyFill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0" fontId="12" fillId="0" borderId="0" xfId="4" applyFont="1" applyAlignment="1">
      <alignment horizontal="left" vertical="center" wrapText="1"/>
    </xf>
    <xf numFmtId="0" fontId="12" fillId="0" borderId="0" xfId="4" applyFont="1" applyAlignment="1">
      <alignment horizontal="left" vertical="center"/>
    </xf>
    <xf numFmtId="0" fontId="12" fillId="0" borderId="1" xfId="4" applyFont="1" applyBorder="1" applyAlignment="1">
      <alignment horizontal="left" vertical="center"/>
    </xf>
    <xf numFmtId="0" fontId="28" fillId="0" borderId="12" xfId="2" applyFont="1" applyBorder="1" applyAlignment="1">
      <alignment horizontal="center"/>
    </xf>
    <xf numFmtId="0" fontId="24" fillId="0" borderId="0" xfId="2" applyFont="1"/>
    <xf numFmtId="0" fontId="13" fillId="0" borderId="0" xfId="2" applyFont="1" applyAlignment="1">
      <alignment horizontal="right"/>
    </xf>
    <xf numFmtId="0" fontId="12" fillId="0" borderId="0" xfId="2" applyFont="1" applyAlignment="1">
      <alignment horizontal="left" vertical="center" wrapText="1"/>
    </xf>
    <xf numFmtId="0" fontId="12" fillId="0" borderId="1" xfId="2" applyFont="1" applyBorder="1" applyAlignment="1">
      <alignment horizontal="left" vertical="center"/>
    </xf>
    <xf numFmtId="0" fontId="28" fillId="0" borderId="0" xfId="2" applyFont="1" applyAlignment="1">
      <alignment horizontal="center" vertical="center"/>
    </xf>
    <xf numFmtId="0" fontId="28" fillId="0" borderId="12" xfId="2" applyFont="1" applyBorder="1" applyAlignment="1">
      <alignment horizontal="center" vertical="center"/>
    </xf>
    <xf numFmtId="0" fontId="19" fillId="0" borderId="0" xfId="7" applyFont="1" applyAlignment="1">
      <alignment horizontal="center" vertical="center"/>
    </xf>
    <xf numFmtId="0" fontId="16" fillId="0" borderId="2" xfId="2" applyFont="1" applyBorder="1"/>
    <xf numFmtId="0" fontId="16" fillId="0" borderId="7" xfId="2" applyFont="1" applyBorder="1"/>
    <xf numFmtId="0" fontId="16" fillId="0" borderId="8" xfId="2" applyFont="1" applyBorder="1"/>
    <xf numFmtId="0" fontId="10" fillId="0" borderId="19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0" fillId="0" borderId="21" xfId="2" applyFont="1" applyBorder="1" applyAlignment="1">
      <alignment horizontal="center"/>
    </xf>
    <xf numFmtId="0" fontId="10" fillId="0" borderId="9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2" fontId="16" fillId="0" borderId="35" xfId="2" applyNumberFormat="1" applyFont="1" applyBorder="1" applyAlignment="1">
      <alignment wrapText="1"/>
    </xf>
    <xf numFmtId="2" fontId="16" fillId="0" borderId="36" xfId="2" applyNumberFormat="1" applyFont="1" applyBorder="1" applyAlignment="1">
      <alignment wrapText="1"/>
    </xf>
    <xf numFmtId="2" fontId="16" fillId="0" borderId="48" xfId="2" applyNumberFormat="1" applyFont="1" applyBorder="1" applyAlignment="1">
      <alignment wrapText="1"/>
    </xf>
    <xf numFmtId="0" fontId="11" fillId="0" borderId="35" xfId="2" applyFont="1" applyBorder="1" applyAlignment="1">
      <alignment horizontal="center"/>
    </xf>
    <xf numFmtId="0" fontId="11" fillId="0" borderId="48" xfId="2" applyFont="1" applyBorder="1" applyAlignment="1">
      <alignment horizontal="center"/>
    </xf>
    <xf numFmtId="0" fontId="13" fillId="0" borderId="18" xfId="2" applyFont="1" applyBorder="1" applyAlignment="1">
      <alignment horizontal="center"/>
    </xf>
    <xf numFmtId="0" fontId="13" fillId="0" borderId="12" xfId="2" applyFont="1" applyBorder="1" applyAlignment="1">
      <alignment horizontal="center"/>
    </xf>
    <xf numFmtId="0" fontId="13" fillId="0" borderId="20" xfId="2" applyFont="1" applyBorder="1" applyAlignment="1">
      <alignment horizontal="center"/>
    </xf>
    <xf numFmtId="4" fontId="18" fillId="0" borderId="0" xfId="6" applyNumberFormat="1" applyFont="1" applyAlignment="1">
      <alignment horizontal="center" vertical="top" wrapText="1"/>
    </xf>
    <xf numFmtId="0" fontId="13" fillId="0" borderId="34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4" xfId="2" applyFont="1" applyBorder="1" applyAlignment="1">
      <alignment horizontal="center"/>
    </xf>
    <xf numFmtId="0" fontId="20" fillId="0" borderId="0" xfId="8" applyAlignment="1">
      <alignment horizontal="center" vertical="center" wrapText="1"/>
    </xf>
    <xf numFmtId="0" fontId="10" fillId="0" borderId="1" xfId="2" applyFont="1" applyBorder="1" applyAlignment="1">
      <alignment horizontal="left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vertical="top" wrapText="1"/>
    </xf>
    <xf numFmtId="0" fontId="10" fillId="0" borderId="1" xfId="4" applyBorder="1" applyAlignment="1">
      <alignment vertical="top" wrapText="1"/>
    </xf>
    <xf numFmtId="0" fontId="10" fillId="0" borderId="1" xfId="2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4" fontId="7" fillId="0" borderId="19" xfId="1" applyNumberFormat="1" applyFont="1" applyBorder="1" applyAlignment="1">
      <alignment horizontal="center"/>
    </xf>
    <xf numFmtId="4" fontId="7" fillId="0" borderId="1" xfId="1" applyNumberFormat="1" applyFont="1" applyBorder="1" applyAlignment="1">
      <alignment horizontal="center"/>
    </xf>
    <xf numFmtId="4" fontId="7" fillId="0" borderId="21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4" fontId="3" fillId="0" borderId="7" xfId="1" applyNumberFormat="1" applyFont="1" applyBorder="1" applyAlignment="1">
      <alignment horizontal="center"/>
    </xf>
    <xf numFmtId="4" fontId="3" fillId="0" borderId="8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7" xfId="1" applyNumberFormat="1" applyFont="1" applyBorder="1" applyAlignment="1">
      <alignment horizontal="center"/>
    </xf>
    <xf numFmtId="4" fontId="7" fillId="0" borderId="8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7" xfId="1" applyFont="1" applyBorder="1"/>
    <xf numFmtId="49" fontId="3" fillId="0" borderId="32" xfId="1" applyNumberFormat="1" applyFont="1" applyBorder="1" applyAlignment="1">
      <alignment horizontal="center"/>
    </xf>
    <xf numFmtId="49" fontId="3" fillId="0" borderId="10" xfId="1" applyNumberFormat="1" applyFont="1" applyBorder="1" applyAlignment="1">
      <alignment horizontal="center"/>
    </xf>
    <xf numFmtId="49" fontId="3" fillId="0" borderId="11" xfId="1" applyNumberFormat="1" applyFont="1" applyBorder="1" applyAlignment="1">
      <alignment horizontal="center"/>
    </xf>
    <xf numFmtId="4" fontId="3" fillId="0" borderId="9" xfId="1" applyNumberFormat="1" applyFont="1" applyBorder="1" applyAlignment="1">
      <alignment horizontal="center"/>
    </xf>
    <xf numFmtId="4" fontId="3" fillId="0" borderId="10" xfId="1" applyNumberFormat="1" applyFont="1" applyBorder="1" applyAlignment="1">
      <alignment horizontal="center"/>
    </xf>
    <xf numFmtId="4" fontId="3" fillId="0" borderId="11" xfId="1" applyNumberFormat="1" applyFont="1" applyBorder="1" applyAlignment="1">
      <alignment horizontal="center"/>
    </xf>
    <xf numFmtId="4" fontId="3" fillId="0" borderId="33" xfId="1" applyNumberFormat="1" applyFont="1" applyBorder="1" applyAlignment="1">
      <alignment horizontal="center"/>
    </xf>
    <xf numFmtId="49" fontId="3" fillId="0" borderId="13" xfId="1" applyNumberFormat="1" applyFont="1" applyBorder="1" applyAlignment="1">
      <alignment horizontal="center"/>
    </xf>
    <xf numFmtId="49" fontId="3" fillId="0" borderId="7" xfId="1" applyNumberFormat="1" applyFont="1" applyBorder="1" applyAlignment="1">
      <alignment horizontal="center"/>
    </xf>
    <xf numFmtId="49" fontId="3" fillId="0" borderId="8" xfId="1" applyNumberFormat="1" applyFont="1" applyBorder="1" applyAlignment="1">
      <alignment horizontal="center"/>
    </xf>
    <xf numFmtId="4" fontId="3" fillId="0" borderId="5" xfId="1" applyNumberFormat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49" fontId="3" fillId="0" borderId="40" xfId="1" applyNumberFormat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4" fontId="3" fillId="0" borderId="6" xfId="1" applyNumberFormat="1" applyFont="1" applyBorder="1" applyAlignment="1">
      <alignment horizontal="center"/>
    </xf>
    <xf numFmtId="4" fontId="3" fillId="0" borderId="3" xfId="1" applyNumberFormat="1" applyFont="1" applyBorder="1" applyAlignment="1">
      <alignment horizontal="center"/>
    </xf>
    <xf numFmtId="0" fontId="3" fillId="0" borderId="18" xfId="1" applyFont="1" applyBorder="1"/>
    <xf numFmtId="0" fontId="3" fillId="0" borderId="12" xfId="1" applyFont="1" applyBorder="1"/>
    <xf numFmtId="0" fontId="3" fillId="0" borderId="28" xfId="1" applyFont="1" applyBorder="1"/>
    <xf numFmtId="49" fontId="3" fillId="0" borderId="37" xfId="1" applyNumberFormat="1" applyFont="1" applyBorder="1" applyAlignment="1">
      <alignment horizontal="center"/>
    </xf>
    <xf numFmtId="49" fontId="3" fillId="0" borderId="38" xfId="1" applyNumberFormat="1" applyFont="1" applyBorder="1" applyAlignment="1">
      <alignment horizontal="center"/>
    </xf>
    <xf numFmtId="4" fontId="3" fillId="0" borderId="38" xfId="1" applyNumberFormat="1" applyFont="1" applyBorder="1" applyAlignment="1">
      <alignment horizontal="center"/>
    </xf>
    <xf numFmtId="4" fontId="3" fillId="0" borderId="39" xfId="1" applyNumberFormat="1" applyFont="1" applyBorder="1" applyAlignment="1">
      <alignment horizontal="center"/>
    </xf>
    <xf numFmtId="0" fontId="3" fillId="0" borderId="19" xfId="1" applyFont="1" applyBorder="1"/>
    <xf numFmtId="0" fontId="3" fillId="0" borderId="1" xfId="1" applyFont="1" applyBorder="1"/>
    <xf numFmtId="0" fontId="3" fillId="0" borderId="30" xfId="1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49" fontId="3" fillId="0" borderId="17" xfId="1" applyNumberFormat="1" applyFont="1" applyBorder="1" applyAlignment="1">
      <alignment horizontal="center"/>
    </xf>
    <xf numFmtId="49" fontId="3" fillId="0" borderId="14" xfId="1" applyNumberFormat="1" applyFont="1" applyBorder="1" applyAlignment="1">
      <alignment horizontal="center"/>
    </xf>
    <xf numFmtId="49" fontId="3" fillId="0" borderId="14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/>
    </xf>
    <xf numFmtId="0" fontId="3" fillId="0" borderId="18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3" fillId="0" borderId="20" xfId="1" applyFont="1" applyBorder="1" applyAlignment="1">
      <alignment horizontal="center" vertical="top" wrapText="1"/>
    </xf>
    <xf numFmtId="0" fontId="3" fillId="0" borderId="19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21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49" fontId="3" fillId="0" borderId="41" xfId="1" applyNumberFormat="1" applyFont="1" applyBorder="1" applyAlignment="1">
      <alignment horizontal="center"/>
    </xf>
    <xf numFmtId="49" fontId="3" fillId="0" borderId="42" xfId="1" applyNumberFormat="1" applyFont="1" applyBorder="1" applyAlignment="1">
      <alignment horizontal="center"/>
    </xf>
    <xf numFmtId="49" fontId="3" fillId="0" borderId="43" xfId="1" applyNumberFormat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49" fontId="3" fillId="0" borderId="13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center" wrapText="1"/>
    </xf>
    <xf numFmtId="49" fontId="3" fillId="0" borderId="3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0" fontId="3" fillId="0" borderId="0" xfId="1" applyFont="1" applyAlignment="1">
      <alignment horizontal="right"/>
    </xf>
    <xf numFmtId="0" fontId="3" fillId="0" borderId="26" xfId="1" applyFont="1" applyBorder="1" applyAlignment="1">
      <alignment horizontal="right"/>
    </xf>
    <xf numFmtId="49" fontId="3" fillId="0" borderId="39" xfId="1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6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 wrapText="1"/>
    </xf>
    <xf numFmtId="49" fontId="3" fillId="0" borderId="3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wrapText="1"/>
    </xf>
    <xf numFmtId="49" fontId="3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49" fontId="2" fillId="0" borderId="27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</cellXfs>
  <cellStyles count="10">
    <cellStyle name="Обычный" xfId="0" builtinId="0"/>
    <cellStyle name="Обычный 10 2" xfId="2" xr:uid="{8220DD8B-FDCD-4AE1-AB23-CF9473256DC0}"/>
    <cellStyle name="Обычный 11" xfId="4" xr:uid="{0DEBA09F-58A3-485D-B41B-3D6DC542E9C1}"/>
    <cellStyle name="Обычный 2" xfId="1" xr:uid="{2124C882-6391-44D3-8576-3004245F2C79}"/>
    <cellStyle name="Обычный 2 2 2 2 3 2" xfId="7" xr:uid="{E39E2CE4-F0B9-4E34-B0C6-4E62E5EF7677}"/>
    <cellStyle name="Обычный 2 5" xfId="5" xr:uid="{B1B203B6-72A5-4710-9719-735EB6C04AE0}"/>
    <cellStyle name="Обычный 9" xfId="8" xr:uid="{4314A173-E5CA-450B-83F2-D012CB7B8DB6}"/>
    <cellStyle name="Обычный_КС-3_Крюково.06.09" xfId="6" xr:uid="{EBD0A5D3-07A9-4998-8B23-15B2AD0F1AD3}"/>
    <cellStyle name="Обычный_КС-3_Крюково.xls1" xfId="9" xr:uid="{F3A4F6D0-6D62-47A6-A307-ADEFAB721EDC}"/>
    <cellStyle name="Финансовый 2 3" xfId="3" xr:uid="{7FF6A28F-AEF1-47D6-A002-12A8DB3282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285E-01A2-4A22-81C9-196B1C9F85FF}">
  <dimension ref="A1:R99"/>
  <sheetViews>
    <sheetView view="pageBreakPreview" topLeftCell="A18" zoomScaleNormal="100" zoomScaleSheetLayoutView="100" workbookViewId="0">
      <selection activeCell="K33" sqref="K33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112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113</v>
      </c>
    </row>
    <row r="4" spans="1:14" ht="9.75" customHeight="1" x14ac:dyDescent="0.2"/>
    <row r="5" spans="1:14" ht="16.350000000000001" customHeight="1" x14ac:dyDescent="0.2">
      <c r="G5" s="54"/>
      <c r="H5" s="55" t="s">
        <v>3</v>
      </c>
    </row>
    <row r="6" spans="1:14" x14ac:dyDescent="0.2">
      <c r="G6" s="56" t="s">
        <v>86</v>
      </c>
      <c r="H6" s="57" t="s">
        <v>87</v>
      </c>
    </row>
    <row r="7" spans="1:14" ht="25.9" customHeight="1" x14ac:dyDescent="0.2">
      <c r="A7" s="50" t="s">
        <v>0</v>
      </c>
      <c r="C7" s="260"/>
      <c r="D7" s="260"/>
      <c r="E7" s="260"/>
      <c r="F7" s="260"/>
      <c r="G7" s="56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56"/>
      <c r="H8" s="58"/>
      <c r="J8" s="60"/>
      <c r="K8" s="60"/>
      <c r="L8" s="60"/>
      <c r="M8" s="60"/>
    </row>
    <row r="9" spans="1:14" s="51" customFormat="1" ht="25.5" customHeight="1" x14ac:dyDescent="0.2">
      <c r="A9" s="261" t="s">
        <v>188</v>
      </c>
      <c r="B9" s="261"/>
      <c r="C9" s="262" t="s">
        <v>114</v>
      </c>
      <c r="D9" s="262"/>
      <c r="E9" s="262"/>
      <c r="F9" s="262"/>
      <c r="G9" s="56" t="s">
        <v>88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84</v>
      </c>
      <c r="B11" s="61"/>
      <c r="C11" s="263" t="s">
        <v>49</v>
      </c>
      <c r="D11" s="263"/>
      <c r="E11" s="263"/>
      <c r="F11" s="263"/>
      <c r="G11" s="62" t="s">
        <v>88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56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115</v>
      </c>
      <c r="B13" s="61"/>
      <c r="C13" s="260" t="s">
        <v>116</v>
      </c>
      <c r="D13" s="260"/>
      <c r="E13" s="260"/>
      <c r="F13" s="260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117</v>
      </c>
      <c r="B14" s="61"/>
      <c r="C14" s="264" t="s">
        <v>118</v>
      </c>
      <c r="D14" s="264"/>
      <c r="E14" s="264"/>
      <c r="F14" s="264"/>
      <c r="G14" s="65"/>
      <c r="H14" s="58"/>
      <c r="I14" s="66"/>
    </row>
    <row r="15" spans="1:14" ht="18" customHeight="1" x14ac:dyDescent="0.2">
      <c r="D15" s="50" t="s">
        <v>119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69" t="s">
        <v>120</v>
      </c>
      <c r="G16" s="56" t="s">
        <v>121</v>
      </c>
      <c r="H16" s="58"/>
    </row>
    <row r="17" spans="1:16" s="51" customFormat="1" ht="15" customHeight="1" thickBot="1" x14ac:dyDescent="0.25">
      <c r="D17" s="65"/>
      <c r="E17" s="65"/>
      <c r="F17" s="56" t="s">
        <v>122</v>
      </c>
      <c r="G17" s="68" t="s">
        <v>91</v>
      </c>
      <c r="H17" s="70" t="s">
        <v>82</v>
      </c>
    </row>
    <row r="18" spans="1:16" s="51" customFormat="1" ht="15" customHeight="1" thickBot="1" x14ac:dyDescent="0.25">
      <c r="C18" s="71"/>
      <c r="D18" s="72"/>
      <c r="G18" s="68" t="s">
        <v>92</v>
      </c>
      <c r="H18" s="73">
        <v>45317</v>
      </c>
    </row>
    <row r="19" spans="1:16" s="51" customFormat="1" ht="15" customHeight="1" x14ac:dyDescent="0.2">
      <c r="C19" s="71"/>
      <c r="D19" s="72"/>
      <c r="G19" s="69" t="s">
        <v>123</v>
      </c>
      <c r="H19" s="74"/>
    </row>
    <row r="20" spans="1:16" s="51" customFormat="1" ht="15" customHeight="1" x14ac:dyDescent="0.2">
      <c r="C20" s="71"/>
      <c r="D20" s="72"/>
      <c r="G20" s="69" t="s">
        <v>92</v>
      </c>
      <c r="H20" s="75"/>
    </row>
    <row r="21" spans="1:16" s="51" customFormat="1" ht="15" customHeight="1" x14ac:dyDescent="0.2">
      <c r="C21" s="71"/>
      <c r="D21" s="76"/>
      <c r="F21" s="69"/>
      <c r="G21" s="56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119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124</v>
      </c>
      <c r="F24" s="82" t="s">
        <v>125</v>
      </c>
      <c r="G24" s="250" t="s">
        <v>10</v>
      </c>
      <c r="H24" s="251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1</v>
      </c>
      <c r="F26" s="88">
        <f>H26</f>
        <v>45435</v>
      </c>
      <c r="G26" s="89">
        <v>45317</v>
      </c>
      <c r="H26" s="88">
        <v>45435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54" t="s">
        <v>93</v>
      </c>
    </row>
    <row r="29" spans="1:16" x14ac:dyDescent="0.2">
      <c r="D29" s="93"/>
      <c r="E29" s="54" t="s">
        <v>94</v>
      </c>
      <c r="F29" s="93"/>
      <c r="G29" s="93"/>
    </row>
    <row r="30" spans="1:16" ht="20.25" customHeight="1" x14ac:dyDescent="0.2">
      <c r="A30" s="94" t="s">
        <v>16</v>
      </c>
      <c r="B30" s="252" t="s">
        <v>126</v>
      </c>
      <c r="C30" s="253"/>
      <c r="D30" s="254"/>
      <c r="E30" s="95" t="s">
        <v>127</v>
      </c>
      <c r="F30" s="96" t="s">
        <v>128</v>
      </c>
      <c r="G30" s="97"/>
      <c r="H30" s="98"/>
      <c r="J30" s="255" t="s">
        <v>191</v>
      </c>
      <c r="K30" s="255"/>
      <c r="L30" s="255"/>
      <c r="M30" s="255"/>
      <c r="N30" s="255"/>
      <c r="O30" s="99"/>
      <c r="P30" s="99"/>
    </row>
    <row r="31" spans="1:16" ht="24.75" customHeight="1" x14ac:dyDescent="0.2">
      <c r="A31" s="100" t="s">
        <v>129</v>
      </c>
      <c r="B31" s="256" t="s">
        <v>130</v>
      </c>
      <c r="C31" s="257"/>
      <c r="D31" s="258"/>
      <c r="E31" s="101"/>
      <c r="F31" s="102" t="s">
        <v>131</v>
      </c>
      <c r="G31" s="103"/>
      <c r="H31" s="102" t="s">
        <v>132</v>
      </c>
      <c r="J31" s="259" t="s">
        <v>133</v>
      </c>
      <c r="K31" s="259"/>
      <c r="L31" s="104">
        <v>22564999.5</v>
      </c>
      <c r="M31" s="105"/>
      <c r="N31" s="106"/>
      <c r="O31" s="107"/>
      <c r="P31" s="107"/>
    </row>
    <row r="32" spans="1:16" ht="17.25" customHeight="1" x14ac:dyDescent="0.25">
      <c r="A32" s="100" t="s">
        <v>134</v>
      </c>
      <c r="B32" s="256"/>
      <c r="C32" s="257"/>
      <c r="D32" s="258"/>
      <c r="E32" s="101"/>
      <c r="F32" s="102" t="s">
        <v>135</v>
      </c>
      <c r="G32" s="108" t="s">
        <v>99</v>
      </c>
      <c r="H32" s="102" t="s">
        <v>136</v>
      </c>
      <c r="J32" s="109"/>
      <c r="K32" s="110" t="s">
        <v>137</v>
      </c>
      <c r="L32" s="110" t="s">
        <v>138</v>
      </c>
      <c r="M32" s="111" t="s">
        <v>139</v>
      </c>
      <c r="N32" s="111" t="s">
        <v>140</v>
      </c>
      <c r="O32" s="99" t="s">
        <v>141</v>
      </c>
      <c r="P32" s="99"/>
    </row>
    <row r="33" spans="1:18" x14ac:dyDescent="0.2">
      <c r="A33" s="112"/>
      <c r="B33" s="241"/>
      <c r="C33" s="242"/>
      <c r="D33" s="243"/>
      <c r="E33" s="113"/>
      <c r="F33" s="114" t="s">
        <v>142</v>
      </c>
      <c r="G33" s="115"/>
      <c r="H33" s="114" t="s">
        <v>143</v>
      </c>
      <c r="J33" s="116" t="s">
        <v>144</v>
      </c>
      <c r="K33" s="117">
        <f>'кс2 №1'!AQ50</f>
        <v>17426865.760000002</v>
      </c>
      <c r="L33" s="117">
        <f>K33*1.2</f>
        <v>20912238.912</v>
      </c>
      <c r="M33" s="118">
        <v>1</v>
      </c>
      <c r="N33" s="119">
        <v>1</v>
      </c>
      <c r="O33" s="120" cm="1">
        <f t="array" ref="O33:R33">'кс2 №1'!AQ52:AT52</f>
        <v>20912238.912</v>
      </c>
      <c r="P33" s="9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244">
        <v>2</v>
      </c>
      <c r="C34" s="245"/>
      <c r="D34" s="246"/>
      <c r="E34" s="121">
        <v>3</v>
      </c>
      <c r="F34" s="121">
        <v>4</v>
      </c>
      <c r="G34" s="121">
        <v>5</v>
      </c>
      <c r="H34" s="121">
        <v>6</v>
      </c>
      <c r="J34" s="116"/>
      <c r="K34" s="122"/>
      <c r="L34" s="117"/>
      <c r="M34" s="118"/>
      <c r="N34" s="119"/>
      <c r="O34" s="107"/>
      <c r="P34" s="107"/>
    </row>
    <row r="35" spans="1:18" ht="27" customHeight="1" thickBot="1" x14ac:dyDescent="0.25">
      <c r="A35" s="123"/>
      <c r="B35" s="247" t="s">
        <v>145</v>
      </c>
      <c r="C35" s="248"/>
      <c r="D35" s="249"/>
      <c r="E35" s="124" t="s">
        <v>146</v>
      </c>
      <c r="F35" s="125">
        <f>F36</f>
        <v>17426865.760000002</v>
      </c>
      <c r="G35" s="125">
        <f>G36</f>
        <v>17426865.760000002</v>
      </c>
      <c r="H35" s="125">
        <f>H36</f>
        <v>17426865.760000002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47</v>
      </c>
      <c r="B36" s="238" t="s">
        <v>147</v>
      </c>
      <c r="C36" s="239"/>
      <c r="D36" s="240"/>
      <c r="E36" s="112"/>
      <c r="F36" s="129">
        <f>G36</f>
        <v>17426865.760000002</v>
      </c>
      <c r="G36" s="130">
        <f>K33+K34+K35+K36+K42</f>
        <v>17426865.760000002</v>
      </c>
      <c r="H36" s="131">
        <f>K33</f>
        <v>17426865.760000002</v>
      </c>
      <c r="I36" s="53"/>
      <c r="J36" s="132"/>
      <c r="K36" s="133"/>
      <c r="L36" s="133"/>
      <c r="M36" s="134"/>
      <c r="N36" s="135"/>
      <c r="O36" s="99"/>
      <c r="P36" s="99"/>
    </row>
    <row r="37" spans="1:18" hidden="1" x14ac:dyDescent="0.2">
      <c r="A37" s="128" t="s">
        <v>148</v>
      </c>
      <c r="B37" s="238" t="s">
        <v>147</v>
      </c>
      <c r="C37" s="239"/>
      <c r="D37" s="240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99"/>
      <c r="P37" s="99"/>
    </row>
    <row r="38" spans="1:18" hidden="1" x14ac:dyDescent="0.2">
      <c r="A38" s="128" t="s">
        <v>149</v>
      </c>
      <c r="B38" s="238" t="s">
        <v>150</v>
      </c>
      <c r="C38" s="239"/>
      <c r="D38" s="240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237"/>
      <c r="P38" s="237"/>
    </row>
    <row r="39" spans="1:18" hidden="1" x14ac:dyDescent="0.2">
      <c r="A39" s="128" t="s">
        <v>151</v>
      </c>
      <c r="B39" s="238" t="s">
        <v>152</v>
      </c>
      <c r="C39" s="239"/>
      <c r="D39" s="240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151</v>
      </c>
      <c r="B40" s="238" t="s">
        <v>153</v>
      </c>
      <c r="C40" s="239"/>
      <c r="D40" s="240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99"/>
      <c r="P40" s="99"/>
    </row>
    <row r="41" spans="1:18" hidden="1" x14ac:dyDescent="0.2">
      <c r="A41" s="128" t="s">
        <v>154</v>
      </c>
      <c r="B41" s="238" t="s">
        <v>155</v>
      </c>
      <c r="C41" s="239"/>
      <c r="D41" s="240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99"/>
      <c r="P41" s="99"/>
    </row>
    <row r="42" spans="1:18" ht="14.25" customHeight="1" x14ac:dyDescent="0.2">
      <c r="A42" s="140"/>
      <c r="E42" s="231" t="s">
        <v>156</v>
      </c>
      <c r="F42" s="231"/>
      <c r="G42" s="231"/>
      <c r="H42" s="141">
        <f>H35</f>
        <v>17426865.760000002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231" t="s">
        <v>157</v>
      </c>
      <c r="F43" s="231"/>
      <c r="G43" s="231"/>
      <c r="H43" s="141">
        <f>ROUND(H42*0.2,2)</f>
        <v>3485373.15</v>
      </c>
      <c r="I43" s="53"/>
      <c r="J43" s="137"/>
      <c r="K43" s="138"/>
      <c r="L43" s="138"/>
      <c r="M43" s="118"/>
      <c r="N43" s="142"/>
      <c r="O43" s="107"/>
      <c r="P43" s="99"/>
    </row>
    <row r="44" spans="1:18" ht="14.25" customHeight="1" x14ac:dyDescent="0.2">
      <c r="A44" s="140"/>
      <c r="E44" s="231" t="s">
        <v>158</v>
      </c>
      <c r="F44" s="231"/>
      <c r="G44" s="231"/>
      <c r="H44" s="141">
        <f>H42+H43</f>
        <v>20912238.91</v>
      </c>
      <c r="I44" s="53"/>
      <c r="J44" s="137"/>
      <c r="K44" s="138"/>
      <c r="L44" s="138"/>
      <c r="M44" s="118"/>
      <c r="N44" s="119"/>
      <c r="O44" s="99"/>
      <c r="P44" s="9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99"/>
      <c r="P45" s="99"/>
    </row>
    <row r="46" spans="1:18" ht="12.75" hidden="1" customHeight="1" x14ac:dyDescent="0.2">
      <c r="A46" s="144" t="s">
        <v>159</v>
      </c>
      <c r="B46" s="150"/>
      <c r="C46" s="150"/>
      <c r="D46" s="151" t="s">
        <v>160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99"/>
      <c r="P46" s="99"/>
    </row>
    <row r="47" spans="1:18" ht="12.75" hidden="1" customHeight="1" x14ac:dyDescent="0.2">
      <c r="A47" s="57"/>
      <c r="B47" s="153"/>
      <c r="C47" s="153"/>
      <c r="D47" s="154" t="s">
        <v>161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99"/>
      <c r="P47" s="99"/>
    </row>
    <row r="48" spans="1:18" ht="12.75" hidden="1" customHeight="1" x14ac:dyDescent="0.2">
      <c r="A48" s="57"/>
      <c r="B48" s="153"/>
      <c r="C48" s="153"/>
      <c r="D48" s="154" t="s">
        <v>162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99"/>
      <c r="P48" s="99"/>
    </row>
    <row r="49" spans="1:16" ht="12.75" hidden="1" customHeight="1" x14ac:dyDescent="0.2">
      <c r="A49" s="57"/>
      <c r="B49" s="153"/>
      <c r="C49" s="153"/>
      <c r="D49" s="154" t="s">
        <v>160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99"/>
      <c r="P49" s="99"/>
    </row>
    <row r="50" spans="1:16" ht="12.75" hidden="1" customHeight="1" x14ac:dyDescent="0.2">
      <c r="A50" s="57"/>
      <c r="B50" s="153"/>
      <c r="C50" s="153"/>
      <c r="D50" s="154" t="s">
        <v>163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99"/>
      <c r="P50" s="99"/>
    </row>
    <row r="51" spans="1:16" ht="12.75" hidden="1" customHeight="1" x14ac:dyDescent="0.2">
      <c r="A51" s="128" t="s">
        <v>164</v>
      </c>
      <c r="B51" s="157"/>
      <c r="C51" s="157"/>
      <c r="D51" s="146" t="s">
        <v>160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99"/>
      <c r="P51" s="9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99"/>
      <c r="P52" s="99"/>
    </row>
    <row r="53" spans="1:16" ht="12.75" hidden="1" customHeight="1" x14ac:dyDescent="0.2">
      <c r="A53" s="128" t="s">
        <v>165</v>
      </c>
      <c r="B53" s="157"/>
      <c r="C53" s="157"/>
      <c r="D53" s="146" t="s">
        <v>166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99"/>
      <c r="P53" s="99"/>
    </row>
    <row r="54" spans="1:16" ht="15.75" hidden="1" customHeight="1" x14ac:dyDescent="0.2">
      <c r="A54" s="128"/>
      <c r="B54" s="157"/>
      <c r="C54" s="157"/>
      <c r="D54" s="146" t="s">
        <v>167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99"/>
      <c r="P54" s="9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163"/>
      <c r="H55" s="164"/>
      <c r="I55" s="53"/>
      <c r="J55" s="137"/>
      <c r="K55" s="138"/>
      <c r="L55" s="138"/>
      <c r="M55" s="118"/>
      <c r="N55" s="119"/>
      <c r="O55" s="99"/>
      <c r="P55" s="99"/>
    </row>
    <row r="56" spans="1:16" ht="15.75" hidden="1" customHeight="1" x14ac:dyDescent="0.2">
      <c r="A56" s="57" t="s">
        <v>168</v>
      </c>
      <c r="B56" s="165"/>
      <c r="C56" s="165"/>
      <c r="D56" s="166" t="s">
        <v>160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99"/>
      <c r="P56" s="99"/>
    </row>
    <row r="57" spans="1:16" ht="12.75" hidden="1" customHeight="1" x14ac:dyDescent="0.2">
      <c r="A57" s="57"/>
      <c r="B57" s="165"/>
      <c r="C57" s="165"/>
      <c r="D57" s="166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165</v>
      </c>
      <c r="B58" s="165"/>
      <c r="C58" s="165"/>
      <c r="D58" s="166" t="s">
        <v>169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166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168</v>
      </c>
      <c r="B60" s="165"/>
      <c r="C60" s="165"/>
      <c r="D60" s="166" t="s">
        <v>160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166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166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166" t="s">
        <v>170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166" t="s">
        <v>160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166" t="s">
        <v>171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166" t="s">
        <v>172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166" t="s">
        <v>160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173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154" t="s">
        <v>174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154" t="s">
        <v>160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154" t="s">
        <v>175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176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160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177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178</v>
      </c>
      <c r="B76" s="188"/>
      <c r="C76" s="188"/>
      <c r="D76" s="189" t="s">
        <v>179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69" t="s">
        <v>66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69" t="s">
        <v>180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232" t="s">
        <v>181</v>
      </c>
      <c r="G79" s="232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189</v>
      </c>
      <c r="F81" s="91"/>
      <c r="G81" s="91"/>
      <c r="H81" s="141">
        <v>14000000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193</v>
      </c>
      <c r="F82" s="91"/>
      <c r="G82" s="91"/>
      <c r="H82" s="224">
        <f>H44-H81</f>
        <v>6912238.9100000001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182</v>
      </c>
      <c r="F83" s="91"/>
      <c r="G83" s="91"/>
      <c r="H83" s="141">
        <f>H82/120*20</f>
        <v>1152039.8183333334</v>
      </c>
      <c r="I83" s="201"/>
      <c r="J83" s="202"/>
      <c r="K83" s="203">
        <f>SUM(K33:K82)</f>
        <v>17426865.760000002</v>
      </c>
      <c r="L83" s="203">
        <f>SUM(L33:L82)</f>
        <v>20912238.912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183</v>
      </c>
      <c r="K85" s="206"/>
      <c r="L85" s="208">
        <f>L31-L83</f>
        <v>1652760.5879999995</v>
      </c>
      <c r="N85" s="207"/>
      <c r="O85" s="223"/>
    </row>
    <row r="86" spans="1:15" s="209" customFormat="1" ht="25.5" customHeight="1" x14ac:dyDescent="0.2">
      <c r="A86" s="233" t="s">
        <v>188</v>
      </c>
      <c r="B86" s="233"/>
      <c r="C86" s="233" t="s">
        <v>190</v>
      </c>
      <c r="D86" s="233"/>
      <c r="E86" s="233"/>
      <c r="F86" s="234"/>
      <c r="G86" s="234"/>
      <c r="H86" s="217" t="s">
        <v>192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235" t="s">
        <v>184</v>
      </c>
      <c r="D87" s="235"/>
      <c r="E87" s="235"/>
      <c r="F87" s="236" t="s">
        <v>185</v>
      </c>
      <c r="G87" s="236"/>
      <c r="H87" s="216" t="s">
        <v>186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226"/>
      <c r="E88" s="226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227"/>
      <c r="D95" s="228"/>
      <c r="E95" s="228"/>
      <c r="F95" s="228"/>
      <c r="G95" s="228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84</v>
      </c>
      <c r="B96" s="221"/>
      <c r="C96" s="227" t="s">
        <v>72</v>
      </c>
      <c r="D96" s="228"/>
      <c r="E96" s="228"/>
      <c r="F96" s="229"/>
      <c r="G96" s="229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184</v>
      </c>
      <c r="E97" s="212"/>
      <c r="F97" s="230" t="s">
        <v>185</v>
      </c>
      <c r="G97" s="230"/>
      <c r="H97" s="215" t="s">
        <v>186</v>
      </c>
      <c r="J97" s="211"/>
      <c r="K97" s="211"/>
      <c r="L97" s="211"/>
      <c r="M97" s="211"/>
    </row>
    <row r="98" spans="2:13" s="209" customFormat="1" x14ac:dyDescent="0.2">
      <c r="D98" s="225" t="s">
        <v>187</v>
      </c>
      <c r="E98" s="225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B32:D32"/>
    <mergeCell ref="C7:F7"/>
    <mergeCell ref="A9:B9"/>
    <mergeCell ref="C9:F9"/>
    <mergeCell ref="C11:F11"/>
    <mergeCell ref="C13:F13"/>
    <mergeCell ref="C14:F14"/>
    <mergeCell ref="G24:H24"/>
    <mergeCell ref="B30:D30"/>
    <mergeCell ref="J30:N30"/>
    <mergeCell ref="B31:D31"/>
    <mergeCell ref="J31:K31"/>
    <mergeCell ref="B33:D33"/>
    <mergeCell ref="B34:D34"/>
    <mergeCell ref="B35:D35"/>
    <mergeCell ref="B36:D36"/>
    <mergeCell ref="B37:D3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D483-8938-43AA-B9E3-E8977C1F325E}">
  <sheetPr>
    <pageSetUpPr fitToPage="1"/>
  </sheetPr>
  <dimension ref="A1:BA58"/>
  <sheetViews>
    <sheetView showGridLines="0" topLeftCell="A19" zoomScaleNormal="100" zoomScaleSheetLayoutView="100" workbookViewId="0">
      <selection activeCell="AT48" sqref="AT48:BA48"/>
    </sheetView>
  </sheetViews>
  <sheetFormatPr defaultColWidth="10.28515625" defaultRowHeight="12.75" x14ac:dyDescent="0.2"/>
  <cols>
    <col min="1" max="1" width="2" style="33" customWidth="1"/>
    <col min="2" max="3" width="1.85546875" style="33" customWidth="1"/>
    <col min="4" max="4" width="1.7109375" style="33" customWidth="1"/>
    <col min="5" max="12" width="1.85546875" style="33" customWidth="1"/>
    <col min="13" max="13" width="1.28515625" style="33" customWidth="1"/>
    <col min="14" max="14" width="1.7109375" style="33" customWidth="1"/>
    <col min="15" max="15" width="1.85546875" style="33" customWidth="1"/>
    <col min="16" max="16" width="1.42578125" style="33" customWidth="1"/>
    <col min="17" max="17" width="1" style="33" customWidth="1"/>
    <col min="18" max="22" width="1.85546875" style="33" customWidth="1"/>
    <col min="23" max="23" width="2" style="33" customWidth="1"/>
    <col min="24" max="24" width="1.85546875" style="33" customWidth="1"/>
    <col min="25" max="25" width="19.5703125" style="33" customWidth="1"/>
    <col min="26" max="26" width="33.28515625" style="33" customWidth="1"/>
    <col min="27" max="28" width="1.85546875" style="33" customWidth="1"/>
    <col min="29" max="29" width="2.140625" style="33" customWidth="1"/>
    <col min="30" max="35" width="1.85546875" style="33" customWidth="1"/>
    <col min="36" max="36" width="1.140625" style="33" customWidth="1"/>
    <col min="37" max="37" width="2.42578125" style="33" customWidth="1"/>
    <col min="38" max="38" width="1.85546875" style="33" customWidth="1"/>
    <col min="39" max="40" width="2" style="33" customWidth="1"/>
    <col min="41" max="41" width="1.42578125" style="33" customWidth="1"/>
    <col min="42" max="42" width="1.85546875" style="33" customWidth="1"/>
    <col min="43" max="43" width="2" style="33" customWidth="1"/>
    <col min="44" max="44" width="1.7109375" style="33" customWidth="1"/>
    <col min="45" max="45" width="1.5703125" style="33" customWidth="1"/>
    <col min="46" max="46" width="1.85546875" style="33" customWidth="1"/>
    <col min="47" max="47" width="1.5703125" style="33" customWidth="1"/>
    <col min="48" max="48" width="3.5703125" style="33" customWidth="1"/>
    <col min="49" max="49" width="2" style="33" customWidth="1"/>
    <col min="50" max="52" width="1.5703125" style="33" customWidth="1"/>
    <col min="53" max="53" width="5.140625" style="33" customWidth="1"/>
    <col min="54" max="16384" width="10.28515625" style="33"/>
  </cols>
  <sheetData>
    <row r="1" spans="1:53" ht="11.1" customHeight="1" x14ac:dyDescent="0.2">
      <c r="AG1" s="34" t="s">
        <v>85</v>
      </c>
    </row>
    <row r="2" spans="1:53" ht="11.1" customHeight="1" x14ac:dyDescent="0.2">
      <c r="AG2" s="34" t="s">
        <v>5</v>
      </c>
    </row>
    <row r="3" spans="1:53" ht="11.1" customHeight="1" x14ac:dyDescent="0.2">
      <c r="AG3" s="34" t="s">
        <v>4</v>
      </c>
    </row>
    <row r="4" spans="1:53" ht="13.5" thickBot="1" x14ac:dyDescent="0.25">
      <c r="AP4" s="327" t="s">
        <v>3</v>
      </c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7"/>
    </row>
    <row r="5" spans="1:53" x14ac:dyDescent="0.2">
      <c r="AG5" s="337" t="s">
        <v>86</v>
      </c>
      <c r="AH5" s="337"/>
      <c r="AI5" s="337"/>
      <c r="AJ5" s="337"/>
      <c r="AK5" s="337"/>
      <c r="AL5" s="337"/>
      <c r="AM5" s="337"/>
      <c r="AN5" s="337"/>
      <c r="AO5" s="338"/>
      <c r="AP5" s="301" t="s">
        <v>87</v>
      </c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39"/>
    </row>
    <row r="6" spans="1:53" ht="9.75" customHeight="1" x14ac:dyDescent="0.2">
      <c r="AP6" s="294"/>
      <c r="AQ6" s="295"/>
      <c r="AR6" s="295"/>
      <c r="AS6" s="295"/>
      <c r="AT6" s="295"/>
      <c r="AU6" s="295"/>
      <c r="AV6" s="295"/>
      <c r="AW6" s="295"/>
      <c r="AX6" s="295"/>
      <c r="AY6" s="295"/>
      <c r="AZ6" s="295"/>
      <c r="BA6" s="334"/>
    </row>
    <row r="7" spans="1:53" ht="26.25" customHeight="1" x14ac:dyDescent="0.2">
      <c r="A7" s="33" t="s">
        <v>0</v>
      </c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35"/>
      <c r="U7" s="335"/>
      <c r="V7" s="335"/>
      <c r="W7" s="335"/>
      <c r="X7" s="335"/>
      <c r="Y7" s="335"/>
      <c r="Z7" s="335"/>
      <c r="AA7" s="335"/>
      <c r="AB7" s="335"/>
      <c r="AC7" s="335"/>
      <c r="AD7" s="335"/>
      <c r="AE7" s="335"/>
      <c r="AF7" s="335"/>
      <c r="AG7" s="335"/>
      <c r="AH7" s="335"/>
      <c r="AI7" s="335"/>
      <c r="AJ7" s="335"/>
      <c r="AK7" s="35" t="s">
        <v>88</v>
      </c>
      <c r="AP7" s="294"/>
      <c r="AQ7" s="295"/>
      <c r="AR7" s="295"/>
      <c r="AS7" s="295"/>
      <c r="AT7" s="295"/>
      <c r="AU7" s="295"/>
      <c r="AV7" s="295"/>
      <c r="AW7" s="295"/>
      <c r="AX7" s="295"/>
      <c r="AY7" s="295"/>
      <c r="AZ7" s="295"/>
      <c r="BA7" s="334"/>
    </row>
    <row r="8" spans="1:53" ht="9.75" customHeight="1" x14ac:dyDescent="0.2">
      <c r="R8" s="36" t="s">
        <v>27</v>
      </c>
      <c r="AP8" s="294" t="s">
        <v>71</v>
      </c>
      <c r="AQ8" s="295"/>
      <c r="AR8" s="295"/>
      <c r="AS8" s="295"/>
      <c r="AT8" s="295"/>
      <c r="AU8" s="295"/>
      <c r="AV8" s="295"/>
      <c r="AW8" s="295"/>
      <c r="AX8" s="295"/>
      <c r="AY8" s="295"/>
      <c r="AZ8" s="295"/>
      <c r="BA8" s="334"/>
    </row>
    <row r="9" spans="1:53" ht="27" customHeight="1" x14ac:dyDescent="0.2">
      <c r="A9" s="33" t="s">
        <v>89</v>
      </c>
      <c r="M9" s="335" t="s">
        <v>50</v>
      </c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5"/>
      <c r="AD9" s="335"/>
      <c r="AE9" s="335"/>
      <c r="AF9" s="335"/>
      <c r="AG9" s="335"/>
      <c r="AH9" s="335"/>
      <c r="AI9" s="335"/>
      <c r="AJ9" s="335"/>
      <c r="AK9" s="35" t="s">
        <v>88</v>
      </c>
      <c r="AP9" s="294"/>
      <c r="AQ9" s="295"/>
      <c r="AR9" s="295"/>
      <c r="AS9" s="295"/>
      <c r="AT9" s="295"/>
      <c r="AU9" s="295"/>
      <c r="AV9" s="295"/>
      <c r="AW9" s="295"/>
      <c r="AX9" s="295"/>
      <c r="AY9" s="295"/>
      <c r="AZ9" s="295"/>
      <c r="BA9" s="334"/>
    </row>
    <row r="10" spans="1:53" ht="9.75" customHeight="1" x14ac:dyDescent="0.2">
      <c r="R10" s="36" t="s">
        <v>27</v>
      </c>
      <c r="AP10" s="294" t="s">
        <v>39</v>
      </c>
      <c r="AQ10" s="295"/>
      <c r="AR10" s="295"/>
      <c r="AS10" s="295"/>
      <c r="AT10" s="295"/>
      <c r="AU10" s="295"/>
      <c r="AV10" s="295"/>
      <c r="AW10" s="295"/>
      <c r="AX10" s="295"/>
      <c r="AY10" s="295"/>
      <c r="AZ10" s="295"/>
      <c r="BA10" s="334"/>
    </row>
    <row r="11" spans="1:53" ht="28.9" customHeight="1" x14ac:dyDescent="0.2">
      <c r="A11" s="33" t="s">
        <v>84</v>
      </c>
      <c r="N11" s="335" t="s">
        <v>49</v>
      </c>
      <c r="O11" s="335"/>
      <c r="P11" s="335"/>
      <c r="Q11" s="335"/>
      <c r="R11" s="335"/>
      <c r="S11" s="335"/>
      <c r="T11" s="335"/>
      <c r="U11" s="335"/>
      <c r="V11" s="335"/>
      <c r="W11" s="335"/>
      <c r="X11" s="335"/>
      <c r="Y11" s="335"/>
      <c r="Z11" s="335"/>
      <c r="AA11" s="335"/>
      <c r="AB11" s="335"/>
      <c r="AC11" s="335"/>
      <c r="AD11" s="335"/>
      <c r="AE11" s="335"/>
      <c r="AF11" s="335"/>
      <c r="AG11" s="335"/>
      <c r="AH11" s="335"/>
      <c r="AI11" s="335"/>
      <c r="AJ11" s="335"/>
      <c r="AK11" s="35" t="s">
        <v>88</v>
      </c>
      <c r="AP11" s="294"/>
      <c r="AQ11" s="295"/>
      <c r="AR11" s="295"/>
      <c r="AS11" s="295"/>
      <c r="AT11" s="295"/>
      <c r="AU11" s="295"/>
      <c r="AV11" s="295"/>
      <c r="AW11" s="295"/>
      <c r="AX11" s="295"/>
      <c r="AY11" s="295"/>
      <c r="AZ11" s="295"/>
      <c r="BA11" s="334"/>
    </row>
    <row r="12" spans="1:53" ht="9.75" customHeight="1" x14ac:dyDescent="0.2">
      <c r="R12" s="36" t="s">
        <v>27</v>
      </c>
      <c r="AP12" s="294"/>
      <c r="AQ12" s="295"/>
      <c r="AR12" s="295"/>
      <c r="AS12" s="295"/>
      <c r="AT12" s="295"/>
      <c r="AU12" s="295"/>
      <c r="AV12" s="295"/>
      <c r="AW12" s="295"/>
      <c r="AX12" s="295"/>
      <c r="AY12" s="295"/>
      <c r="AZ12" s="295"/>
      <c r="BA12" s="334"/>
    </row>
    <row r="13" spans="1:53" x14ac:dyDescent="0.2">
      <c r="A13" s="33" t="s">
        <v>1</v>
      </c>
      <c r="E13" s="336" t="s">
        <v>69</v>
      </c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6"/>
      <c r="AK13" s="35" t="s">
        <v>88</v>
      </c>
      <c r="AP13" s="294"/>
      <c r="AQ13" s="295"/>
      <c r="AR13" s="295"/>
      <c r="AS13" s="295"/>
      <c r="AT13" s="295"/>
      <c r="AU13" s="295"/>
      <c r="AV13" s="295"/>
      <c r="AW13" s="295"/>
      <c r="AX13" s="295"/>
      <c r="AY13" s="295"/>
      <c r="AZ13" s="295"/>
      <c r="BA13" s="334"/>
    </row>
    <row r="14" spans="1:53" ht="9.75" customHeight="1" x14ac:dyDescent="0.2">
      <c r="M14" s="36" t="s">
        <v>28</v>
      </c>
      <c r="AA14" s="35"/>
      <c r="AC14" s="337" t="s">
        <v>90</v>
      </c>
      <c r="AD14" s="337"/>
      <c r="AE14" s="337"/>
      <c r="AF14" s="337"/>
      <c r="AG14" s="337"/>
      <c r="AH14" s="337"/>
      <c r="AI14" s="337"/>
      <c r="AJ14" s="337"/>
      <c r="AK14" s="337"/>
      <c r="AL14" s="337"/>
      <c r="AM14" s="337"/>
      <c r="AN14" s="337"/>
      <c r="AO14" s="337"/>
      <c r="AP14" s="294"/>
      <c r="AQ14" s="295"/>
      <c r="AR14" s="295"/>
      <c r="AS14" s="295"/>
      <c r="AT14" s="295"/>
      <c r="AU14" s="295"/>
      <c r="AV14" s="295"/>
      <c r="AW14" s="295"/>
      <c r="AX14" s="295"/>
      <c r="AY14" s="295"/>
      <c r="AZ14" s="295"/>
      <c r="BA14" s="334"/>
    </row>
    <row r="15" spans="1:53" ht="4.5" customHeight="1" x14ac:dyDescent="0.2">
      <c r="Z15" s="35"/>
      <c r="AA15" s="35"/>
      <c r="AB15" s="35"/>
      <c r="AC15" s="337"/>
      <c r="AD15" s="337"/>
      <c r="AE15" s="337"/>
      <c r="AF15" s="337"/>
      <c r="AG15" s="337"/>
      <c r="AH15" s="337"/>
      <c r="AI15" s="337"/>
      <c r="AJ15" s="337"/>
      <c r="AK15" s="337"/>
      <c r="AL15" s="337"/>
      <c r="AM15" s="337"/>
      <c r="AN15" s="337"/>
      <c r="AO15" s="337"/>
      <c r="AP15" s="294"/>
      <c r="AQ15" s="295"/>
      <c r="AR15" s="295"/>
      <c r="AS15" s="295"/>
      <c r="AT15" s="295"/>
      <c r="AU15" s="295"/>
      <c r="AV15" s="295"/>
      <c r="AW15" s="295"/>
      <c r="AX15" s="295"/>
      <c r="AY15" s="295"/>
      <c r="AZ15" s="295"/>
      <c r="BA15" s="334"/>
    </row>
    <row r="16" spans="1:53" ht="38.25" customHeight="1" x14ac:dyDescent="0.2">
      <c r="Y16" s="37"/>
      <c r="AB16" s="38" t="s">
        <v>26</v>
      </c>
      <c r="AK16" s="328" t="s">
        <v>91</v>
      </c>
      <c r="AL16" s="329"/>
      <c r="AM16" s="329"/>
      <c r="AN16" s="329"/>
      <c r="AO16" s="330"/>
      <c r="AP16" s="331" t="s">
        <v>82</v>
      </c>
      <c r="AQ16" s="332"/>
      <c r="AR16" s="332"/>
      <c r="AS16" s="332"/>
      <c r="AT16" s="332"/>
      <c r="AU16" s="332"/>
      <c r="AV16" s="332"/>
      <c r="AW16" s="332"/>
      <c r="AX16" s="332"/>
      <c r="AY16" s="332"/>
      <c r="AZ16" s="332"/>
      <c r="BA16" s="333"/>
    </row>
    <row r="17" spans="1:53" x14ac:dyDescent="0.2">
      <c r="AJ17" s="35"/>
      <c r="AK17" s="328" t="s">
        <v>92</v>
      </c>
      <c r="AL17" s="329"/>
      <c r="AM17" s="329"/>
      <c r="AN17" s="329"/>
      <c r="AO17" s="330"/>
      <c r="AP17" s="294" t="s">
        <v>51</v>
      </c>
      <c r="AQ17" s="295"/>
      <c r="AR17" s="295"/>
      <c r="AS17" s="295"/>
      <c r="AT17" s="295" t="s">
        <v>48</v>
      </c>
      <c r="AU17" s="295"/>
      <c r="AV17" s="295"/>
      <c r="AW17" s="295"/>
      <c r="AX17" s="295" t="s">
        <v>52</v>
      </c>
      <c r="AY17" s="295"/>
      <c r="AZ17" s="295"/>
      <c r="BA17" s="334"/>
    </row>
    <row r="18" spans="1:53" ht="15" customHeight="1" thickBot="1" x14ac:dyDescent="0.25">
      <c r="AN18" s="37" t="s">
        <v>7</v>
      </c>
      <c r="AP18" s="324"/>
      <c r="AQ18" s="325"/>
      <c r="AR18" s="325"/>
      <c r="AS18" s="325"/>
      <c r="AT18" s="325"/>
      <c r="AU18" s="325"/>
      <c r="AV18" s="325"/>
      <c r="AW18" s="325"/>
      <c r="AX18" s="325"/>
      <c r="AY18" s="325"/>
      <c r="AZ18" s="325"/>
      <c r="BA18" s="326"/>
    </row>
    <row r="20" spans="1:53" x14ac:dyDescent="0.2">
      <c r="X20" s="309" t="s">
        <v>8</v>
      </c>
      <c r="Y20" s="309"/>
      <c r="Z20" s="309"/>
      <c r="AA20" s="309"/>
      <c r="AB20" s="309"/>
      <c r="AC20" s="309"/>
      <c r="AD20" s="309"/>
      <c r="AE20" s="309"/>
      <c r="AF20" s="309"/>
      <c r="AG20" s="309" t="s">
        <v>9</v>
      </c>
      <c r="AH20" s="309"/>
      <c r="AI20" s="309"/>
      <c r="AJ20" s="309"/>
      <c r="AK20" s="309"/>
      <c r="AL20" s="309"/>
      <c r="AM20" s="309"/>
      <c r="AN20" s="309"/>
      <c r="AO20" s="309"/>
      <c r="AP20" s="309"/>
      <c r="AR20" s="278" t="s">
        <v>10</v>
      </c>
      <c r="AS20" s="279"/>
      <c r="AT20" s="279"/>
      <c r="AU20" s="279"/>
      <c r="AV20" s="279"/>
      <c r="AW20" s="279"/>
      <c r="AX20" s="279"/>
      <c r="AY20" s="279"/>
      <c r="AZ20" s="279"/>
      <c r="BA20" s="280"/>
    </row>
    <row r="21" spans="1:53" ht="13.5" thickBot="1" x14ac:dyDescent="0.25">
      <c r="X21" s="310"/>
      <c r="Y21" s="310"/>
      <c r="Z21" s="310"/>
      <c r="AA21" s="310"/>
      <c r="AB21" s="310"/>
      <c r="AC21" s="310"/>
      <c r="AD21" s="310"/>
      <c r="AE21" s="310"/>
      <c r="AF21" s="310"/>
      <c r="AG21" s="310"/>
      <c r="AH21" s="310"/>
      <c r="AI21" s="310"/>
      <c r="AJ21" s="310"/>
      <c r="AK21" s="310"/>
      <c r="AL21" s="310"/>
      <c r="AM21" s="310"/>
      <c r="AN21" s="310"/>
      <c r="AO21" s="310"/>
      <c r="AP21" s="310"/>
      <c r="AR21" s="327" t="s">
        <v>11</v>
      </c>
      <c r="AS21" s="327"/>
      <c r="AT21" s="327"/>
      <c r="AU21" s="327"/>
      <c r="AV21" s="327"/>
      <c r="AW21" s="327" t="s">
        <v>12</v>
      </c>
      <c r="AX21" s="327"/>
      <c r="AY21" s="327"/>
      <c r="AZ21" s="327"/>
      <c r="BA21" s="327"/>
    </row>
    <row r="22" spans="1:53" ht="13.5" thickBot="1" x14ac:dyDescent="0.25">
      <c r="R22" s="311" t="s">
        <v>93</v>
      </c>
      <c r="S22" s="311"/>
      <c r="T22" s="311"/>
      <c r="U22" s="311"/>
      <c r="V22" s="311"/>
      <c r="W22" s="311"/>
      <c r="X22" s="312" t="s">
        <v>47</v>
      </c>
      <c r="Y22" s="313"/>
      <c r="Z22" s="313"/>
      <c r="AA22" s="313"/>
      <c r="AB22" s="313"/>
      <c r="AC22" s="313"/>
      <c r="AD22" s="313"/>
      <c r="AE22" s="313"/>
      <c r="AF22" s="313"/>
      <c r="AG22" s="314" t="s">
        <v>80</v>
      </c>
      <c r="AH22" s="314"/>
      <c r="AI22" s="314"/>
      <c r="AJ22" s="314"/>
      <c r="AK22" s="314"/>
      <c r="AL22" s="314"/>
      <c r="AM22" s="314"/>
      <c r="AN22" s="314"/>
      <c r="AO22" s="314"/>
      <c r="AP22" s="315"/>
      <c r="AR22" s="312" t="s">
        <v>53</v>
      </c>
      <c r="AS22" s="313"/>
      <c r="AT22" s="313"/>
      <c r="AU22" s="313"/>
      <c r="AV22" s="313"/>
      <c r="AW22" s="313" t="s">
        <v>80</v>
      </c>
      <c r="AX22" s="313"/>
      <c r="AY22" s="313"/>
      <c r="AZ22" s="313"/>
      <c r="BA22" s="316"/>
    </row>
    <row r="23" spans="1:53" x14ac:dyDescent="0.2">
      <c r="K23" s="39" t="s">
        <v>94</v>
      </c>
    </row>
    <row r="25" spans="1:53" ht="27.75" customHeight="1" x14ac:dyDescent="0.2">
      <c r="A25" s="317" t="s">
        <v>95</v>
      </c>
      <c r="B25" s="318"/>
      <c r="C25" s="319"/>
      <c r="D25" s="308" t="s">
        <v>96</v>
      </c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8"/>
      <c r="V25" s="308"/>
      <c r="W25" s="308"/>
      <c r="X25" s="308"/>
      <c r="Y25" s="308"/>
      <c r="Z25" s="308"/>
      <c r="AA25" s="309" t="s">
        <v>3</v>
      </c>
      <c r="AB25" s="309"/>
      <c r="AC25" s="309"/>
      <c r="AD25" s="309"/>
      <c r="AE25" s="323" t="s">
        <v>97</v>
      </c>
      <c r="AF25" s="323"/>
      <c r="AG25" s="323"/>
      <c r="AH25" s="323"/>
      <c r="AI25" s="323"/>
      <c r="AJ25" s="323"/>
      <c r="AK25" s="323"/>
      <c r="AL25" s="323"/>
      <c r="AM25" s="323"/>
      <c r="AN25" s="323"/>
      <c r="AO25" s="323"/>
      <c r="AP25" s="323"/>
      <c r="AQ25" s="323"/>
      <c r="AR25" s="323"/>
      <c r="AS25" s="323"/>
      <c r="AT25" s="323"/>
      <c r="AU25" s="323"/>
      <c r="AV25" s="323"/>
      <c r="AW25" s="323"/>
      <c r="AX25" s="323"/>
      <c r="AY25" s="323"/>
      <c r="AZ25" s="323"/>
      <c r="BA25" s="323"/>
    </row>
    <row r="26" spans="1:53" ht="42" customHeight="1" x14ac:dyDescent="0.2">
      <c r="A26" s="320"/>
      <c r="B26" s="321"/>
      <c r="C26" s="322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8"/>
      <c r="V26" s="308"/>
      <c r="W26" s="308"/>
      <c r="X26" s="308"/>
      <c r="Y26" s="308"/>
      <c r="Z26" s="308"/>
      <c r="AA26" s="309"/>
      <c r="AB26" s="309"/>
      <c r="AC26" s="309"/>
      <c r="AD26" s="309"/>
      <c r="AE26" s="308" t="s">
        <v>98</v>
      </c>
      <c r="AF26" s="308"/>
      <c r="AG26" s="308"/>
      <c r="AH26" s="308"/>
      <c r="AI26" s="308"/>
      <c r="AJ26" s="308"/>
      <c r="AK26" s="308"/>
      <c r="AL26" s="308" t="s">
        <v>99</v>
      </c>
      <c r="AM26" s="308"/>
      <c r="AN26" s="308"/>
      <c r="AO26" s="308"/>
      <c r="AP26" s="308"/>
      <c r="AQ26" s="308"/>
      <c r="AR26" s="308"/>
      <c r="AS26" s="308"/>
      <c r="AT26" s="308" t="s">
        <v>100</v>
      </c>
      <c r="AU26" s="308"/>
      <c r="AV26" s="308"/>
      <c r="AW26" s="308"/>
      <c r="AX26" s="308"/>
      <c r="AY26" s="308"/>
      <c r="AZ26" s="308"/>
      <c r="BA26" s="308"/>
    </row>
    <row r="27" spans="1:53" s="40" customFormat="1" ht="14.25" customHeight="1" thickBot="1" x14ac:dyDescent="0.3">
      <c r="A27" s="309">
        <v>1</v>
      </c>
      <c r="B27" s="309"/>
      <c r="C27" s="309"/>
      <c r="D27" s="309">
        <v>2</v>
      </c>
      <c r="E27" s="309"/>
      <c r="F27" s="309"/>
      <c r="G27" s="309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  <c r="T27" s="309"/>
      <c r="U27" s="309"/>
      <c r="V27" s="309"/>
      <c r="W27" s="309"/>
      <c r="X27" s="309"/>
      <c r="Y27" s="309"/>
      <c r="Z27" s="309"/>
      <c r="AA27" s="310">
        <v>3</v>
      </c>
      <c r="AB27" s="310"/>
      <c r="AC27" s="310"/>
      <c r="AD27" s="310"/>
      <c r="AE27" s="310">
        <v>4</v>
      </c>
      <c r="AF27" s="310"/>
      <c r="AG27" s="310"/>
      <c r="AH27" s="310"/>
      <c r="AI27" s="310"/>
      <c r="AJ27" s="310"/>
      <c r="AK27" s="310"/>
      <c r="AL27" s="310">
        <v>5</v>
      </c>
      <c r="AM27" s="310"/>
      <c r="AN27" s="310"/>
      <c r="AO27" s="310"/>
      <c r="AP27" s="310"/>
      <c r="AQ27" s="310"/>
      <c r="AR27" s="310"/>
      <c r="AS27" s="310"/>
      <c r="AT27" s="310">
        <v>6</v>
      </c>
      <c r="AU27" s="310"/>
      <c r="AV27" s="310"/>
      <c r="AW27" s="310"/>
      <c r="AX27" s="310"/>
      <c r="AY27" s="310"/>
      <c r="AZ27" s="310"/>
      <c r="BA27" s="310"/>
    </row>
    <row r="28" spans="1:53" x14ac:dyDescent="0.2">
      <c r="A28" s="293">
        <v>1</v>
      </c>
      <c r="B28" s="293"/>
      <c r="C28" s="293"/>
      <c r="D28" s="298" t="s">
        <v>101</v>
      </c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300"/>
      <c r="AA28" s="301"/>
      <c r="AB28" s="302"/>
      <c r="AC28" s="302"/>
      <c r="AD28" s="302"/>
      <c r="AE28" s="303">
        <v>20912344.780000001</v>
      </c>
      <c r="AF28" s="303"/>
      <c r="AG28" s="303"/>
      <c r="AH28" s="303"/>
      <c r="AI28" s="303"/>
      <c r="AJ28" s="303"/>
      <c r="AK28" s="303"/>
      <c r="AL28" s="303">
        <f>AE28</f>
        <v>20912344.780000001</v>
      </c>
      <c r="AM28" s="303"/>
      <c r="AN28" s="303"/>
      <c r="AO28" s="303"/>
      <c r="AP28" s="303"/>
      <c r="AQ28" s="303"/>
      <c r="AR28" s="303"/>
      <c r="AS28" s="303"/>
      <c r="AT28" s="303">
        <v>20912344.780000001</v>
      </c>
      <c r="AU28" s="303"/>
      <c r="AV28" s="303"/>
      <c r="AW28" s="303"/>
      <c r="AX28" s="303"/>
      <c r="AY28" s="303"/>
      <c r="AZ28" s="303"/>
      <c r="BA28" s="304"/>
    </row>
    <row r="29" spans="1:53" x14ac:dyDescent="0.2">
      <c r="A29" s="293"/>
      <c r="B29" s="293"/>
      <c r="C29" s="293"/>
      <c r="D29" s="305" t="s">
        <v>102</v>
      </c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T29" s="306"/>
      <c r="U29" s="306"/>
      <c r="V29" s="306"/>
      <c r="W29" s="306"/>
      <c r="X29" s="306"/>
      <c r="Y29" s="306"/>
      <c r="Z29" s="307"/>
      <c r="AA29" s="294"/>
      <c r="AB29" s="295"/>
      <c r="AC29" s="295"/>
      <c r="AD29" s="295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296"/>
      <c r="AX29" s="296"/>
      <c r="AY29" s="296"/>
      <c r="AZ29" s="296"/>
      <c r="BA29" s="297"/>
    </row>
    <row r="30" spans="1:53" hidden="1" x14ac:dyDescent="0.2">
      <c r="A30" s="293"/>
      <c r="B30" s="293"/>
      <c r="C30" s="293"/>
      <c r="D30" s="41"/>
      <c r="E30" s="281" t="s">
        <v>103</v>
      </c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94"/>
      <c r="AB30" s="295"/>
      <c r="AC30" s="295"/>
      <c r="AD30" s="295"/>
      <c r="AE30" s="296"/>
      <c r="AF30" s="296"/>
      <c r="AG30" s="296"/>
      <c r="AH30" s="296"/>
      <c r="AI30" s="296"/>
      <c r="AJ30" s="296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  <c r="AV30" s="296"/>
      <c r="AW30" s="296"/>
      <c r="AX30" s="296"/>
      <c r="AY30" s="296"/>
      <c r="AZ30" s="296"/>
      <c r="BA30" s="297"/>
    </row>
    <row r="31" spans="1:53" hidden="1" x14ac:dyDescent="0.2">
      <c r="A31" s="293"/>
      <c r="B31" s="293"/>
      <c r="C31" s="293"/>
      <c r="D31" s="4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94"/>
      <c r="AB31" s="295"/>
      <c r="AC31" s="295"/>
      <c r="AD31" s="295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  <c r="AV31" s="296"/>
      <c r="AW31" s="296"/>
      <c r="AX31" s="296"/>
      <c r="AY31" s="296"/>
      <c r="AZ31" s="296"/>
      <c r="BA31" s="297"/>
    </row>
    <row r="32" spans="1:53" hidden="1" x14ac:dyDescent="0.2">
      <c r="A32" s="293"/>
      <c r="B32" s="293"/>
      <c r="C32" s="293"/>
      <c r="D32" s="4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94"/>
      <c r="AB32" s="295"/>
      <c r="AC32" s="295"/>
      <c r="AD32" s="295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  <c r="AV32" s="296"/>
      <c r="AW32" s="296"/>
      <c r="AX32" s="296"/>
      <c r="AY32" s="296"/>
      <c r="AZ32" s="296"/>
      <c r="BA32" s="297"/>
    </row>
    <row r="33" spans="1:53" hidden="1" x14ac:dyDescent="0.2">
      <c r="A33" s="293"/>
      <c r="B33" s="293"/>
      <c r="C33" s="293"/>
      <c r="D33" s="4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94"/>
      <c r="AB33" s="295"/>
      <c r="AC33" s="295"/>
      <c r="AD33" s="295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  <c r="AV33" s="296"/>
      <c r="AW33" s="296"/>
      <c r="AX33" s="296"/>
      <c r="AY33" s="296"/>
      <c r="AZ33" s="296"/>
      <c r="BA33" s="297"/>
    </row>
    <row r="34" spans="1:53" hidden="1" x14ac:dyDescent="0.2">
      <c r="A34" s="278"/>
      <c r="B34" s="279"/>
      <c r="C34" s="280"/>
      <c r="D34" s="4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9"/>
      <c r="AB34" s="290"/>
      <c r="AC34" s="290"/>
      <c r="AD34" s="291"/>
      <c r="AE34" s="271"/>
      <c r="AF34" s="272"/>
      <c r="AG34" s="272"/>
      <c r="AH34" s="272"/>
      <c r="AI34" s="272"/>
      <c r="AJ34" s="272"/>
      <c r="AK34" s="273"/>
      <c r="AL34" s="271"/>
      <c r="AM34" s="272"/>
      <c r="AN34" s="272"/>
      <c r="AO34" s="272"/>
      <c r="AP34" s="272"/>
      <c r="AQ34" s="272"/>
      <c r="AR34" s="272"/>
      <c r="AS34" s="273"/>
      <c r="AT34" s="271"/>
      <c r="AU34" s="272"/>
      <c r="AV34" s="272"/>
      <c r="AW34" s="272"/>
      <c r="AX34" s="272"/>
      <c r="AY34" s="272"/>
      <c r="AZ34" s="272"/>
      <c r="BA34" s="292"/>
    </row>
    <row r="35" spans="1:53" hidden="1" x14ac:dyDescent="0.2">
      <c r="A35" s="278"/>
      <c r="B35" s="279"/>
      <c r="C35" s="280"/>
      <c r="D35" s="4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9"/>
      <c r="AB35" s="290"/>
      <c r="AC35" s="290"/>
      <c r="AD35" s="291"/>
      <c r="AE35" s="271"/>
      <c r="AF35" s="272"/>
      <c r="AG35" s="272"/>
      <c r="AH35" s="272"/>
      <c r="AI35" s="272"/>
      <c r="AJ35" s="272"/>
      <c r="AK35" s="273"/>
      <c r="AL35" s="271"/>
      <c r="AM35" s="272"/>
      <c r="AN35" s="272"/>
      <c r="AO35" s="272"/>
      <c r="AP35" s="272"/>
      <c r="AQ35" s="272"/>
      <c r="AR35" s="272"/>
      <c r="AS35" s="273"/>
      <c r="AT35" s="271"/>
      <c r="AU35" s="272"/>
      <c r="AV35" s="272"/>
      <c r="AW35" s="272"/>
      <c r="AX35" s="272"/>
      <c r="AY35" s="272"/>
      <c r="AZ35" s="272"/>
      <c r="BA35" s="292"/>
    </row>
    <row r="36" spans="1:53" hidden="1" x14ac:dyDescent="0.2">
      <c r="A36" s="278"/>
      <c r="B36" s="279"/>
      <c r="C36" s="280"/>
      <c r="D36" s="4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9"/>
      <c r="AB36" s="290"/>
      <c r="AC36" s="290"/>
      <c r="AD36" s="291"/>
      <c r="AE36" s="271"/>
      <c r="AF36" s="272"/>
      <c r="AG36" s="272"/>
      <c r="AH36" s="272"/>
      <c r="AI36" s="272"/>
      <c r="AJ36" s="272"/>
      <c r="AK36" s="273"/>
      <c r="AL36" s="271"/>
      <c r="AM36" s="272"/>
      <c r="AN36" s="272"/>
      <c r="AO36" s="272"/>
      <c r="AP36" s="272"/>
      <c r="AQ36" s="272"/>
      <c r="AR36" s="272"/>
      <c r="AS36" s="273"/>
      <c r="AT36" s="271"/>
      <c r="AU36" s="272"/>
      <c r="AV36" s="272"/>
      <c r="AW36" s="272"/>
      <c r="AX36" s="272"/>
      <c r="AY36" s="272"/>
      <c r="AZ36" s="272"/>
      <c r="BA36" s="292"/>
    </row>
    <row r="37" spans="1:53" hidden="1" x14ac:dyDescent="0.2">
      <c r="A37" s="278"/>
      <c r="B37" s="279"/>
      <c r="C37" s="280"/>
      <c r="D37" s="4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9"/>
      <c r="AB37" s="290"/>
      <c r="AC37" s="290"/>
      <c r="AD37" s="291"/>
      <c r="AE37" s="271"/>
      <c r="AF37" s="272"/>
      <c r="AG37" s="272"/>
      <c r="AH37" s="272"/>
      <c r="AI37" s="272"/>
      <c r="AJ37" s="272"/>
      <c r="AK37" s="273"/>
      <c r="AL37" s="271"/>
      <c r="AM37" s="272"/>
      <c r="AN37" s="272"/>
      <c r="AO37" s="272"/>
      <c r="AP37" s="272"/>
      <c r="AQ37" s="272"/>
      <c r="AR37" s="272"/>
      <c r="AS37" s="273"/>
      <c r="AT37" s="271"/>
      <c r="AU37" s="272"/>
      <c r="AV37" s="272"/>
      <c r="AW37" s="272"/>
      <c r="AX37" s="272"/>
      <c r="AY37" s="272"/>
      <c r="AZ37" s="272"/>
      <c r="BA37" s="292"/>
    </row>
    <row r="38" spans="1:53" hidden="1" x14ac:dyDescent="0.2">
      <c r="A38" s="278"/>
      <c r="B38" s="279"/>
      <c r="C38" s="280"/>
      <c r="D38" s="4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9"/>
      <c r="AB38" s="290"/>
      <c r="AC38" s="290"/>
      <c r="AD38" s="291"/>
      <c r="AE38" s="271"/>
      <c r="AF38" s="272"/>
      <c r="AG38" s="272"/>
      <c r="AH38" s="272"/>
      <c r="AI38" s="272"/>
      <c r="AJ38" s="272"/>
      <c r="AK38" s="273"/>
      <c r="AL38" s="271"/>
      <c r="AM38" s="272"/>
      <c r="AN38" s="272"/>
      <c r="AO38" s="272"/>
      <c r="AP38" s="272"/>
      <c r="AQ38" s="272"/>
      <c r="AR38" s="272"/>
      <c r="AS38" s="273"/>
      <c r="AT38" s="271"/>
      <c r="AU38" s="272"/>
      <c r="AV38" s="272"/>
      <c r="AW38" s="272"/>
      <c r="AX38" s="272"/>
      <c r="AY38" s="272"/>
      <c r="AZ38" s="272"/>
      <c r="BA38" s="292"/>
    </row>
    <row r="39" spans="1:53" hidden="1" x14ac:dyDescent="0.2">
      <c r="A39" s="278"/>
      <c r="B39" s="279"/>
      <c r="C39" s="280"/>
      <c r="D39" s="4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9"/>
      <c r="AB39" s="290"/>
      <c r="AC39" s="290"/>
      <c r="AD39" s="291"/>
      <c r="AE39" s="271"/>
      <c r="AF39" s="272"/>
      <c r="AG39" s="272"/>
      <c r="AH39" s="272"/>
      <c r="AI39" s="272"/>
      <c r="AJ39" s="272"/>
      <c r="AK39" s="273"/>
      <c r="AL39" s="271"/>
      <c r="AM39" s="272"/>
      <c r="AN39" s="272"/>
      <c r="AO39" s="272"/>
      <c r="AP39" s="272"/>
      <c r="AQ39" s="272"/>
      <c r="AR39" s="272"/>
      <c r="AS39" s="273"/>
      <c r="AT39" s="271"/>
      <c r="AU39" s="272"/>
      <c r="AV39" s="272"/>
      <c r="AW39" s="272"/>
      <c r="AX39" s="272"/>
      <c r="AY39" s="272"/>
      <c r="AZ39" s="272"/>
      <c r="BA39" s="292"/>
    </row>
    <row r="40" spans="1:53" hidden="1" x14ac:dyDescent="0.2">
      <c r="A40" s="278"/>
      <c r="B40" s="279"/>
      <c r="C40" s="280"/>
      <c r="D40" s="4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9"/>
      <c r="AB40" s="290"/>
      <c r="AC40" s="290"/>
      <c r="AD40" s="291"/>
      <c r="AE40" s="271"/>
      <c r="AF40" s="272"/>
      <c r="AG40" s="272"/>
      <c r="AH40" s="272"/>
      <c r="AI40" s="272"/>
      <c r="AJ40" s="272"/>
      <c r="AK40" s="273"/>
      <c r="AL40" s="271"/>
      <c r="AM40" s="272"/>
      <c r="AN40" s="272"/>
      <c r="AO40" s="272"/>
      <c r="AP40" s="272"/>
      <c r="AQ40" s="272"/>
      <c r="AR40" s="272"/>
      <c r="AS40" s="273"/>
      <c r="AT40" s="271"/>
      <c r="AU40" s="272"/>
      <c r="AV40" s="272"/>
      <c r="AW40" s="272"/>
      <c r="AX40" s="272"/>
      <c r="AY40" s="272"/>
      <c r="AZ40" s="272"/>
      <c r="BA40" s="292"/>
    </row>
    <row r="41" spans="1:53" hidden="1" x14ac:dyDescent="0.2">
      <c r="A41" s="278"/>
      <c r="B41" s="279"/>
      <c r="C41" s="280"/>
      <c r="D41" s="4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9"/>
      <c r="AB41" s="290"/>
      <c r="AC41" s="290"/>
      <c r="AD41" s="291"/>
      <c r="AE41" s="271"/>
      <c r="AF41" s="272"/>
      <c r="AG41" s="272"/>
      <c r="AH41" s="272"/>
      <c r="AI41" s="272"/>
      <c r="AJ41" s="272"/>
      <c r="AK41" s="273"/>
      <c r="AL41" s="271"/>
      <c r="AM41" s="272"/>
      <c r="AN41" s="272"/>
      <c r="AO41" s="272"/>
      <c r="AP41" s="272"/>
      <c r="AQ41" s="272"/>
      <c r="AR41" s="272"/>
      <c r="AS41" s="273"/>
      <c r="AT41" s="271"/>
      <c r="AU41" s="272"/>
      <c r="AV41" s="272"/>
      <c r="AW41" s="272"/>
      <c r="AX41" s="272"/>
      <c r="AY41" s="272"/>
      <c r="AZ41" s="272"/>
      <c r="BA41" s="292"/>
    </row>
    <row r="42" spans="1:53" hidden="1" x14ac:dyDescent="0.2">
      <c r="A42" s="278"/>
      <c r="B42" s="279"/>
      <c r="C42" s="280"/>
      <c r="D42" s="4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9"/>
      <c r="AB42" s="290"/>
      <c r="AC42" s="290"/>
      <c r="AD42" s="291"/>
      <c r="AE42" s="271"/>
      <c r="AF42" s="272"/>
      <c r="AG42" s="272"/>
      <c r="AH42" s="272"/>
      <c r="AI42" s="272"/>
      <c r="AJ42" s="272"/>
      <c r="AK42" s="273"/>
      <c r="AL42" s="271"/>
      <c r="AM42" s="272"/>
      <c r="AN42" s="272"/>
      <c r="AO42" s="272"/>
      <c r="AP42" s="272"/>
      <c r="AQ42" s="272"/>
      <c r="AR42" s="272"/>
      <c r="AS42" s="273"/>
      <c r="AT42" s="271"/>
      <c r="AU42" s="272"/>
      <c r="AV42" s="272"/>
      <c r="AW42" s="272"/>
      <c r="AX42" s="272"/>
      <c r="AY42" s="272"/>
      <c r="AZ42" s="272"/>
      <c r="BA42" s="292"/>
    </row>
    <row r="43" spans="1:53" hidden="1" x14ac:dyDescent="0.2">
      <c r="A43" s="278"/>
      <c r="B43" s="279"/>
      <c r="C43" s="280"/>
      <c r="D43" s="4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9"/>
      <c r="AB43" s="290"/>
      <c r="AC43" s="290"/>
      <c r="AD43" s="291"/>
      <c r="AE43" s="271"/>
      <c r="AF43" s="272"/>
      <c r="AG43" s="272"/>
      <c r="AH43" s="272"/>
      <c r="AI43" s="272"/>
      <c r="AJ43" s="272"/>
      <c r="AK43" s="273"/>
      <c r="AL43" s="271"/>
      <c r="AM43" s="272"/>
      <c r="AN43" s="272"/>
      <c r="AO43" s="272"/>
      <c r="AP43" s="272"/>
      <c r="AQ43" s="272"/>
      <c r="AR43" s="272"/>
      <c r="AS43" s="273"/>
      <c r="AT43" s="271"/>
      <c r="AU43" s="272"/>
      <c r="AV43" s="272"/>
      <c r="AW43" s="272"/>
      <c r="AX43" s="272"/>
      <c r="AY43" s="272"/>
      <c r="AZ43" s="272"/>
      <c r="BA43" s="292"/>
    </row>
    <row r="44" spans="1:53" ht="13.5" hidden="1" thickBot="1" x14ac:dyDescent="0.25">
      <c r="A44" s="278"/>
      <c r="B44" s="279"/>
      <c r="C44" s="280"/>
      <c r="D44" s="4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1"/>
      <c r="Y44" s="281"/>
      <c r="Z44" s="281"/>
      <c r="AA44" s="282"/>
      <c r="AB44" s="283"/>
      <c r="AC44" s="283"/>
      <c r="AD44" s="284"/>
      <c r="AE44" s="285"/>
      <c r="AF44" s="286"/>
      <c r="AG44" s="286"/>
      <c r="AH44" s="286"/>
      <c r="AI44" s="286"/>
      <c r="AJ44" s="286"/>
      <c r="AK44" s="287"/>
      <c r="AL44" s="285"/>
      <c r="AM44" s="286"/>
      <c r="AN44" s="286"/>
      <c r="AO44" s="286"/>
      <c r="AP44" s="286"/>
      <c r="AQ44" s="286"/>
      <c r="AR44" s="286"/>
      <c r="AS44" s="287"/>
      <c r="AT44" s="285"/>
      <c r="AU44" s="286"/>
      <c r="AV44" s="286"/>
      <c r="AW44" s="286"/>
      <c r="AX44" s="286"/>
      <c r="AY44" s="286"/>
      <c r="AZ44" s="286"/>
      <c r="BA44" s="288"/>
    </row>
    <row r="45" spans="1:53" x14ac:dyDescent="0.2">
      <c r="AE45" s="42"/>
      <c r="AF45" s="42"/>
      <c r="AG45" s="42"/>
      <c r="AH45" s="42"/>
      <c r="AI45" s="42"/>
      <c r="AJ45" s="42"/>
      <c r="AK45" s="43"/>
      <c r="AL45" s="43"/>
      <c r="AM45" s="43"/>
      <c r="AN45" s="43"/>
      <c r="AO45" s="43"/>
      <c r="AP45" s="43"/>
      <c r="AQ45" s="43"/>
      <c r="AR45" s="43"/>
      <c r="AS45" s="44" t="s">
        <v>104</v>
      </c>
      <c r="AT45" s="268">
        <f>AT28</f>
        <v>20912344.780000001</v>
      </c>
      <c r="AU45" s="269"/>
      <c r="AV45" s="269"/>
      <c r="AW45" s="269"/>
      <c r="AX45" s="269"/>
      <c r="AY45" s="269"/>
      <c r="AZ45" s="269"/>
      <c r="BA45" s="270"/>
    </row>
    <row r="46" spans="1:53" ht="14.25" customHeight="1" x14ac:dyDescent="0.2">
      <c r="N46" s="45"/>
      <c r="O46" s="45"/>
      <c r="P46" s="45"/>
      <c r="Q46" s="45"/>
      <c r="R46" s="45"/>
      <c r="S46" s="45"/>
      <c r="T46" s="45"/>
      <c r="U46" s="45"/>
      <c r="V46" s="45"/>
      <c r="W46" s="45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6" t="s">
        <v>105</v>
      </c>
      <c r="AT46" s="271">
        <f>AT45/6</f>
        <v>3485390.7966666669</v>
      </c>
      <c r="AU46" s="272"/>
      <c r="AV46" s="272"/>
      <c r="AW46" s="272"/>
      <c r="AX46" s="272"/>
      <c r="AY46" s="272"/>
      <c r="AZ46" s="272"/>
      <c r="BA46" s="273"/>
    </row>
    <row r="47" spans="1:53" ht="12.6" hidden="1" customHeight="1" x14ac:dyDescent="0.2">
      <c r="N47" s="45"/>
      <c r="O47" s="45"/>
      <c r="P47" s="45"/>
      <c r="Q47" s="45"/>
      <c r="R47" s="45"/>
      <c r="S47" s="45"/>
      <c r="T47" s="45"/>
      <c r="U47" s="45"/>
      <c r="V47" s="45"/>
      <c r="W47" s="45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6" t="s">
        <v>106</v>
      </c>
      <c r="AT47" s="274">
        <f>AT45</f>
        <v>20912344.780000001</v>
      </c>
      <c r="AU47" s="275"/>
      <c r="AV47" s="275"/>
      <c r="AW47" s="275"/>
      <c r="AX47" s="275"/>
      <c r="AY47" s="275"/>
      <c r="AZ47" s="275"/>
      <c r="BA47" s="276"/>
    </row>
    <row r="48" spans="1:53" ht="14.25" customHeight="1" x14ac:dyDescent="0.2">
      <c r="N48" s="45"/>
      <c r="O48" s="45"/>
      <c r="P48" s="45"/>
      <c r="Q48" s="45"/>
      <c r="R48" s="45"/>
      <c r="S48" s="45"/>
      <c r="T48" s="45"/>
      <c r="U48" s="45"/>
      <c r="V48" s="45"/>
      <c r="W48" s="45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6" t="s">
        <v>107</v>
      </c>
      <c r="AT48" s="271">
        <v>14000000</v>
      </c>
      <c r="AU48" s="272"/>
      <c r="AV48" s="272"/>
      <c r="AW48" s="272"/>
      <c r="AX48" s="272"/>
      <c r="AY48" s="272"/>
      <c r="AZ48" s="272"/>
      <c r="BA48" s="273"/>
    </row>
    <row r="49" spans="1:53" ht="14.25" customHeight="1" x14ac:dyDescent="0.2">
      <c r="N49" s="45"/>
      <c r="O49" s="45"/>
      <c r="P49" s="45"/>
      <c r="Q49" s="45"/>
      <c r="R49" s="45"/>
      <c r="S49" s="45"/>
      <c r="T49" s="45"/>
      <c r="U49" s="45"/>
      <c r="V49" s="45"/>
      <c r="W49" s="45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4" t="s">
        <v>108</v>
      </c>
      <c r="AT49" s="274">
        <f>AT45-AT48</f>
        <v>6912344.7800000012</v>
      </c>
      <c r="AU49" s="275"/>
      <c r="AV49" s="275"/>
      <c r="AW49" s="275"/>
      <c r="AX49" s="275"/>
      <c r="AY49" s="275"/>
      <c r="AZ49" s="275"/>
      <c r="BA49" s="276"/>
    </row>
    <row r="50" spans="1:53" x14ac:dyDescent="0.2"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53" ht="42.6" customHeight="1" x14ac:dyDescent="0.2">
      <c r="A51" s="33" t="s">
        <v>84</v>
      </c>
      <c r="N51" s="277" t="s">
        <v>72</v>
      </c>
      <c r="O51" s="277"/>
      <c r="P51" s="277"/>
      <c r="Q51" s="277"/>
      <c r="R51" s="277"/>
      <c r="S51" s="277"/>
      <c r="T51" s="277"/>
      <c r="U51" s="277"/>
      <c r="V51" s="277"/>
      <c r="W51" s="277"/>
      <c r="Y51" s="47"/>
      <c r="Z51" s="37" t="s">
        <v>109</v>
      </c>
      <c r="AA51" s="47" t="s">
        <v>42</v>
      </c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</row>
    <row r="52" spans="1:53" ht="9.75" customHeight="1" x14ac:dyDescent="0.2">
      <c r="N52" s="265" t="s">
        <v>32</v>
      </c>
      <c r="O52" s="265"/>
      <c r="P52" s="265"/>
      <c r="Q52" s="265"/>
      <c r="R52" s="265"/>
      <c r="S52" s="265"/>
      <c r="T52" s="265"/>
      <c r="U52" s="265"/>
      <c r="V52" s="265"/>
      <c r="W52" s="265"/>
      <c r="X52" s="48"/>
      <c r="Y52" s="49" t="s">
        <v>33</v>
      </c>
      <c r="Z52" s="266" t="s">
        <v>31</v>
      </c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65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</row>
    <row r="54" spans="1:53" x14ac:dyDescent="0.2">
      <c r="A54" s="33" t="s">
        <v>24</v>
      </c>
    </row>
    <row r="55" spans="1:53" ht="18.75" customHeight="1" x14ac:dyDescent="0.2">
      <c r="N55" s="267" t="s">
        <v>110</v>
      </c>
      <c r="O55" s="267"/>
      <c r="P55" s="267"/>
      <c r="Q55" s="267"/>
      <c r="R55" s="267"/>
      <c r="S55" s="267"/>
      <c r="T55" s="267"/>
      <c r="U55" s="267"/>
      <c r="V55" s="267"/>
      <c r="W55" s="267"/>
    </row>
    <row r="56" spans="1:53" ht="18.75" customHeight="1" x14ac:dyDescent="0.2">
      <c r="A56" s="33" t="s">
        <v>89</v>
      </c>
      <c r="N56" s="267" t="s">
        <v>78</v>
      </c>
      <c r="O56" s="267"/>
      <c r="P56" s="267"/>
      <c r="Q56" s="267"/>
      <c r="R56" s="267"/>
      <c r="S56" s="267"/>
      <c r="T56" s="267"/>
      <c r="U56" s="267"/>
      <c r="V56" s="267"/>
      <c r="W56" s="267"/>
      <c r="Y56" s="47"/>
      <c r="Z56" s="37" t="s">
        <v>111</v>
      </c>
      <c r="AA56" s="47"/>
      <c r="AB56" s="47" t="s">
        <v>79</v>
      </c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</row>
    <row r="57" spans="1:53" ht="9.75" customHeight="1" x14ac:dyDescent="0.2">
      <c r="N57" s="265" t="s">
        <v>32</v>
      </c>
      <c r="O57" s="265"/>
      <c r="P57" s="265"/>
      <c r="Q57" s="265"/>
      <c r="R57" s="265"/>
      <c r="S57" s="265"/>
      <c r="T57" s="265"/>
      <c r="U57" s="265"/>
      <c r="V57" s="265"/>
      <c r="W57" s="265"/>
      <c r="X57" s="38"/>
      <c r="Y57" s="49" t="s">
        <v>33</v>
      </c>
      <c r="Z57" s="266" t="s">
        <v>31</v>
      </c>
      <c r="AA57" s="266"/>
      <c r="AB57" s="266"/>
      <c r="AC57" s="266"/>
      <c r="AD57" s="266"/>
      <c r="AE57" s="266"/>
      <c r="AF57" s="266"/>
      <c r="AG57" s="266"/>
      <c r="AH57" s="266"/>
      <c r="AI57" s="266"/>
      <c r="AJ57" s="266"/>
      <c r="AK57" s="266"/>
      <c r="AL57" s="266"/>
      <c r="AM57" s="266"/>
      <c r="AN57" s="266"/>
      <c r="AO57" s="266"/>
      <c r="AP57" s="266"/>
      <c r="AQ57" s="266"/>
      <c r="AR57" s="266"/>
      <c r="AS57" s="266"/>
      <c r="AT57" s="266"/>
      <c r="AU57" s="266"/>
      <c r="AV57" s="266"/>
      <c r="AW57" s="266"/>
      <c r="AX57" s="266"/>
      <c r="AY57" s="266"/>
      <c r="AZ57" s="266"/>
      <c r="BA57" s="266"/>
    </row>
    <row r="58" spans="1:53" ht="13.5" customHeight="1" x14ac:dyDescent="0.2">
      <c r="A58" s="33" t="s">
        <v>24</v>
      </c>
    </row>
  </sheetData>
  <mergeCells count="151">
    <mergeCell ref="AP10:BA11"/>
    <mergeCell ref="N11:AJ11"/>
    <mergeCell ref="AP12:BA13"/>
    <mergeCell ref="E13:AJ13"/>
    <mergeCell ref="AC14:AO15"/>
    <mergeCell ref="AP14:BA15"/>
    <mergeCell ref="AP4:BA4"/>
    <mergeCell ref="AG5:AO5"/>
    <mergeCell ref="AP5:BA5"/>
    <mergeCell ref="AP6:BA7"/>
    <mergeCell ref="F7:AJ7"/>
    <mergeCell ref="AP8:BA9"/>
    <mergeCell ref="M9:AJ9"/>
    <mergeCell ref="AP18:BA18"/>
    <mergeCell ref="X20:AF21"/>
    <mergeCell ref="AG20:AP21"/>
    <mergeCell ref="AR20:BA20"/>
    <mergeCell ref="AR21:AV21"/>
    <mergeCell ref="AW21:BA21"/>
    <mergeCell ref="AK16:AO16"/>
    <mergeCell ref="AP16:BA16"/>
    <mergeCell ref="AK17:AO17"/>
    <mergeCell ref="AP17:AS17"/>
    <mergeCell ref="AT17:AW17"/>
    <mergeCell ref="AX17:BA17"/>
    <mergeCell ref="AL26:AS26"/>
    <mergeCell ref="AT26:BA26"/>
    <mergeCell ref="A27:C27"/>
    <mergeCell ref="D27:Z27"/>
    <mergeCell ref="AA27:AD27"/>
    <mergeCell ref="AE27:AK27"/>
    <mergeCell ref="AL27:AS27"/>
    <mergeCell ref="AT27:BA27"/>
    <mergeCell ref="R22:W22"/>
    <mergeCell ref="X22:AF22"/>
    <mergeCell ref="AG22:AP22"/>
    <mergeCell ref="AR22:AV22"/>
    <mergeCell ref="AW22:BA22"/>
    <mergeCell ref="A25:C26"/>
    <mergeCell ref="D25:Z26"/>
    <mergeCell ref="AA25:AD26"/>
    <mergeCell ref="AE25:BA25"/>
    <mergeCell ref="AE26:AK26"/>
    <mergeCell ref="A30:C30"/>
    <mergeCell ref="E30:Z30"/>
    <mergeCell ref="AA30:AD30"/>
    <mergeCell ref="AE30:AK30"/>
    <mergeCell ref="AL30:AS30"/>
    <mergeCell ref="AT30:BA30"/>
    <mergeCell ref="A28:C29"/>
    <mergeCell ref="D28:Z28"/>
    <mergeCell ref="AA28:AD29"/>
    <mergeCell ref="AE28:AK29"/>
    <mergeCell ref="AL28:AS29"/>
    <mergeCell ref="AT28:BA29"/>
    <mergeCell ref="D29:Z29"/>
    <mergeCell ref="A32:C32"/>
    <mergeCell ref="E32:Z32"/>
    <mergeCell ref="AA32:AD32"/>
    <mergeCell ref="AE32:AK32"/>
    <mergeCell ref="AL32:AS32"/>
    <mergeCell ref="AT32:BA32"/>
    <mergeCell ref="A31:C31"/>
    <mergeCell ref="E31:Z31"/>
    <mergeCell ref="AA31:AD31"/>
    <mergeCell ref="AE31:AK31"/>
    <mergeCell ref="AL31:AS31"/>
    <mergeCell ref="AT31:BA31"/>
    <mergeCell ref="A34:C34"/>
    <mergeCell ref="E34:Z34"/>
    <mergeCell ref="AA34:AD34"/>
    <mergeCell ref="AE34:AK34"/>
    <mergeCell ref="AL34:AS34"/>
    <mergeCell ref="AT34:BA34"/>
    <mergeCell ref="A33:C33"/>
    <mergeCell ref="E33:Z33"/>
    <mergeCell ref="AA33:AD33"/>
    <mergeCell ref="AE33:AK33"/>
    <mergeCell ref="AL33:AS33"/>
    <mergeCell ref="AT33:BA33"/>
    <mergeCell ref="A36:C36"/>
    <mergeCell ref="E36:Z36"/>
    <mergeCell ref="AA36:AD36"/>
    <mergeCell ref="AE36:AK36"/>
    <mergeCell ref="AL36:AS36"/>
    <mergeCell ref="AT36:BA36"/>
    <mergeCell ref="A35:C35"/>
    <mergeCell ref="E35:Z35"/>
    <mergeCell ref="AA35:AD35"/>
    <mergeCell ref="AE35:AK35"/>
    <mergeCell ref="AL35:AS35"/>
    <mergeCell ref="AT35:BA35"/>
    <mergeCell ref="A38:C38"/>
    <mergeCell ref="E38:Z38"/>
    <mergeCell ref="AA38:AD38"/>
    <mergeCell ref="AE38:AK38"/>
    <mergeCell ref="AL38:AS38"/>
    <mergeCell ref="AT38:BA38"/>
    <mergeCell ref="A37:C37"/>
    <mergeCell ref="E37:Z37"/>
    <mergeCell ref="AA37:AD37"/>
    <mergeCell ref="AE37:AK37"/>
    <mergeCell ref="AL37:AS37"/>
    <mergeCell ref="AT37:BA37"/>
    <mergeCell ref="A40:C40"/>
    <mergeCell ref="E40:Z40"/>
    <mergeCell ref="AA40:AD40"/>
    <mergeCell ref="AE40:AK40"/>
    <mergeCell ref="AL40:AS40"/>
    <mergeCell ref="AT40:BA40"/>
    <mergeCell ref="A39:C39"/>
    <mergeCell ref="E39:Z39"/>
    <mergeCell ref="AA39:AD39"/>
    <mergeCell ref="AE39:AK39"/>
    <mergeCell ref="AL39:AS39"/>
    <mergeCell ref="AT39:BA39"/>
    <mergeCell ref="A42:C42"/>
    <mergeCell ref="E42:Z42"/>
    <mergeCell ref="AA42:AD42"/>
    <mergeCell ref="AE42:AK42"/>
    <mergeCell ref="AL42:AS42"/>
    <mergeCell ref="AT42:BA42"/>
    <mergeCell ref="A41:C41"/>
    <mergeCell ref="E41:Z41"/>
    <mergeCell ref="AA41:AD41"/>
    <mergeCell ref="AE41:AK41"/>
    <mergeCell ref="AL41:AS41"/>
    <mergeCell ref="AT41:BA41"/>
    <mergeCell ref="A44:C44"/>
    <mergeCell ref="E44:Z44"/>
    <mergeCell ref="AA44:AD44"/>
    <mergeCell ref="AE44:AK44"/>
    <mergeCell ref="AL44:AS44"/>
    <mergeCell ref="AT44:BA44"/>
    <mergeCell ref="A43:C43"/>
    <mergeCell ref="E43:Z43"/>
    <mergeCell ref="AA43:AD43"/>
    <mergeCell ref="AE43:AK43"/>
    <mergeCell ref="AL43:AS43"/>
    <mergeCell ref="AT43:BA43"/>
    <mergeCell ref="N52:W52"/>
    <mergeCell ref="Z52:BA52"/>
    <mergeCell ref="N55:W56"/>
    <mergeCell ref="N57:W57"/>
    <mergeCell ref="Z57:BA57"/>
    <mergeCell ref="AT45:BA45"/>
    <mergeCell ref="AT46:BA46"/>
    <mergeCell ref="AT47:BA47"/>
    <mergeCell ref="AT48:BA48"/>
    <mergeCell ref="AT49:BA49"/>
    <mergeCell ref="N51:W5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2"/>
  <sheetViews>
    <sheetView showGridLines="0" tabSelected="1" view="pageBreakPreview" topLeftCell="A22" zoomScale="110" zoomScaleNormal="110" zoomScaleSheetLayoutView="110" workbookViewId="0">
      <selection activeCell="S34" sqref="S34:V34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408" t="s">
        <v>3</v>
      </c>
      <c r="AR4" s="409"/>
      <c r="AS4" s="409"/>
      <c r="AT4" s="410"/>
    </row>
    <row r="5" spans="2:46" s="4" customFormat="1" ht="12.75" x14ac:dyDescent="0.2">
      <c r="AL5" s="370" t="s">
        <v>34</v>
      </c>
      <c r="AM5" s="370"/>
      <c r="AN5" s="370"/>
      <c r="AO5" s="370"/>
      <c r="AP5" s="371"/>
      <c r="AQ5" s="366" t="s">
        <v>25</v>
      </c>
      <c r="AR5" s="367"/>
      <c r="AS5" s="367"/>
      <c r="AT5" s="368"/>
    </row>
    <row r="6" spans="2:46" s="2" customFormat="1" ht="11.25" x14ac:dyDescent="0.2">
      <c r="AQ6" s="372"/>
      <c r="AR6" s="373"/>
      <c r="AS6" s="373"/>
      <c r="AT6" s="374"/>
    </row>
    <row r="7" spans="2:46" s="12" customFormat="1" ht="25.5" x14ac:dyDescent="0.2">
      <c r="B7" s="12" t="s">
        <v>0</v>
      </c>
      <c r="E7" s="382"/>
      <c r="F7" s="382"/>
      <c r="G7" s="382"/>
      <c r="H7" s="382"/>
      <c r="I7" s="382"/>
      <c r="J7" s="382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2"/>
      <c r="V7" s="382"/>
      <c r="W7" s="382"/>
      <c r="X7" s="382"/>
      <c r="Y7" s="382"/>
      <c r="Z7" s="382"/>
      <c r="AA7" s="382"/>
      <c r="AB7" s="382"/>
      <c r="AC7" s="382"/>
      <c r="AD7" s="382"/>
      <c r="AE7" s="382"/>
      <c r="AF7" s="382"/>
      <c r="AG7" s="382"/>
      <c r="AH7" s="382"/>
      <c r="AI7" s="382"/>
      <c r="AJ7" s="382"/>
      <c r="AK7" s="382"/>
      <c r="AL7" s="382"/>
      <c r="AM7" s="382"/>
      <c r="AN7" s="382"/>
      <c r="AP7" s="21" t="s">
        <v>35</v>
      </c>
      <c r="AQ7" s="375"/>
      <c r="AR7" s="376"/>
      <c r="AS7" s="376"/>
      <c r="AT7" s="377"/>
    </row>
    <row r="8" spans="2:46" s="2" customFormat="1" ht="12" customHeight="1" x14ac:dyDescent="0.2">
      <c r="J8" s="3" t="s">
        <v>27</v>
      </c>
      <c r="AQ8" s="372" t="s">
        <v>71</v>
      </c>
      <c r="AR8" s="373"/>
      <c r="AS8" s="373"/>
      <c r="AT8" s="374"/>
    </row>
    <row r="9" spans="2:46" s="4" customFormat="1" ht="25.5" customHeight="1" x14ac:dyDescent="0.2">
      <c r="B9" s="4" t="s">
        <v>83</v>
      </c>
      <c r="G9" s="382" t="s">
        <v>50</v>
      </c>
      <c r="H9" s="382"/>
      <c r="I9" s="382"/>
      <c r="J9" s="382"/>
      <c r="K9" s="382"/>
      <c r="L9" s="382"/>
      <c r="M9" s="382"/>
      <c r="N9" s="382"/>
      <c r="O9" s="382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  <c r="AC9" s="382"/>
      <c r="AD9" s="382"/>
      <c r="AE9" s="382"/>
      <c r="AF9" s="382"/>
      <c r="AG9" s="382"/>
      <c r="AH9" s="382"/>
      <c r="AI9" s="382"/>
      <c r="AJ9" s="382"/>
      <c r="AK9" s="382"/>
      <c r="AL9" s="382"/>
      <c r="AM9" s="382"/>
      <c r="AN9" s="382"/>
      <c r="AP9" s="6" t="s">
        <v>35</v>
      </c>
      <c r="AQ9" s="375"/>
      <c r="AR9" s="376"/>
      <c r="AS9" s="376"/>
      <c r="AT9" s="377"/>
    </row>
    <row r="10" spans="2:46" s="2" customFormat="1" ht="12" customHeight="1" x14ac:dyDescent="0.2">
      <c r="J10" s="3" t="s">
        <v>27</v>
      </c>
      <c r="AQ10" s="378" t="s">
        <v>39</v>
      </c>
      <c r="AR10" s="373"/>
      <c r="AS10" s="373"/>
      <c r="AT10" s="374"/>
    </row>
    <row r="11" spans="2:46" s="4" customFormat="1" ht="24.75" customHeight="1" x14ac:dyDescent="0.2">
      <c r="B11" s="4" t="s">
        <v>84</v>
      </c>
      <c r="H11" s="382" t="s">
        <v>49</v>
      </c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2"/>
      <c r="T11" s="382"/>
      <c r="U11" s="382"/>
      <c r="V11" s="382"/>
      <c r="W11" s="382"/>
      <c r="X11" s="382"/>
      <c r="Y11" s="382"/>
      <c r="Z11" s="382"/>
      <c r="AA11" s="382"/>
      <c r="AB11" s="382"/>
      <c r="AC11" s="382"/>
      <c r="AD11" s="382"/>
      <c r="AE11" s="382"/>
      <c r="AF11" s="382"/>
      <c r="AG11" s="382"/>
      <c r="AH11" s="382"/>
      <c r="AI11" s="382"/>
      <c r="AJ11" s="382"/>
      <c r="AK11" s="382"/>
      <c r="AL11" s="382"/>
      <c r="AM11" s="382"/>
      <c r="AN11" s="382"/>
      <c r="AP11" s="6" t="s">
        <v>35</v>
      </c>
      <c r="AQ11" s="375"/>
      <c r="AR11" s="376"/>
      <c r="AS11" s="376"/>
      <c r="AT11" s="377"/>
    </row>
    <row r="12" spans="2:46" s="2" customFormat="1" ht="12" customHeight="1" x14ac:dyDescent="0.2">
      <c r="J12" s="3" t="s">
        <v>27</v>
      </c>
      <c r="AQ12" s="372"/>
      <c r="AR12" s="373"/>
      <c r="AS12" s="373"/>
      <c r="AT12" s="374"/>
    </row>
    <row r="13" spans="2:46" s="4" customFormat="1" ht="15" customHeight="1" x14ac:dyDescent="0.2">
      <c r="B13" s="4" t="s">
        <v>1</v>
      </c>
      <c r="C13" s="340" t="s">
        <v>69</v>
      </c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340"/>
      <c r="Q13" s="340"/>
      <c r="R13" s="340"/>
      <c r="S13" s="340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340"/>
      <c r="AF13" s="340"/>
      <c r="AG13" s="340"/>
      <c r="AH13" s="340"/>
      <c r="AI13" s="340"/>
      <c r="AJ13" s="340"/>
      <c r="AK13" s="340"/>
      <c r="AL13" s="340"/>
      <c r="AM13" s="340"/>
      <c r="AN13" s="340"/>
      <c r="AO13" s="340"/>
      <c r="AP13" s="341"/>
      <c r="AQ13" s="375"/>
      <c r="AR13" s="376"/>
      <c r="AS13" s="376"/>
      <c r="AT13" s="377"/>
    </row>
    <row r="14" spans="2:46" s="2" customFormat="1" ht="12" customHeight="1" x14ac:dyDescent="0.2">
      <c r="J14" s="3" t="s">
        <v>28</v>
      </c>
      <c r="AQ14" s="372"/>
      <c r="AR14" s="373"/>
      <c r="AS14" s="373"/>
      <c r="AT14" s="374"/>
    </row>
    <row r="15" spans="2:46" s="4" customFormat="1" ht="25.5" customHeight="1" x14ac:dyDescent="0.2">
      <c r="B15" s="4" t="s">
        <v>2</v>
      </c>
      <c r="C15" s="382" t="s">
        <v>70</v>
      </c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2"/>
      <c r="AM15" s="382"/>
      <c r="AN15" s="382"/>
      <c r="AO15" s="382"/>
      <c r="AP15" s="387"/>
      <c r="AQ15" s="375"/>
      <c r="AR15" s="376"/>
      <c r="AS15" s="376"/>
      <c r="AT15" s="377"/>
    </row>
    <row r="16" spans="2:46" s="2" customFormat="1" ht="10.5" customHeight="1" x14ac:dyDescent="0.2">
      <c r="J16" s="3" t="s">
        <v>29</v>
      </c>
      <c r="U16" s="369" t="s">
        <v>36</v>
      </c>
      <c r="V16" s="369"/>
      <c r="W16" s="369"/>
      <c r="X16" s="369"/>
      <c r="Y16" s="369"/>
      <c r="Z16" s="369"/>
      <c r="AA16" s="369"/>
      <c r="AB16" s="369"/>
      <c r="AC16" s="369"/>
      <c r="AD16" s="369"/>
      <c r="AE16" s="369"/>
      <c r="AF16" s="369"/>
      <c r="AG16" s="369"/>
      <c r="AH16" s="369"/>
      <c r="AI16" s="369"/>
      <c r="AJ16" s="369"/>
      <c r="AK16" s="369"/>
      <c r="AL16" s="369"/>
      <c r="AM16" s="369"/>
      <c r="AN16" s="369"/>
      <c r="AO16" s="369"/>
      <c r="AP16" s="369"/>
      <c r="AQ16" s="416"/>
      <c r="AR16" s="417"/>
      <c r="AS16" s="417"/>
      <c r="AT16" s="418"/>
    </row>
    <row r="17" spans="1:46" ht="3.75" customHeight="1" x14ac:dyDescent="0.25">
      <c r="U17" s="370"/>
      <c r="V17" s="370"/>
      <c r="W17" s="370"/>
      <c r="X17" s="370"/>
      <c r="Y17" s="370"/>
      <c r="Z17" s="370"/>
      <c r="AA17" s="370"/>
      <c r="AB17" s="370"/>
      <c r="AC17" s="370"/>
      <c r="AD17" s="370"/>
      <c r="AE17" s="370"/>
      <c r="AF17" s="370"/>
      <c r="AG17" s="370"/>
      <c r="AH17" s="370"/>
      <c r="AI17" s="370"/>
      <c r="AJ17" s="370"/>
      <c r="AK17" s="370"/>
      <c r="AL17" s="370"/>
      <c r="AM17" s="370"/>
      <c r="AN17" s="370"/>
      <c r="AO17" s="370"/>
      <c r="AP17" s="370"/>
      <c r="AQ17" s="419"/>
      <c r="AR17" s="420"/>
      <c r="AS17" s="420"/>
      <c r="AT17" s="421"/>
    </row>
    <row r="18" spans="1:46" s="4" customFormat="1" ht="39" customHeight="1" x14ac:dyDescent="0.2">
      <c r="P18" s="6"/>
      <c r="Q18" s="6"/>
      <c r="R18" s="370" t="s">
        <v>26</v>
      </c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370"/>
      <c r="AD18" s="370"/>
      <c r="AE18" s="370"/>
      <c r="AF18" s="370"/>
      <c r="AG18" s="370"/>
      <c r="AH18" s="370"/>
      <c r="AI18" s="370"/>
      <c r="AJ18" s="370"/>
      <c r="AK18" s="370"/>
      <c r="AL18" s="370"/>
      <c r="AM18" s="370"/>
      <c r="AN18" s="370"/>
      <c r="AO18" s="415"/>
      <c r="AP18" s="14" t="s">
        <v>37</v>
      </c>
      <c r="AQ18" s="403" t="s">
        <v>82</v>
      </c>
      <c r="AR18" s="404"/>
      <c r="AS18" s="404"/>
      <c r="AT18" s="405"/>
    </row>
    <row r="19" spans="1:46" s="4" customFormat="1" ht="12.75" x14ac:dyDescent="0.2">
      <c r="AP19" s="7" t="s">
        <v>38</v>
      </c>
      <c r="AQ19" s="406" t="s">
        <v>51</v>
      </c>
      <c r="AR19" s="407"/>
      <c r="AS19" s="20" t="s">
        <v>48</v>
      </c>
      <c r="AT19" s="19" t="s">
        <v>52</v>
      </c>
    </row>
    <row r="20" spans="1:46" s="4" customFormat="1" ht="15" customHeight="1" thickBot="1" x14ac:dyDescent="0.25">
      <c r="AM20" s="370" t="s">
        <v>7</v>
      </c>
      <c r="AN20" s="370"/>
      <c r="AO20" s="370"/>
      <c r="AP20" s="371"/>
      <c r="AQ20" s="379"/>
      <c r="AR20" s="380"/>
      <c r="AS20" s="380"/>
      <c r="AT20" s="381"/>
    </row>
    <row r="21" spans="1:46" ht="6.75" customHeight="1" x14ac:dyDescent="0.25">
      <c r="AM21" s="5"/>
      <c r="AN21" s="5"/>
      <c r="AO21" s="5"/>
      <c r="AP21" s="5"/>
    </row>
    <row r="22" spans="1:46" s="1" customFormat="1" ht="12" x14ac:dyDescent="0.2">
      <c r="N22" s="383" t="s">
        <v>8</v>
      </c>
      <c r="O22" s="383" t="s">
        <v>9</v>
      </c>
      <c r="P22" s="383"/>
      <c r="Q22" s="383"/>
      <c r="R22" s="383"/>
      <c r="S22" s="383"/>
      <c r="U22" s="426" t="s">
        <v>10</v>
      </c>
      <c r="V22" s="427"/>
      <c r="W22" s="427"/>
      <c r="X22" s="427"/>
      <c r="Y22" s="427"/>
      <c r="Z22" s="427"/>
      <c r="AA22" s="427"/>
      <c r="AB22" s="427"/>
      <c r="AC22" s="427"/>
      <c r="AD22" s="427"/>
      <c r="AE22" s="427"/>
      <c r="AF22" s="427"/>
      <c r="AG22" s="428"/>
    </row>
    <row r="23" spans="1:46" s="1" customFormat="1" ht="12.75" thickBot="1" x14ac:dyDescent="0.25">
      <c r="N23" s="384"/>
      <c r="O23" s="384"/>
      <c r="P23" s="384"/>
      <c r="Q23" s="384"/>
      <c r="R23" s="384"/>
      <c r="S23" s="384"/>
      <c r="U23" s="429" t="s">
        <v>11</v>
      </c>
      <c r="V23" s="430"/>
      <c r="W23" s="430"/>
      <c r="X23" s="430"/>
      <c r="Y23" s="431"/>
      <c r="Z23" s="429" t="s">
        <v>12</v>
      </c>
      <c r="AA23" s="430"/>
      <c r="AB23" s="430"/>
      <c r="AC23" s="430"/>
      <c r="AD23" s="430"/>
      <c r="AE23" s="430"/>
      <c r="AF23" s="430"/>
      <c r="AG23" s="431"/>
    </row>
    <row r="24" spans="1:46" s="4" customFormat="1" ht="15.75" customHeight="1" thickBot="1" x14ac:dyDescent="0.25">
      <c r="L24" s="15" t="s">
        <v>13</v>
      </c>
      <c r="M24" s="15"/>
      <c r="N24" s="26" t="s">
        <v>47</v>
      </c>
      <c r="O24" s="412" t="s">
        <v>80</v>
      </c>
      <c r="P24" s="413"/>
      <c r="Q24" s="413"/>
      <c r="R24" s="413"/>
      <c r="S24" s="414"/>
      <c r="U24" s="432" t="s">
        <v>53</v>
      </c>
      <c r="V24" s="433"/>
      <c r="W24" s="433"/>
      <c r="X24" s="433"/>
      <c r="Y24" s="434"/>
      <c r="Z24" s="413" t="s">
        <v>80</v>
      </c>
      <c r="AA24" s="433"/>
      <c r="AB24" s="433"/>
      <c r="AC24" s="433"/>
      <c r="AD24" s="433"/>
      <c r="AE24" s="433"/>
      <c r="AF24" s="433"/>
      <c r="AG24" s="434"/>
      <c r="AH24" s="29"/>
      <c r="AI24" s="29"/>
      <c r="AJ24" s="29"/>
      <c r="AK24" s="29"/>
      <c r="AL24" s="29"/>
      <c r="AM24" s="29"/>
      <c r="AN24" s="388"/>
      <c r="AO24" s="388"/>
      <c r="AP24" s="388"/>
      <c r="AQ24" s="388"/>
    </row>
    <row r="25" spans="1:46" s="4" customFormat="1" ht="15" customHeight="1" x14ac:dyDescent="0.2">
      <c r="J25" s="390" t="s">
        <v>14</v>
      </c>
      <c r="K25" s="390"/>
      <c r="L25" s="390"/>
      <c r="M25" s="390"/>
      <c r="N25" s="390"/>
      <c r="O25" s="390"/>
      <c r="P25" s="390"/>
      <c r="Q25" s="390"/>
    </row>
    <row r="26" spans="1:46" s="4" customFormat="1" ht="10.5" customHeight="1" x14ac:dyDescent="0.2"/>
    <row r="27" spans="1:46" s="4" customFormat="1" ht="15" hidden="1" customHeight="1" x14ac:dyDescent="0.2">
      <c r="B27" s="8" t="s">
        <v>15</v>
      </c>
      <c r="C27" s="9"/>
      <c r="D27" s="10"/>
      <c r="E27" s="10"/>
      <c r="F27" s="10"/>
      <c r="G27" s="10"/>
      <c r="H27" s="10"/>
      <c r="I27" s="11"/>
      <c r="J27" s="11"/>
      <c r="K27" s="11"/>
      <c r="L27" s="11"/>
      <c r="M27" s="11"/>
      <c r="N27" s="10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8" t="s">
        <v>41</v>
      </c>
    </row>
    <row r="28" spans="1:46" s="4" customFormat="1" ht="10.5" customHeight="1" x14ac:dyDescent="0.2">
      <c r="B28" s="12"/>
      <c r="C28" s="13"/>
      <c r="D28" s="10"/>
      <c r="E28" s="10"/>
      <c r="F28" s="10"/>
      <c r="G28" s="10"/>
      <c r="H28" s="10"/>
      <c r="I28" s="11"/>
      <c r="J28" s="11"/>
      <c r="K28" s="11"/>
      <c r="L28" s="11"/>
      <c r="M28" s="11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9"/>
    </row>
    <row r="29" spans="1:46" s="4" customFormat="1" ht="15" customHeight="1" x14ac:dyDescent="0.2">
      <c r="A29" s="422" t="s">
        <v>16</v>
      </c>
      <c r="B29" s="422"/>
      <c r="C29" s="422"/>
      <c r="D29" s="422"/>
      <c r="E29" s="422"/>
      <c r="F29" s="385" t="s">
        <v>18</v>
      </c>
      <c r="G29" s="385"/>
      <c r="H29" s="385"/>
      <c r="I29" s="385"/>
      <c r="J29" s="385"/>
      <c r="K29" s="385"/>
      <c r="L29" s="385"/>
      <c r="M29" s="385"/>
      <c r="N29" s="385"/>
      <c r="O29" s="391" t="s">
        <v>19</v>
      </c>
      <c r="P29" s="392"/>
      <c r="Q29" s="392"/>
      <c r="R29" s="393"/>
      <c r="S29" s="400" t="s">
        <v>21</v>
      </c>
      <c r="T29" s="401"/>
      <c r="U29" s="401"/>
      <c r="V29" s="401"/>
      <c r="W29" s="401"/>
      <c r="X29" s="401"/>
      <c r="Y29" s="401"/>
      <c r="Z29" s="401"/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</row>
    <row r="30" spans="1:46" s="4" customFormat="1" ht="28.5" customHeight="1" x14ac:dyDescent="0.2">
      <c r="A30" s="27"/>
      <c r="B30" s="28"/>
      <c r="C30" s="423"/>
      <c r="D30" s="424"/>
      <c r="E30" s="425"/>
      <c r="F30" s="385"/>
      <c r="G30" s="385"/>
      <c r="H30" s="385"/>
      <c r="I30" s="385"/>
      <c r="J30" s="385"/>
      <c r="K30" s="385"/>
      <c r="L30" s="385"/>
      <c r="M30" s="385"/>
      <c r="N30" s="385"/>
      <c r="O30" s="394"/>
      <c r="P30" s="395"/>
      <c r="Q30" s="395"/>
      <c r="R30" s="396"/>
      <c r="S30" s="24"/>
      <c r="T30" s="25"/>
      <c r="U30" s="25"/>
      <c r="V30" s="25"/>
      <c r="W30" s="400" t="s">
        <v>73</v>
      </c>
      <c r="X30" s="401"/>
      <c r="Y30" s="401"/>
      <c r="Z30" s="401"/>
      <c r="AA30" s="401"/>
      <c r="AB30" s="401"/>
      <c r="AC30" s="401"/>
      <c r="AD30" s="401"/>
      <c r="AE30" s="401"/>
      <c r="AF30" s="402"/>
      <c r="AG30" s="400" t="s">
        <v>74</v>
      </c>
      <c r="AH30" s="401"/>
      <c r="AI30" s="401"/>
      <c r="AJ30" s="401"/>
      <c r="AK30" s="401"/>
      <c r="AL30" s="401"/>
      <c r="AM30" s="401"/>
      <c r="AN30" s="401"/>
      <c r="AO30" s="401"/>
      <c r="AP30" s="402"/>
      <c r="AQ30" s="400" t="s">
        <v>68</v>
      </c>
      <c r="AR30" s="401"/>
      <c r="AS30" s="401"/>
      <c r="AT30" s="402"/>
    </row>
    <row r="31" spans="1:46" s="4" customFormat="1" ht="37.9" customHeight="1" x14ac:dyDescent="0.2">
      <c r="A31" s="400" t="s">
        <v>30</v>
      </c>
      <c r="B31" s="402"/>
      <c r="C31" s="386" t="s">
        <v>17</v>
      </c>
      <c r="D31" s="386"/>
      <c r="E31" s="386"/>
      <c r="F31" s="385"/>
      <c r="G31" s="385"/>
      <c r="H31" s="385"/>
      <c r="I31" s="385"/>
      <c r="J31" s="385"/>
      <c r="K31" s="385"/>
      <c r="L31" s="385"/>
      <c r="M31" s="385"/>
      <c r="N31" s="385"/>
      <c r="O31" s="397"/>
      <c r="P31" s="398"/>
      <c r="Q31" s="398"/>
      <c r="R31" s="399"/>
      <c r="S31" s="356" t="s">
        <v>20</v>
      </c>
      <c r="T31" s="357"/>
      <c r="U31" s="357"/>
      <c r="V31" s="358"/>
      <c r="W31" s="356" t="s">
        <v>67</v>
      </c>
      <c r="X31" s="357"/>
      <c r="Y31" s="357"/>
      <c r="Z31" s="358"/>
      <c r="AA31" s="23"/>
      <c r="AB31" s="356" t="s">
        <v>66</v>
      </c>
      <c r="AC31" s="357"/>
      <c r="AD31" s="357"/>
      <c r="AE31" s="357"/>
      <c r="AF31" s="358"/>
      <c r="AG31" s="356" t="s">
        <v>67</v>
      </c>
      <c r="AH31" s="357"/>
      <c r="AI31" s="357"/>
      <c r="AJ31" s="357"/>
      <c r="AK31" s="358"/>
      <c r="AL31" s="386" t="s">
        <v>66</v>
      </c>
      <c r="AM31" s="386"/>
      <c r="AN31" s="386"/>
      <c r="AO31" s="386"/>
      <c r="AP31" s="386"/>
      <c r="AQ31" s="386"/>
      <c r="AR31" s="386"/>
      <c r="AS31" s="386"/>
      <c r="AT31" s="386"/>
    </row>
    <row r="32" spans="1:46" s="10" customFormat="1" ht="15" customHeight="1" x14ac:dyDescent="0.25">
      <c r="A32" s="385">
        <v>1</v>
      </c>
      <c r="B32" s="385"/>
      <c r="C32" s="385">
        <v>2</v>
      </c>
      <c r="D32" s="385"/>
      <c r="E32" s="385"/>
      <c r="F32" s="385">
        <v>3</v>
      </c>
      <c r="G32" s="385"/>
      <c r="H32" s="385"/>
      <c r="I32" s="385"/>
      <c r="J32" s="385"/>
      <c r="K32" s="385"/>
      <c r="L32" s="385"/>
      <c r="M32" s="385"/>
      <c r="N32" s="385"/>
      <c r="O32" s="356">
        <v>4</v>
      </c>
      <c r="P32" s="357"/>
      <c r="Q32" s="357"/>
      <c r="R32" s="358"/>
      <c r="S32" s="356">
        <v>5</v>
      </c>
      <c r="T32" s="357"/>
      <c r="U32" s="357"/>
      <c r="V32" s="358"/>
      <c r="W32" s="356">
        <v>6</v>
      </c>
      <c r="X32" s="357"/>
      <c r="Y32" s="357"/>
      <c r="Z32" s="358"/>
      <c r="AA32" s="23"/>
      <c r="AB32" s="356">
        <v>7</v>
      </c>
      <c r="AC32" s="357"/>
      <c r="AD32" s="357"/>
      <c r="AE32" s="357"/>
      <c r="AF32" s="358"/>
      <c r="AG32" s="356">
        <v>8</v>
      </c>
      <c r="AH32" s="357"/>
      <c r="AI32" s="357"/>
      <c r="AJ32" s="357"/>
      <c r="AK32" s="358"/>
      <c r="AL32" s="385">
        <v>9</v>
      </c>
      <c r="AM32" s="385"/>
      <c r="AN32" s="385"/>
      <c r="AO32" s="385"/>
      <c r="AP32" s="385"/>
      <c r="AQ32" s="385">
        <v>10</v>
      </c>
      <c r="AR32" s="385"/>
      <c r="AS32" s="385"/>
      <c r="AT32" s="385"/>
    </row>
    <row r="33" spans="1:47" s="10" customFormat="1" ht="15" customHeight="1" x14ac:dyDescent="0.25">
      <c r="A33" s="30"/>
      <c r="B33" s="31"/>
      <c r="C33" s="30"/>
      <c r="D33" s="32"/>
      <c r="E33" s="31"/>
      <c r="F33" s="438" t="s">
        <v>81</v>
      </c>
      <c r="G33" s="439"/>
      <c r="H33" s="439"/>
      <c r="I33" s="439"/>
      <c r="J33" s="439"/>
      <c r="K33" s="439"/>
      <c r="L33" s="439"/>
      <c r="M33" s="439"/>
      <c r="N33" s="440"/>
      <c r="O33" s="30"/>
      <c r="P33" s="32"/>
      <c r="Q33" s="32"/>
      <c r="R33" s="31"/>
      <c r="S33" s="30"/>
      <c r="T33" s="32"/>
      <c r="U33" s="32"/>
      <c r="V33" s="31"/>
      <c r="W33" s="30"/>
      <c r="X33" s="32"/>
      <c r="Y33" s="32"/>
      <c r="Z33" s="32"/>
      <c r="AA33" s="32"/>
      <c r="AB33" s="30"/>
      <c r="AC33" s="32"/>
      <c r="AD33" s="32"/>
      <c r="AE33" s="32"/>
      <c r="AF33" s="31"/>
      <c r="AG33" s="30"/>
      <c r="AH33" s="32"/>
      <c r="AI33" s="32"/>
      <c r="AJ33" s="32"/>
      <c r="AK33" s="31"/>
      <c r="AL33" s="30"/>
      <c r="AM33" s="32"/>
      <c r="AN33" s="32"/>
      <c r="AO33" s="32"/>
      <c r="AP33" s="31"/>
      <c r="AQ33" s="30"/>
      <c r="AR33" s="32"/>
      <c r="AS33" s="32"/>
      <c r="AT33" s="31"/>
    </row>
    <row r="34" spans="1:47" s="10" customFormat="1" ht="14.1" customHeight="1" x14ac:dyDescent="0.25">
      <c r="A34" s="356">
        <v>1</v>
      </c>
      <c r="B34" s="358"/>
      <c r="C34" s="356">
        <v>1</v>
      </c>
      <c r="D34" s="357"/>
      <c r="E34" s="358"/>
      <c r="F34" s="435" t="s">
        <v>54</v>
      </c>
      <c r="G34" s="436"/>
      <c r="H34" s="436"/>
      <c r="I34" s="436"/>
      <c r="J34" s="436"/>
      <c r="K34" s="436"/>
      <c r="L34" s="436"/>
      <c r="M34" s="436"/>
      <c r="N34" s="437"/>
      <c r="O34" s="356" t="s">
        <v>40</v>
      </c>
      <c r="P34" s="357"/>
      <c r="Q34" s="357"/>
      <c r="R34" s="358"/>
      <c r="S34" s="359">
        <v>3781</v>
      </c>
      <c r="T34" s="360"/>
      <c r="U34" s="360"/>
      <c r="V34" s="361"/>
      <c r="W34" s="342">
        <v>195.75</v>
      </c>
      <c r="X34" s="343"/>
      <c r="Y34" s="343"/>
      <c r="Z34" s="343"/>
      <c r="AA34" s="22"/>
      <c r="AB34" s="342">
        <f t="shared" ref="AB34:AB49" si="0">S34*W34</f>
        <v>740130.75</v>
      </c>
      <c r="AC34" s="343"/>
      <c r="AD34" s="343"/>
      <c r="AE34" s="343"/>
      <c r="AF34" s="355"/>
      <c r="AG34" s="342">
        <v>762.5</v>
      </c>
      <c r="AH34" s="343"/>
      <c r="AI34" s="343"/>
      <c r="AJ34" s="343"/>
      <c r="AK34" s="355"/>
      <c r="AL34" s="342">
        <f>AG34*S34</f>
        <v>2883012.5</v>
      </c>
      <c r="AM34" s="343"/>
      <c r="AN34" s="343"/>
      <c r="AO34" s="343"/>
      <c r="AP34" s="355"/>
      <c r="AQ34" s="342">
        <f>AB34+AL34</f>
        <v>3623143.25</v>
      </c>
      <c r="AR34" s="343"/>
      <c r="AS34" s="343"/>
      <c r="AT34" s="355"/>
    </row>
    <row r="35" spans="1:47" s="10" customFormat="1" ht="14.1" customHeight="1" x14ac:dyDescent="0.25">
      <c r="A35" s="356">
        <v>2</v>
      </c>
      <c r="B35" s="358"/>
      <c r="C35" s="356">
        <v>2</v>
      </c>
      <c r="D35" s="357"/>
      <c r="E35" s="358"/>
      <c r="F35" s="435" t="s">
        <v>55</v>
      </c>
      <c r="G35" s="436"/>
      <c r="H35" s="436"/>
      <c r="I35" s="436"/>
      <c r="J35" s="436"/>
      <c r="K35" s="436"/>
      <c r="L35" s="436"/>
      <c r="M35" s="436"/>
      <c r="N35" s="437"/>
      <c r="O35" s="356" t="s">
        <v>40</v>
      </c>
      <c r="P35" s="357"/>
      <c r="Q35" s="357"/>
      <c r="R35" s="358"/>
      <c r="S35" s="359">
        <v>3781</v>
      </c>
      <c r="T35" s="360"/>
      <c r="U35" s="360"/>
      <c r="V35" s="361"/>
      <c r="W35" s="342">
        <v>97.88</v>
      </c>
      <c r="X35" s="343"/>
      <c r="Y35" s="343"/>
      <c r="Z35" s="343"/>
      <c r="AA35" s="22"/>
      <c r="AB35" s="342">
        <f t="shared" ref="AB35:AB49" si="1">S35*W35</f>
        <v>370084.27999999997</v>
      </c>
      <c r="AC35" s="343"/>
      <c r="AD35" s="343"/>
      <c r="AE35" s="343"/>
      <c r="AF35" s="355"/>
      <c r="AG35" s="342">
        <v>141.66999999999999</v>
      </c>
      <c r="AH35" s="343"/>
      <c r="AI35" s="343"/>
      <c r="AJ35" s="343"/>
      <c r="AK35" s="355"/>
      <c r="AL35" s="342">
        <f t="shared" ref="AL35:AL49" si="2">AG35*S35</f>
        <v>535654.2699999999</v>
      </c>
      <c r="AM35" s="343"/>
      <c r="AN35" s="343"/>
      <c r="AO35" s="343"/>
      <c r="AP35" s="355"/>
      <c r="AQ35" s="342">
        <f>AB35+AL35</f>
        <v>905738.54999999981</v>
      </c>
      <c r="AR35" s="343"/>
      <c r="AS35" s="343"/>
      <c r="AT35" s="355"/>
    </row>
    <row r="36" spans="1:47" s="10" customFormat="1" ht="14.1" customHeight="1" x14ac:dyDescent="0.25">
      <c r="A36" s="356">
        <v>3</v>
      </c>
      <c r="B36" s="358"/>
      <c r="C36" s="356">
        <v>3</v>
      </c>
      <c r="D36" s="357"/>
      <c r="E36" s="358"/>
      <c r="F36" s="435" t="s">
        <v>56</v>
      </c>
      <c r="G36" s="436"/>
      <c r="H36" s="436"/>
      <c r="I36" s="436"/>
      <c r="J36" s="436"/>
      <c r="K36" s="436"/>
      <c r="L36" s="436"/>
      <c r="M36" s="436"/>
      <c r="N36" s="437"/>
      <c r="O36" s="356" t="s">
        <v>40</v>
      </c>
      <c r="P36" s="357"/>
      <c r="Q36" s="357"/>
      <c r="R36" s="358"/>
      <c r="S36" s="359">
        <v>3781</v>
      </c>
      <c r="T36" s="360"/>
      <c r="U36" s="360"/>
      <c r="V36" s="361"/>
      <c r="W36" s="342">
        <v>65.25</v>
      </c>
      <c r="X36" s="343"/>
      <c r="Y36" s="343"/>
      <c r="Z36" s="343"/>
      <c r="AA36" s="22"/>
      <c r="AB36" s="342">
        <f t="shared" si="1"/>
        <v>246710.25</v>
      </c>
      <c r="AC36" s="343"/>
      <c r="AD36" s="343"/>
      <c r="AE36" s="343"/>
      <c r="AF36" s="355"/>
      <c r="AG36" s="342">
        <v>141.66999999999999</v>
      </c>
      <c r="AH36" s="343"/>
      <c r="AI36" s="343"/>
      <c r="AJ36" s="343"/>
      <c r="AK36" s="355"/>
      <c r="AL36" s="342">
        <f t="shared" si="2"/>
        <v>535654.2699999999</v>
      </c>
      <c r="AM36" s="343"/>
      <c r="AN36" s="343"/>
      <c r="AO36" s="343"/>
      <c r="AP36" s="355"/>
      <c r="AQ36" s="342">
        <f>AB36+AL36</f>
        <v>782364.5199999999</v>
      </c>
      <c r="AR36" s="343"/>
      <c r="AS36" s="343"/>
      <c r="AT36" s="355"/>
    </row>
    <row r="37" spans="1:47" s="10" customFormat="1" ht="14.1" customHeight="1" x14ac:dyDescent="0.25">
      <c r="A37" s="356">
        <v>4</v>
      </c>
      <c r="B37" s="358"/>
      <c r="C37" s="356">
        <v>4</v>
      </c>
      <c r="D37" s="357"/>
      <c r="E37" s="358"/>
      <c r="F37" s="435" t="s">
        <v>57</v>
      </c>
      <c r="G37" s="436"/>
      <c r="H37" s="436"/>
      <c r="I37" s="436"/>
      <c r="J37" s="436"/>
      <c r="K37" s="436"/>
      <c r="L37" s="436"/>
      <c r="M37" s="436"/>
      <c r="N37" s="437"/>
      <c r="O37" s="356" t="s">
        <v>40</v>
      </c>
      <c r="P37" s="357"/>
      <c r="Q37" s="357"/>
      <c r="R37" s="358"/>
      <c r="S37" s="359">
        <v>3781</v>
      </c>
      <c r="T37" s="360"/>
      <c r="U37" s="360"/>
      <c r="V37" s="361"/>
      <c r="W37" s="342">
        <v>65.25</v>
      </c>
      <c r="X37" s="343"/>
      <c r="Y37" s="343"/>
      <c r="Z37" s="343"/>
      <c r="AA37" s="22"/>
      <c r="AB37" s="342">
        <f t="shared" si="1"/>
        <v>246710.25</v>
      </c>
      <c r="AC37" s="343"/>
      <c r="AD37" s="343"/>
      <c r="AE37" s="343"/>
      <c r="AF37" s="355"/>
      <c r="AG37" s="342">
        <v>208.33</v>
      </c>
      <c r="AH37" s="343"/>
      <c r="AI37" s="343"/>
      <c r="AJ37" s="343"/>
      <c r="AK37" s="355"/>
      <c r="AL37" s="342">
        <f t="shared" si="2"/>
        <v>787695.7300000001</v>
      </c>
      <c r="AM37" s="343"/>
      <c r="AN37" s="343"/>
      <c r="AO37" s="343"/>
      <c r="AP37" s="355"/>
      <c r="AQ37" s="342">
        <f t="shared" ref="AQ37:AQ49" si="3">AB37+AL37</f>
        <v>1034405.9800000001</v>
      </c>
      <c r="AR37" s="343"/>
      <c r="AS37" s="343"/>
      <c r="AT37" s="355"/>
    </row>
    <row r="38" spans="1:47" s="10" customFormat="1" ht="14.1" customHeight="1" x14ac:dyDescent="0.25">
      <c r="A38" s="356">
        <v>5</v>
      </c>
      <c r="B38" s="358"/>
      <c r="C38" s="356">
        <v>5</v>
      </c>
      <c r="D38" s="357"/>
      <c r="E38" s="358"/>
      <c r="F38" s="435" t="s">
        <v>58</v>
      </c>
      <c r="G38" s="436"/>
      <c r="H38" s="436"/>
      <c r="I38" s="436"/>
      <c r="J38" s="436"/>
      <c r="K38" s="436"/>
      <c r="L38" s="436"/>
      <c r="M38" s="436"/>
      <c r="N38" s="437"/>
      <c r="O38" s="356" t="s">
        <v>40</v>
      </c>
      <c r="P38" s="357"/>
      <c r="Q38" s="357"/>
      <c r="R38" s="358"/>
      <c r="S38" s="359">
        <v>3781</v>
      </c>
      <c r="T38" s="360"/>
      <c r="U38" s="360"/>
      <c r="V38" s="361"/>
      <c r="W38" s="342">
        <v>48.94</v>
      </c>
      <c r="X38" s="343"/>
      <c r="Y38" s="343"/>
      <c r="Z38" s="343"/>
      <c r="AA38" s="22"/>
      <c r="AB38" s="342">
        <f t="shared" si="1"/>
        <v>185042.13999999998</v>
      </c>
      <c r="AC38" s="343"/>
      <c r="AD38" s="343"/>
      <c r="AE38" s="343"/>
      <c r="AF38" s="355"/>
      <c r="AG38" s="342">
        <v>220.83</v>
      </c>
      <c r="AH38" s="343"/>
      <c r="AI38" s="343"/>
      <c r="AJ38" s="343"/>
      <c r="AK38" s="355"/>
      <c r="AL38" s="342">
        <f>AG38*S38</f>
        <v>834958.2300000001</v>
      </c>
      <c r="AM38" s="343"/>
      <c r="AN38" s="343"/>
      <c r="AO38" s="343"/>
      <c r="AP38" s="355"/>
      <c r="AQ38" s="342">
        <f t="shared" si="3"/>
        <v>1020000.3700000001</v>
      </c>
      <c r="AR38" s="343"/>
      <c r="AS38" s="343"/>
      <c r="AT38" s="355"/>
    </row>
    <row r="39" spans="1:47" s="10" customFormat="1" ht="27.95" customHeight="1" x14ac:dyDescent="0.25">
      <c r="A39" s="356">
        <v>6</v>
      </c>
      <c r="B39" s="358"/>
      <c r="C39" s="356">
        <v>6</v>
      </c>
      <c r="D39" s="357"/>
      <c r="E39" s="358"/>
      <c r="F39" s="435" t="s">
        <v>59</v>
      </c>
      <c r="G39" s="436"/>
      <c r="H39" s="436"/>
      <c r="I39" s="436"/>
      <c r="J39" s="436"/>
      <c r="K39" s="436"/>
      <c r="L39" s="436"/>
      <c r="M39" s="436"/>
      <c r="N39" s="437"/>
      <c r="O39" s="356" t="s">
        <v>61</v>
      </c>
      <c r="P39" s="357"/>
      <c r="Q39" s="357"/>
      <c r="R39" s="358"/>
      <c r="S39" s="359">
        <v>2484</v>
      </c>
      <c r="T39" s="360"/>
      <c r="U39" s="360"/>
      <c r="V39" s="361"/>
      <c r="W39" s="342">
        <v>335</v>
      </c>
      <c r="X39" s="343"/>
      <c r="Y39" s="343"/>
      <c r="Z39" s="343"/>
      <c r="AA39" s="22"/>
      <c r="AB39" s="342">
        <f t="shared" si="1"/>
        <v>832140</v>
      </c>
      <c r="AC39" s="343"/>
      <c r="AD39" s="343"/>
      <c r="AE39" s="343"/>
      <c r="AF39" s="355"/>
      <c r="AG39" s="342">
        <v>307.5</v>
      </c>
      <c r="AH39" s="343"/>
      <c r="AI39" s="343"/>
      <c r="AJ39" s="343"/>
      <c r="AK39" s="355"/>
      <c r="AL39" s="342">
        <f>AG39*S39</f>
        <v>763830</v>
      </c>
      <c r="AM39" s="343"/>
      <c r="AN39" s="343"/>
      <c r="AO39" s="343"/>
      <c r="AP39" s="355"/>
      <c r="AQ39" s="342">
        <f t="shared" si="3"/>
        <v>1595970</v>
      </c>
      <c r="AR39" s="343"/>
      <c r="AS39" s="343"/>
      <c r="AT39" s="355"/>
    </row>
    <row r="40" spans="1:47" s="10" customFormat="1" ht="27.95" customHeight="1" x14ac:dyDescent="0.25">
      <c r="A40" s="356">
        <v>7</v>
      </c>
      <c r="B40" s="358"/>
      <c r="C40" s="356">
        <v>7</v>
      </c>
      <c r="D40" s="357"/>
      <c r="E40" s="358"/>
      <c r="F40" s="435" t="s">
        <v>60</v>
      </c>
      <c r="G40" s="436"/>
      <c r="H40" s="436"/>
      <c r="I40" s="436"/>
      <c r="J40" s="436"/>
      <c r="K40" s="436"/>
      <c r="L40" s="436"/>
      <c r="M40" s="436"/>
      <c r="N40" s="437"/>
      <c r="O40" s="356" t="s">
        <v>40</v>
      </c>
      <c r="P40" s="357"/>
      <c r="Q40" s="357"/>
      <c r="R40" s="358"/>
      <c r="S40" s="359">
        <v>3781</v>
      </c>
      <c r="T40" s="360"/>
      <c r="U40" s="360"/>
      <c r="V40" s="361"/>
      <c r="W40" s="342">
        <v>410</v>
      </c>
      <c r="X40" s="343"/>
      <c r="Y40" s="343"/>
      <c r="Z40" s="343"/>
      <c r="AA40" s="22"/>
      <c r="AB40" s="342">
        <f t="shared" si="1"/>
        <v>1550210</v>
      </c>
      <c r="AC40" s="343"/>
      <c r="AD40" s="343"/>
      <c r="AE40" s="343"/>
      <c r="AF40" s="355"/>
      <c r="AG40" s="342">
        <v>183.33</v>
      </c>
      <c r="AH40" s="343"/>
      <c r="AI40" s="343"/>
      <c r="AJ40" s="343"/>
      <c r="AK40" s="355"/>
      <c r="AL40" s="342">
        <f t="shared" ref="AL40:AL49" si="4">AG40*S40</f>
        <v>693170.7300000001</v>
      </c>
      <c r="AM40" s="343"/>
      <c r="AN40" s="343"/>
      <c r="AO40" s="343"/>
      <c r="AP40" s="355"/>
      <c r="AQ40" s="342">
        <f t="shared" si="3"/>
        <v>2243380.73</v>
      </c>
      <c r="AR40" s="343"/>
      <c r="AS40" s="343"/>
      <c r="AT40" s="355"/>
    </row>
    <row r="41" spans="1:47" s="10" customFormat="1" ht="14.1" customHeight="1" x14ac:dyDescent="0.25">
      <c r="A41" s="356">
        <v>8</v>
      </c>
      <c r="B41" s="358"/>
      <c r="C41" s="356">
        <v>8</v>
      </c>
      <c r="D41" s="357"/>
      <c r="E41" s="358"/>
      <c r="F41" s="435" t="s">
        <v>43</v>
      </c>
      <c r="G41" s="436"/>
      <c r="H41" s="436"/>
      <c r="I41" s="436"/>
      <c r="J41" s="436"/>
      <c r="K41" s="436"/>
      <c r="L41" s="436"/>
      <c r="M41" s="436"/>
      <c r="N41" s="437"/>
      <c r="O41" s="356" t="s">
        <v>40</v>
      </c>
      <c r="P41" s="357"/>
      <c r="Q41" s="357"/>
      <c r="R41" s="358"/>
      <c r="S41" s="359">
        <v>3781</v>
      </c>
      <c r="T41" s="360"/>
      <c r="U41" s="360"/>
      <c r="V41" s="361"/>
      <c r="W41" s="342">
        <v>36.5</v>
      </c>
      <c r="X41" s="343"/>
      <c r="Y41" s="343"/>
      <c r="Z41" s="343"/>
      <c r="AA41" s="22"/>
      <c r="AB41" s="342">
        <f t="shared" si="1"/>
        <v>138006.5</v>
      </c>
      <c r="AC41" s="343"/>
      <c r="AD41" s="343"/>
      <c r="AE41" s="343"/>
      <c r="AF41" s="355"/>
      <c r="AG41" s="342">
        <v>220.83</v>
      </c>
      <c r="AH41" s="343"/>
      <c r="AI41" s="343"/>
      <c r="AJ41" s="343"/>
      <c r="AK41" s="355"/>
      <c r="AL41" s="342">
        <f t="shared" si="4"/>
        <v>834958.2300000001</v>
      </c>
      <c r="AM41" s="343"/>
      <c r="AN41" s="343"/>
      <c r="AO41" s="343"/>
      <c r="AP41" s="355"/>
      <c r="AQ41" s="342">
        <f t="shared" si="3"/>
        <v>972964.7300000001</v>
      </c>
      <c r="AR41" s="343"/>
      <c r="AS41" s="343"/>
      <c r="AT41" s="355"/>
      <c r="AU41" s="10" t="s">
        <v>194</v>
      </c>
    </row>
    <row r="42" spans="1:47" s="10" customFormat="1" ht="14.1" customHeight="1" x14ac:dyDescent="0.25">
      <c r="A42" s="356">
        <v>9</v>
      </c>
      <c r="B42" s="358"/>
      <c r="C42" s="356">
        <v>9</v>
      </c>
      <c r="D42" s="357"/>
      <c r="E42" s="358"/>
      <c r="F42" s="362" t="s">
        <v>62</v>
      </c>
      <c r="G42" s="363"/>
      <c r="H42" s="363"/>
      <c r="I42" s="363"/>
      <c r="J42" s="363"/>
      <c r="K42" s="363"/>
      <c r="L42" s="363"/>
      <c r="M42" s="363"/>
      <c r="N42" s="364"/>
      <c r="O42" s="356" t="s">
        <v>40</v>
      </c>
      <c r="P42" s="357"/>
      <c r="Q42" s="357"/>
      <c r="R42" s="358"/>
      <c r="S42" s="359">
        <v>3781</v>
      </c>
      <c r="T42" s="360"/>
      <c r="U42" s="360"/>
      <c r="V42" s="361"/>
      <c r="W42" s="342">
        <v>140</v>
      </c>
      <c r="X42" s="343"/>
      <c r="Y42" s="343"/>
      <c r="Z42" s="343"/>
      <c r="AA42" s="22"/>
      <c r="AB42" s="342">
        <f t="shared" si="1"/>
        <v>529340</v>
      </c>
      <c r="AC42" s="343"/>
      <c r="AD42" s="343"/>
      <c r="AE42" s="343"/>
      <c r="AF42" s="355"/>
      <c r="AG42" s="342">
        <v>41.67</v>
      </c>
      <c r="AH42" s="343"/>
      <c r="AI42" s="343"/>
      <c r="AJ42" s="343"/>
      <c r="AK42" s="355"/>
      <c r="AL42" s="342">
        <f t="shared" si="4"/>
        <v>157554.27000000002</v>
      </c>
      <c r="AM42" s="343"/>
      <c r="AN42" s="343"/>
      <c r="AO42" s="343"/>
      <c r="AP42" s="355"/>
      <c r="AQ42" s="342">
        <f t="shared" si="3"/>
        <v>686894.27</v>
      </c>
      <c r="AR42" s="343"/>
      <c r="AS42" s="343"/>
      <c r="AT42" s="355"/>
    </row>
    <row r="43" spans="1:47" s="10" customFormat="1" ht="14.1" customHeight="1" x14ac:dyDescent="0.25">
      <c r="A43" s="356">
        <v>10</v>
      </c>
      <c r="B43" s="358"/>
      <c r="C43" s="356">
        <v>10</v>
      </c>
      <c r="D43" s="357"/>
      <c r="E43" s="358"/>
      <c r="F43" s="362" t="s">
        <v>44</v>
      </c>
      <c r="G43" s="363"/>
      <c r="H43" s="363"/>
      <c r="I43" s="363"/>
      <c r="J43" s="363"/>
      <c r="K43" s="363"/>
      <c r="L43" s="363"/>
      <c r="M43" s="363"/>
      <c r="N43" s="364"/>
      <c r="O43" s="356" t="s">
        <v>40</v>
      </c>
      <c r="P43" s="357"/>
      <c r="Q43" s="357"/>
      <c r="R43" s="358"/>
      <c r="S43" s="359">
        <v>3781</v>
      </c>
      <c r="T43" s="360"/>
      <c r="U43" s="360"/>
      <c r="V43" s="361"/>
      <c r="W43" s="342">
        <v>68.5</v>
      </c>
      <c r="X43" s="343"/>
      <c r="Y43" s="343"/>
      <c r="Z43" s="343"/>
      <c r="AA43" s="22"/>
      <c r="AB43" s="342">
        <f t="shared" si="1"/>
        <v>258998.5</v>
      </c>
      <c r="AC43" s="343"/>
      <c r="AD43" s="343"/>
      <c r="AE43" s="343"/>
      <c r="AF43" s="355"/>
      <c r="AG43" s="342">
        <v>158.33000000000001</v>
      </c>
      <c r="AH43" s="343"/>
      <c r="AI43" s="343"/>
      <c r="AJ43" s="343"/>
      <c r="AK43" s="355"/>
      <c r="AL43" s="342">
        <f t="shared" si="4"/>
        <v>598645.7300000001</v>
      </c>
      <c r="AM43" s="343"/>
      <c r="AN43" s="343"/>
      <c r="AO43" s="343"/>
      <c r="AP43" s="355"/>
      <c r="AQ43" s="342">
        <f t="shared" si="3"/>
        <v>857644.2300000001</v>
      </c>
      <c r="AR43" s="343"/>
      <c r="AS43" s="343"/>
      <c r="AT43" s="355"/>
    </row>
    <row r="44" spans="1:47" s="10" customFormat="1" ht="14.1" customHeight="1" x14ac:dyDescent="0.25">
      <c r="A44" s="356">
        <v>11</v>
      </c>
      <c r="B44" s="358"/>
      <c r="C44" s="356">
        <v>11</v>
      </c>
      <c r="D44" s="357"/>
      <c r="E44" s="358"/>
      <c r="F44" s="362" t="s">
        <v>63</v>
      </c>
      <c r="G44" s="363"/>
      <c r="H44" s="363"/>
      <c r="I44" s="363"/>
      <c r="J44" s="363"/>
      <c r="K44" s="363"/>
      <c r="L44" s="363"/>
      <c r="M44" s="363"/>
      <c r="N44" s="364"/>
      <c r="O44" s="356" t="s">
        <v>40</v>
      </c>
      <c r="P44" s="357"/>
      <c r="Q44" s="357"/>
      <c r="R44" s="358"/>
      <c r="S44" s="359">
        <v>3781</v>
      </c>
      <c r="T44" s="360"/>
      <c r="U44" s="360"/>
      <c r="V44" s="361"/>
      <c r="W44" s="342">
        <v>68.5</v>
      </c>
      <c r="X44" s="343"/>
      <c r="Y44" s="343"/>
      <c r="Z44" s="343"/>
      <c r="AA44" s="22"/>
      <c r="AB44" s="342">
        <f t="shared" si="1"/>
        <v>258998.5</v>
      </c>
      <c r="AC44" s="343"/>
      <c r="AD44" s="343"/>
      <c r="AE44" s="343"/>
      <c r="AF44" s="355"/>
      <c r="AG44" s="342">
        <v>158.33000000000001</v>
      </c>
      <c r="AH44" s="343"/>
      <c r="AI44" s="343"/>
      <c r="AJ44" s="343"/>
      <c r="AK44" s="355"/>
      <c r="AL44" s="342">
        <f t="shared" si="4"/>
        <v>598645.7300000001</v>
      </c>
      <c r="AM44" s="343"/>
      <c r="AN44" s="343"/>
      <c r="AO44" s="343"/>
      <c r="AP44" s="355"/>
      <c r="AQ44" s="342">
        <f t="shared" si="3"/>
        <v>857644.2300000001</v>
      </c>
      <c r="AR44" s="343"/>
      <c r="AS44" s="343"/>
      <c r="AT44" s="355"/>
    </row>
    <row r="45" spans="1:47" s="10" customFormat="1" ht="14.1" customHeight="1" x14ac:dyDescent="0.25">
      <c r="A45" s="356">
        <v>12</v>
      </c>
      <c r="B45" s="358"/>
      <c r="C45" s="356">
        <v>12</v>
      </c>
      <c r="D45" s="357"/>
      <c r="E45" s="358"/>
      <c r="F45" s="362" t="s">
        <v>64</v>
      </c>
      <c r="G45" s="363"/>
      <c r="H45" s="363"/>
      <c r="I45" s="363"/>
      <c r="J45" s="363"/>
      <c r="K45" s="363"/>
      <c r="L45" s="363"/>
      <c r="M45" s="363"/>
      <c r="N45" s="364"/>
      <c r="O45" s="356" t="s">
        <v>40</v>
      </c>
      <c r="P45" s="357"/>
      <c r="Q45" s="357"/>
      <c r="R45" s="358"/>
      <c r="S45" s="359">
        <v>3781</v>
      </c>
      <c r="T45" s="360"/>
      <c r="U45" s="360"/>
      <c r="V45" s="361"/>
      <c r="W45" s="342">
        <v>51.38</v>
      </c>
      <c r="X45" s="343"/>
      <c r="Y45" s="343"/>
      <c r="Z45" s="343"/>
      <c r="AA45" s="22"/>
      <c r="AB45" s="342">
        <f t="shared" si="1"/>
        <v>194267.78</v>
      </c>
      <c r="AC45" s="343"/>
      <c r="AD45" s="343"/>
      <c r="AE45" s="343"/>
      <c r="AF45" s="355"/>
      <c r="AG45" s="342">
        <v>158.33000000000001</v>
      </c>
      <c r="AH45" s="343"/>
      <c r="AI45" s="343"/>
      <c r="AJ45" s="343"/>
      <c r="AK45" s="355"/>
      <c r="AL45" s="342">
        <f t="shared" si="4"/>
        <v>598645.7300000001</v>
      </c>
      <c r="AM45" s="343"/>
      <c r="AN45" s="343"/>
      <c r="AO45" s="343"/>
      <c r="AP45" s="355"/>
      <c r="AQ45" s="342">
        <f t="shared" si="3"/>
        <v>792913.51000000013</v>
      </c>
      <c r="AR45" s="343"/>
      <c r="AS45" s="343"/>
      <c r="AT45" s="355"/>
    </row>
    <row r="46" spans="1:47" s="10" customFormat="1" ht="14.1" customHeight="1" x14ac:dyDescent="0.25">
      <c r="A46" s="356">
        <v>13</v>
      </c>
      <c r="B46" s="358"/>
      <c r="C46" s="356">
        <v>13</v>
      </c>
      <c r="D46" s="357"/>
      <c r="E46" s="358"/>
      <c r="F46" s="362" t="s">
        <v>45</v>
      </c>
      <c r="G46" s="363"/>
      <c r="H46" s="363"/>
      <c r="I46" s="363"/>
      <c r="J46" s="363"/>
      <c r="K46" s="363"/>
      <c r="L46" s="363"/>
      <c r="M46" s="363"/>
      <c r="N46" s="364"/>
      <c r="O46" s="356" t="s">
        <v>40</v>
      </c>
      <c r="P46" s="357"/>
      <c r="Q46" s="357"/>
      <c r="R46" s="358"/>
      <c r="S46" s="359">
        <v>3781</v>
      </c>
      <c r="T46" s="360"/>
      <c r="U46" s="360"/>
      <c r="V46" s="361"/>
      <c r="W46" s="342">
        <v>34.25</v>
      </c>
      <c r="X46" s="343"/>
      <c r="Y46" s="343"/>
      <c r="Z46" s="343"/>
      <c r="AA46" s="22"/>
      <c r="AB46" s="342">
        <f t="shared" si="1"/>
        <v>129499.25</v>
      </c>
      <c r="AC46" s="343"/>
      <c r="AD46" s="343"/>
      <c r="AE46" s="343"/>
      <c r="AF46" s="355"/>
      <c r="AG46" s="342">
        <v>158.33000000000001</v>
      </c>
      <c r="AH46" s="343"/>
      <c r="AI46" s="343"/>
      <c r="AJ46" s="343"/>
      <c r="AK46" s="355"/>
      <c r="AL46" s="342">
        <f t="shared" si="4"/>
        <v>598645.7300000001</v>
      </c>
      <c r="AM46" s="343"/>
      <c r="AN46" s="343"/>
      <c r="AO46" s="343"/>
      <c r="AP46" s="355"/>
      <c r="AQ46" s="342">
        <f t="shared" si="3"/>
        <v>728144.9800000001</v>
      </c>
      <c r="AR46" s="343"/>
      <c r="AS46" s="343"/>
      <c r="AT46" s="355"/>
    </row>
    <row r="47" spans="1:47" s="10" customFormat="1" ht="14.1" customHeight="1" x14ac:dyDescent="0.25">
      <c r="A47" s="356">
        <v>14</v>
      </c>
      <c r="B47" s="358"/>
      <c r="C47" s="356">
        <v>14</v>
      </c>
      <c r="D47" s="357"/>
      <c r="E47" s="358"/>
      <c r="F47" s="362" t="s">
        <v>46</v>
      </c>
      <c r="G47" s="363"/>
      <c r="H47" s="363"/>
      <c r="I47" s="363"/>
      <c r="J47" s="363"/>
      <c r="K47" s="363"/>
      <c r="L47" s="363"/>
      <c r="M47" s="363"/>
      <c r="N47" s="364"/>
      <c r="O47" s="356" t="s">
        <v>40</v>
      </c>
      <c r="P47" s="357"/>
      <c r="Q47" s="357"/>
      <c r="R47" s="358"/>
      <c r="S47" s="359">
        <v>3781</v>
      </c>
      <c r="T47" s="360"/>
      <c r="U47" s="360"/>
      <c r="V47" s="361"/>
      <c r="W47" s="342">
        <v>25.69</v>
      </c>
      <c r="X47" s="343"/>
      <c r="Y47" s="343"/>
      <c r="Z47" s="343"/>
      <c r="AA47" s="22"/>
      <c r="AB47" s="342">
        <f t="shared" si="1"/>
        <v>97133.89</v>
      </c>
      <c r="AC47" s="343"/>
      <c r="AD47" s="343"/>
      <c r="AE47" s="343"/>
      <c r="AF47" s="355"/>
      <c r="AG47" s="342">
        <v>158.33000000000001</v>
      </c>
      <c r="AH47" s="343"/>
      <c r="AI47" s="343"/>
      <c r="AJ47" s="343"/>
      <c r="AK47" s="355"/>
      <c r="AL47" s="342">
        <f t="shared" si="4"/>
        <v>598645.7300000001</v>
      </c>
      <c r="AM47" s="343"/>
      <c r="AN47" s="343"/>
      <c r="AO47" s="343"/>
      <c r="AP47" s="355"/>
      <c r="AQ47" s="342">
        <f t="shared" si="3"/>
        <v>695779.62000000011</v>
      </c>
      <c r="AR47" s="343"/>
      <c r="AS47" s="343"/>
      <c r="AT47" s="355"/>
    </row>
    <row r="48" spans="1:47" s="10" customFormat="1" ht="14.1" customHeight="1" x14ac:dyDescent="0.25">
      <c r="A48" s="356">
        <v>15</v>
      </c>
      <c r="B48" s="358"/>
      <c r="C48" s="356">
        <v>15</v>
      </c>
      <c r="D48" s="357"/>
      <c r="E48" s="358"/>
      <c r="F48" s="362" t="s">
        <v>62</v>
      </c>
      <c r="G48" s="363"/>
      <c r="H48" s="363"/>
      <c r="I48" s="363"/>
      <c r="J48" s="363"/>
      <c r="K48" s="363"/>
      <c r="L48" s="363"/>
      <c r="M48" s="363"/>
      <c r="N48" s="364"/>
      <c r="O48" s="356" t="s">
        <v>40</v>
      </c>
      <c r="P48" s="357"/>
      <c r="Q48" s="357"/>
      <c r="R48" s="358"/>
      <c r="S48" s="359">
        <v>3781</v>
      </c>
      <c r="T48" s="360"/>
      <c r="U48" s="360"/>
      <c r="V48" s="361"/>
      <c r="W48" s="342">
        <v>60</v>
      </c>
      <c r="X48" s="343"/>
      <c r="Y48" s="343"/>
      <c r="Z48" s="343"/>
      <c r="AA48" s="22"/>
      <c r="AB48" s="342">
        <f t="shared" si="1"/>
        <v>226860</v>
      </c>
      <c r="AC48" s="343"/>
      <c r="AD48" s="343"/>
      <c r="AE48" s="343"/>
      <c r="AF48" s="355"/>
      <c r="AG48" s="342">
        <v>41.67</v>
      </c>
      <c r="AH48" s="343"/>
      <c r="AI48" s="343"/>
      <c r="AJ48" s="343"/>
      <c r="AK48" s="355"/>
      <c r="AL48" s="342">
        <f t="shared" si="4"/>
        <v>157554.27000000002</v>
      </c>
      <c r="AM48" s="343"/>
      <c r="AN48" s="343"/>
      <c r="AO48" s="343"/>
      <c r="AP48" s="355"/>
      <c r="AQ48" s="342">
        <f t="shared" si="3"/>
        <v>384414.27</v>
      </c>
      <c r="AR48" s="343"/>
      <c r="AS48" s="343"/>
      <c r="AT48" s="355"/>
    </row>
    <row r="49" spans="1:46" s="10" customFormat="1" ht="14.1" customHeight="1" x14ac:dyDescent="0.25">
      <c r="A49" s="356">
        <v>16</v>
      </c>
      <c r="B49" s="358"/>
      <c r="C49" s="356">
        <v>16</v>
      </c>
      <c r="D49" s="357"/>
      <c r="E49" s="358"/>
      <c r="F49" s="435" t="s">
        <v>65</v>
      </c>
      <c r="G49" s="436"/>
      <c r="H49" s="436"/>
      <c r="I49" s="436"/>
      <c r="J49" s="436"/>
      <c r="K49" s="436"/>
      <c r="L49" s="436"/>
      <c r="M49" s="436"/>
      <c r="N49" s="437"/>
      <c r="O49" s="356" t="s">
        <v>40</v>
      </c>
      <c r="P49" s="357"/>
      <c r="Q49" s="357"/>
      <c r="R49" s="358"/>
      <c r="S49" s="359">
        <v>3781</v>
      </c>
      <c r="T49" s="360"/>
      <c r="U49" s="360"/>
      <c r="V49" s="361"/>
      <c r="W49" s="342">
        <v>10.75</v>
      </c>
      <c r="X49" s="343"/>
      <c r="Y49" s="343"/>
      <c r="Z49" s="343"/>
      <c r="AA49" s="22"/>
      <c r="AB49" s="342">
        <f t="shared" si="1"/>
        <v>40645.75</v>
      </c>
      <c r="AC49" s="343"/>
      <c r="AD49" s="343"/>
      <c r="AE49" s="343"/>
      <c r="AF49" s="355"/>
      <c r="AG49" s="342">
        <v>54.17</v>
      </c>
      <c r="AH49" s="343"/>
      <c r="AI49" s="343"/>
      <c r="AJ49" s="343"/>
      <c r="AK49" s="355"/>
      <c r="AL49" s="342">
        <f t="shared" si="4"/>
        <v>204816.77000000002</v>
      </c>
      <c r="AM49" s="343"/>
      <c r="AN49" s="343"/>
      <c r="AO49" s="343"/>
      <c r="AP49" s="355"/>
      <c r="AQ49" s="342">
        <f t="shared" si="3"/>
        <v>245462.52000000002</v>
      </c>
      <c r="AR49" s="343"/>
      <c r="AS49" s="343"/>
      <c r="AT49" s="355"/>
    </row>
    <row r="50" spans="1:46" x14ac:dyDescent="0.25">
      <c r="O50" s="350" t="s">
        <v>75</v>
      </c>
      <c r="P50" s="350"/>
      <c r="Q50" s="350"/>
      <c r="R50" s="350"/>
      <c r="S50" s="350"/>
      <c r="T50" s="350"/>
      <c r="U50" s="350"/>
      <c r="V50" s="350"/>
      <c r="W50" s="350"/>
      <c r="X50" s="350"/>
      <c r="Y50" s="350"/>
      <c r="Z50" s="350"/>
      <c r="AA50" s="350"/>
      <c r="AB50" s="350"/>
      <c r="AC50" s="350"/>
      <c r="AD50" s="350"/>
      <c r="AE50" s="350"/>
      <c r="AF50" s="350"/>
      <c r="AG50" s="350"/>
      <c r="AH50" s="350"/>
      <c r="AI50" s="350"/>
      <c r="AJ50" s="350"/>
      <c r="AK50" s="350"/>
      <c r="AL50" s="350"/>
      <c r="AM50" s="350"/>
      <c r="AN50" s="350"/>
      <c r="AO50" s="350"/>
      <c r="AP50" s="351"/>
      <c r="AQ50" s="347">
        <f>SUM(AQ34:AT49)</f>
        <v>17426865.760000002</v>
      </c>
      <c r="AR50" s="347"/>
      <c r="AS50" s="347"/>
      <c r="AT50" s="347"/>
    </row>
    <row r="51" spans="1:46" x14ac:dyDescent="0.25">
      <c r="AG51" s="348" t="s">
        <v>76</v>
      </c>
      <c r="AH51" s="348"/>
      <c r="AI51" s="348"/>
      <c r="AJ51" s="348"/>
      <c r="AK51" s="348"/>
      <c r="AL51" s="348"/>
      <c r="AM51" s="348"/>
      <c r="AN51" s="348"/>
      <c r="AO51" s="348"/>
      <c r="AP51" s="349"/>
      <c r="AQ51" s="352">
        <f>AQ50*20%</f>
        <v>3485373.1520000007</v>
      </c>
      <c r="AR51" s="353"/>
      <c r="AS51" s="353"/>
      <c r="AT51" s="354"/>
    </row>
    <row r="52" spans="1:46" x14ac:dyDescent="0.25">
      <c r="AG52" s="348" t="s">
        <v>77</v>
      </c>
      <c r="AH52" s="348"/>
      <c r="AI52" s="348"/>
      <c r="AJ52" s="348"/>
      <c r="AK52" s="348"/>
      <c r="AL52" s="348"/>
      <c r="AM52" s="348"/>
      <c r="AN52" s="348"/>
      <c r="AO52" s="348"/>
      <c r="AP52" s="349"/>
      <c r="AQ52" s="347">
        <f>AQ50+AQ51</f>
        <v>20912238.912</v>
      </c>
      <c r="AR52" s="347"/>
      <c r="AS52" s="347"/>
      <c r="AT52" s="347"/>
    </row>
    <row r="53" spans="1:46" x14ac:dyDescent="0.25">
      <c r="F53" s="344" t="s">
        <v>72</v>
      </c>
      <c r="G53" s="345"/>
      <c r="H53" s="345"/>
      <c r="I53" s="345"/>
    </row>
    <row r="54" spans="1:46" x14ac:dyDescent="0.25">
      <c r="C54" s="17" t="s">
        <v>22</v>
      </c>
      <c r="F54" s="346"/>
      <c r="G54" s="346"/>
      <c r="H54" s="346"/>
      <c r="I54" s="346"/>
      <c r="K54" s="411"/>
      <c r="L54" s="411"/>
      <c r="N54" s="411" t="s">
        <v>42</v>
      </c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</row>
    <row r="55" spans="1:46" s="2" customFormat="1" ht="10.5" customHeight="1" x14ac:dyDescent="0.2">
      <c r="F55" s="365" t="s">
        <v>32</v>
      </c>
      <c r="G55" s="365"/>
      <c r="H55" s="365"/>
      <c r="I55" s="365"/>
      <c r="K55" s="365" t="s">
        <v>33</v>
      </c>
      <c r="L55" s="365"/>
      <c r="N55" s="365" t="s">
        <v>31</v>
      </c>
      <c r="O55" s="365"/>
      <c r="P55" s="365"/>
      <c r="Q55" s="365"/>
      <c r="R55" s="365"/>
      <c r="S55" s="365"/>
      <c r="T55" s="365"/>
      <c r="U55" s="365"/>
      <c r="V55" s="365"/>
      <c r="W55" s="365"/>
      <c r="X55" s="365"/>
      <c r="Y55" s="365"/>
      <c r="Z55" s="365"/>
      <c r="AA55" s="365"/>
      <c r="AB55" s="365"/>
      <c r="AC55" s="365"/>
      <c r="AD55" s="365"/>
      <c r="AE55" s="365"/>
      <c r="AF55" s="365"/>
      <c r="AG55" s="365"/>
      <c r="AH55" s="365"/>
      <c r="AI55" s="365"/>
      <c r="AJ55" s="365"/>
      <c r="AK55" s="365"/>
      <c r="AL55" s="365"/>
      <c r="AM55" s="365"/>
      <c r="AN55" s="365"/>
      <c r="AO55" s="365"/>
      <c r="AP55" s="365"/>
      <c r="AQ55" s="365"/>
      <c r="AR55" s="365"/>
      <c r="AS55" s="365"/>
      <c r="AT55" s="365"/>
    </row>
    <row r="56" spans="1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5.75" customHeight="1" x14ac:dyDescent="0.25">
      <c r="E57" t="s">
        <v>24</v>
      </c>
      <c r="G57" s="16" t="s">
        <v>24</v>
      </c>
    </row>
    <row r="58" spans="1:46" ht="11.25" customHeight="1" x14ac:dyDescent="0.25">
      <c r="F58" s="344" t="s">
        <v>78</v>
      </c>
      <c r="G58" s="345"/>
      <c r="H58" s="345"/>
      <c r="I58" s="345"/>
    </row>
    <row r="59" spans="1:46" x14ac:dyDescent="0.25">
      <c r="C59" s="17" t="s">
        <v>23</v>
      </c>
      <c r="F59" s="346"/>
      <c r="G59" s="346"/>
      <c r="H59" s="346"/>
      <c r="I59" s="346"/>
      <c r="K59" s="411"/>
      <c r="L59" s="411"/>
      <c r="N59" s="411" t="s">
        <v>79</v>
      </c>
      <c r="O59" s="411"/>
      <c r="P59" s="411"/>
      <c r="Q59" s="411"/>
      <c r="R59" s="411"/>
      <c r="S59" s="411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1"/>
      <c r="AH59" s="411"/>
      <c r="AI59" s="411"/>
      <c r="AJ59" s="411"/>
      <c r="AK59" s="411"/>
      <c r="AL59" s="411"/>
      <c r="AM59" s="411"/>
      <c r="AN59" s="411"/>
      <c r="AO59" s="411"/>
      <c r="AP59" s="411"/>
      <c r="AQ59" s="411"/>
      <c r="AR59" s="411"/>
      <c r="AS59" s="411"/>
      <c r="AT59" s="411"/>
    </row>
    <row r="60" spans="1:46" s="2" customFormat="1" ht="10.5" customHeight="1" x14ac:dyDescent="0.2">
      <c r="F60" s="365" t="s">
        <v>32</v>
      </c>
      <c r="G60" s="365"/>
      <c r="H60" s="365"/>
      <c r="I60" s="365"/>
      <c r="K60" s="365" t="s">
        <v>33</v>
      </c>
      <c r="L60" s="365"/>
      <c r="N60" s="365" t="s">
        <v>31</v>
      </c>
      <c r="O60" s="365"/>
      <c r="P60" s="365"/>
      <c r="Q60" s="365"/>
      <c r="R60" s="365"/>
      <c r="S60" s="365"/>
      <c r="T60" s="365"/>
      <c r="U60" s="365"/>
      <c r="V60" s="365"/>
      <c r="W60" s="365"/>
      <c r="X60" s="365"/>
      <c r="Y60" s="365"/>
      <c r="Z60" s="365"/>
      <c r="AA60" s="365"/>
      <c r="AB60" s="365"/>
      <c r="AC60" s="365"/>
      <c r="AD60" s="365"/>
      <c r="AE60" s="365"/>
      <c r="AF60" s="365"/>
      <c r="AG60" s="365"/>
      <c r="AH60" s="365"/>
      <c r="AI60" s="365"/>
      <c r="AJ60" s="365"/>
      <c r="AK60" s="365"/>
      <c r="AL60" s="365"/>
      <c r="AM60" s="365"/>
      <c r="AN60" s="365"/>
      <c r="AO60" s="365"/>
      <c r="AP60" s="365"/>
      <c r="AQ60" s="365"/>
      <c r="AR60" s="365"/>
      <c r="AS60" s="365"/>
      <c r="AT60" s="365"/>
    </row>
    <row r="61" spans="1:46" s="1" customFormat="1" ht="11.25" customHeight="1" x14ac:dyDescent="0.2">
      <c r="F61" s="18"/>
      <c r="G61" s="18"/>
      <c r="H61" s="18"/>
      <c r="I61" s="18"/>
      <c r="K61" s="18"/>
      <c r="L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5.75" customHeight="1" x14ac:dyDescent="0.25">
      <c r="E62" t="s">
        <v>24</v>
      </c>
      <c r="G62" s="16" t="s">
        <v>24</v>
      </c>
    </row>
  </sheetData>
  <mergeCells count="236">
    <mergeCell ref="S41:V41"/>
    <mergeCell ref="AL41:AP41"/>
    <mergeCell ref="AQ41:AT41"/>
    <mergeCell ref="A41:B41"/>
    <mergeCell ref="C41:E41"/>
    <mergeCell ref="F41:N41"/>
    <mergeCell ref="O41:R41"/>
    <mergeCell ref="O40:R40"/>
    <mergeCell ref="F40:N40"/>
    <mergeCell ref="A40:B40"/>
    <mergeCell ref="C40:E40"/>
    <mergeCell ref="AB41:AF41"/>
    <mergeCell ref="AG41:AK41"/>
    <mergeCell ref="S39:V39"/>
    <mergeCell ref="AL39:AP39"/>
    <mergeCell ref="AQ39:AT39"/>
    <mergeCell ref="AQ40:AT40"/>
    <mergeCell ref="AL40:AP40"/>
    <mergeCell ref="S40:V40"/>
    <mergeCell ref="A39:B39"/>
    <mergeCell ref="C39:E39"/>
    <mergeCell ref="F39:N39"/>
    <mergeCell ref="O39:R39"/>
    <mergeCell ref="AB39:AF39"/>
    <mergeCell ref="AB40:AF40"/>
    <mergeCell ref="AG40:AK40"/>
    <mergeCell ref="S37:V37"/>
    <mergeCell ref="AL37:AP37"/>
    <mergeCell ref="AQ37:AT37"/>
    <mergeCell ref="A38:B38"/>
    <mergeCell ref="C38:E38"/>
    <mergeCell ref="F38:N38"/>
    <mergeCell ref="O38:R38"/>
    <mergeCell ref="S38:V38"/>
    <mergeCell ref="AL38:AP38"/>
    <mergeCell ref="AQ38:AT38"/>
    <mergeCell ref="A37:B37"/>
    <mergeCell ref="C37:E37"/>
    <mergeCell ref="F37:N37"/>
    <mergeCell ref="O37:R37"/>
    <mergeCell ref="AB37:AF37"/>
    <mergeCell ref="AB38:AF38"/>
    <mergeCell ref="S35:V35"/>
    <mergeCell ref="AL35:AP35"/>
    <mergeCell ref="AQ35:AT35"/>
    <mergeCell ref="A36:B36"/>
    <mergeCell ref="C36:E36"/>
    <mergeCell ref="F36:N36"/>
    <mergeCell ref="O36:R36"/>
    <mergeCell ref="S36:V36"/>
    <mergeCell ref="AL36:AP36"/>
    <mergeCell ref="AQ36:AT36"/>
    <mergeCell ref="F35:N35"/>
    <mergeCell ref="A35:B35"/>
    <mergeCell ref="C35:E35"/>
    <mergeCell ref="O35:R35"/>
    <mergeCell ref="A32:B32"/>
    <mergeCell ref="C32:E32"/>
    <mergeCell ref="C30:E30"/>
    <mergeCell ref="U22:AG22"/>
    <mergeCell ref="U23:Y23"/>
    <mergeCell ref="Z23:AG23"/>
    <mergeCell ref="U24:Y24"/>
    <mergeCell ref="Z24:AG24"/>
    <mergeCell ref="AQ34:AT34"/>
    <mergeCell ref="A34:B34"/>
    <mergeCell ref="C34:E34"/>
    <mergeCell ref="F34:N34"/>
    <mergeCell ref="O34:R34"/>
    <mergeCell ref="F33:N33"/>
    <mergeCell ref="AQ31:AT31"/>
    <mergeCell ref="S31:V31"/>
    <mergeCell ref="S29:AT29"/>
    <mergeCell ref="W34:Z34"/>
    <mergeCell ref="AQ4:AT4"/>
    <mergeCell ref="F29:N31"/>
    <mergeCell ref="K54:L54"/>
    <mergeCell ref="K59:L59"/>
    <mergeCell ref="N54:AT54"/>
    <mergeCell ref="N59:AT59"/>
    <mergeCell ref="F55:I55"/>
    <mergeCell ref="K55:L55"/>
    <mergeCell ref="N55:AT55"/>
    <mergeCell ref="O24:S24"/>
    <mergeCell ref="G9:AN9"/>
    <mergeCell ref="H11:AN11"/>
    <mergeCell ref="R18:AO18"/>
    <mergeCell ref="AM20:AP20"/>
    <mergeCell ref="AQ32:AT32"/>
    <mergeCell ref="AQ14:AT15"/>
    <mergeCell ref="AQ16:AT17"/>
    <mergeCell ref="AQ12:AT13"/>
    <mergeCell ref="F32:N32"/>
    <mergeCell ref="F49:N49"/>
    <mergeCell ref="AQ49:AT49"/>
    <mergeCell ref="AL49:AP49"/>
    <mergeCell ref="S49:V49"/>
    <mergeCell ref="O49:R49"/>
    <mergeCell ref="E7:AN7"/>
    <mergeCell ref="N22:N23"/>
    <mergeCell ref="O22:S23"/>
    <mergeCell ref="AL32:AP32"/>
    <mergeCell ref="AL31:AP31"/>
    <mergeCell ref="C31:E31"/>
    <mergeCell ref="S34:V34"/>
    <mergeCell ref="AL34:AP34"/>
    <mergeCell ref="C15:AP15"/>
    <mergeCell ref="AN24:AQ24"/>
    <mergeCell ref="O27:AQ27"/>
    <mergeCell ref="J25:Q25"/>
    <mergeCell ref="O32:R32"/>
    <mergeCell ref="S32:V32"/>
    <mergeCell ref="O29:R31"/>
    <mergeCell ref="W31:Z31"/>
    <mergeCell ref="W32:Z32"/>
    <mergeCell ref="W30:AF30"/>
    <mergeCell ref="AG30:AP30"/>
    <mergeCell ref="AQ30:AT30"/>
    <mergeCell ref="AQ18:AT18"/>
    <mergeCell ref="AQ19:AR19"/>
    <mergeCell ref="A29:E29"/>
    <mergeCell ref="A31:B31"/>
    <mergeCell ref="AQ5:AT5"/>
    <mergeCell ref="U16:AP17"/>
    <mergeCell ref="AL5:AP5"/>
    <mergeCell ref="AQ6:AT7"/>
    <mergeCell ref="AQ8:AT9"/>
    <mergeCell ref="AQ10:AT11"/>
    <mergeCell ref="AQ20:AT20"/>
    <mergeCell ref="AL44:AP44"/>
    <mergeCell ref="AQ42:AT42"/>
    <mergeCell ref="AQ43:AT43"/>
    <mergeCell ref="AQ44:AT44"/>
    <mergeCell ref="AB42:AF42"/>
    <mergeCell ref="AB43:AF43"/>
    <mergeCell ref="AB44:AF44"/>
    <mergeCell ref="AL42:AP42"/>
    <mergeCell ref="AL43:AP43"/>
    <mergeCell ref="AG31:AK31"/>
    <mergeCell ref="AG32:AK32"/>
    <mergeCell ref="AG34:AK34"/>
    <mergeCell ref="AG35:AK35"/>
    <mergeCell ref="AG36:AK36"/>
    <mergeCell ref="AG37:AK37"/>
    <mergeCell ref="AG38:AK38"/>
    <mergeCell ref="AG39:AK39"/>
    <mergeCell ref="F45:N45"/>
    <mergeCell ref="C45:E45"/>
    <mergeCell ref="A45:B45"/>
    <mergeCell ref="O45:R45"/>
    <mergeCell ref="S45:V45"/>
    <mergeCell ref="AL45:AP45"/>
    <mergeCell ref="AQ45:AT45"/>
    <mergeCell ref="F60:I60"/>
    <mergeCell ref="K60:L60"/>
    <mergeCell ref="A46:B46"/>
    <mergeCell ref="C46:E46"/>
    <mergeCell ref="F46:N46"/>
    <mergeCell ref="O46:R46"/>
    <mergeCell ref="S46:V46"/>
    <mergeCell ref="AL46:AP46"/>
    <mergeCell ref="AQ46:AT46"/>
    <mergeCell ref="AB49:AF49"/>
    <mergeCell ref="N60:AT60"/>
    <mergeCell ref="AQ50:AT50"/>
    <mergeCell ref="A49:B49"/>
    <mergeCell ref="C49:E49"/>
    <mergeCell ref="A48:B48"/>
    <mergeCell ref="C48:E48"/>
    <mergeCell ref="F48:N48"/>
    <mergeCell ref="O48:R48"/>
    <mergeCell ref="S48:V48"/>
    <mergeCell ref="AL48:AP48"/>
    <mergeCell ref="AQ48:AT48"/>
    <mergeCell ref="AB47:AF47"/>
    <mergeCell ref="AB48:AF48"/>
    <mergeCell ref="A47:B47"/>
    <mergeCell ref="C47:E47"/>
    <mergeCell ref="F47:N47"/>
    <mergeCell ref="O47:R47"/>
    <mergeCell ref="S47:V47"/>
    <mergeCell ref="AL47:AP47"/>
    <mergeCell ref="AQ47:AT47"/>
    <mergeCell ref="O42:R42"/>
    <mergeCell ref="O43:R43"/>
    <mergeCell ref="O44:R44"/>
    <mergeCell ref="S42:V42"/>
    <mergeCell ref="S43:V43"/>
    <mergeCell ref="S44:V44"/>
    <mergeCell ref="A42:B42"/>
    <mergeCell ref="A43:B43"/>
    <mergeCell ref="A44:B44"/>
    <mergeCell ref="C42:E42"/>
    <mergeCell ref="C43:E43"/>
    <mergeCell ref="C44:E44"/>
    <mergeCell ref="F42:N42"/>
    <mergeCell ref="F43:N43"/>
    <mergeCell ref="F44:N44"/>
    <mergeCell ref="AG43:AK43"/>
    <mergeCell ref="AG44:AK44"/>
    <mergeCell ref="AG45:AK45"/>
    <mergeCell ref="AG46:AK46"/>
    <mergeCell ref="AG49:AK49"/>
    <mergeCell ref="AB31:AF31"/>
    <mergeCell ref="AB32:AF32"/>
    <mergeCell ref="AG47:AK47"/>
    <mergeCell ref="AG48:AK48"/>
    <mergeCell ref="AB46:AF46"/>
    <mergeCell ref="AB35:AF35"/>
    <mergeCell ref="AB36:AF36"/>
    <mergeCell ref="AB34:AF34"/>
    <mergeCell ref="AB45:AF45"/>
    <mergeCell ref="C13:AP13"/>
    <mergeCell ref="W35:Z35"/>
    <mergeCell ref="W36:Z36"/>
    <mergeCell ref="F53:I54"/>
    <mergeCell ref="AQ52:AT52"/>
    <mergeCell ref="AG52:AP52"/>
    <mergeCell ref="F58:I59"/>
    <mergeCell ref="O50:AP50"/>
    <mergeCell ref="AQ51:AT51"/>
    <mergeCell ref="W37:Z37"/>
    <mergeCell ref="W38:Z38"/>
    <mergeCell ref="W39:Z39"/>
    <mergeCell ref="W40:Z40"/>
    <mergeCell ref="W41:Z41"/>
    <mergeCell ref="W42:Z42"/>
    <mergeCell ref="W43:Z43"/>
    <mergeCell ref="W44:Z44"/>
    <mergeCell ref="W45:Z45"/>
    <mergeCell ref="W46:Z46"/>
    <mergeCell ref="W47:Z47"/>
    <mergeCell ref="W48:Z48"/>
    <mergeCell ref="W49:Z49"/>
    <mergeCell ref="AG51:AP51"/>
    <mergeCell ref="AG42:AK42"/>
  </mergeCells>
  <phoneticPr fontId="6" type="noConversion"/>
  <pageMargins left="0.23622047244094491" right="0" top="0.47244094488188981" bottom="0.47244094488188981" header="0.31496062992125984" footer="0.31496062992125984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кс3 №1</vt:lpstr>
      <vt:lpstr>кс-3</vt:lpstr>
      <vt:lpstr>кс2 №1</vt:lpstr>
      <vt:lpstr>'кс2 №1'!Область_печати</vt:lpstr>
      <vt:lpstr>'кс3 №1'!Область_печати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2024-06-11T07:13:25Z</cp:lastPrinted>
  <dcterms:created xsi:type="dcterms:W3CDTF">2001-05-03T13:43:12Z</dcterms:created>
  <dcterms:modified xsi:type="dcterms:W3CDTF">2024-06-11T09:20:13Z</dcterms:modified>
</cp:coreProperties>
</file>