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Грамакс\на подпись_04.10\"/>
    </mc:Choice>
  </mc:AlternateContent>
  <xr:revisionPtr revIDLastSave="0" documentId="13_ncr:1_{C78A2EFD-3904-4C13-8F3A-614313CCB7A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кс3 №1" sheetId="3" r:id="rId1"/>
    <sheet name="кс-3" sheetId="2" state="hidden" r:id="rId2"/>
    <sheet name="кс2 №1" sheetId="1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Criteria">#REF!</definedName>
    <definedName name="Database">#REF!</definedName>
    <definedName name="Excel_BuiltIn__FilterDatabase_4" localSheetId="0">#REF!</definedName>
    <definedName name="Excel_BuiltIn__FilterDatabase_4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3" localSheetId="0">#REF!</definedName>
    <definedName name="Excel_BuiltIn_Print_Area_13">#REF!</definedName>
    <definedName name="Excel_BuiltIn_Print_Area_2" localSheetId="0">#REF!</definedName>
    <definedName name="Excel_BuiltIn_Print_Area_2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7" localSheetId="0">#REF!</definedName>
    <definedName name="Excel_BuiltIn_Print_Area_7">#REF!</definedName>
    <definedName name="Excel_BuiltIn_Print_Area_8" localSheetId="0">#REF!</definedName>
    <definedName name="Excel_BuiltIn_Print_Area_8">#REF!</definedName>
    <definedName name="Excel_BuiltIn_Print_Titles" localSheetId="0">#REF!</definedName>
    <definedName name="Excel_BuiltIn_Print_Titles">#REF!</definedName>
    <definedName name="Fuck" localSheetId="0">#REF!</definedName>
    <definedName name="Fuck">#REF!</definedName>
    <definedName name="k">'[1]Текущие показатели'!$A$2</definedName>
    <definedName name="VES" localSheetId="0">#REF!</definedName>
    <definedName name="VES">#REF!</definedName>
    <definedName name="Z_32BE0561_3E43_11D1_AA21_0080C83F6713_.wvu.FilterData" localSheetId="0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hidden="1">#REF!</definedName>
    <definedName name="_xlnm.Database" localSheetId="0">#REF!</definedName>
    <definedName name="_xlnm.Database">#REF!</definedName>
    <definedName name="БИРЖА">'[2]исх дан'!$B$4</definedName>
    <definedName name="БИРЖА2" localSheetId="0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>#REF!</definedName>
    <definedName name="доставка_андромеда" localSheetId="0">#REF!</definedName>
    <definedName name="доставка_андромеда">#REF!</definedName>
    <definedName name="доставка_ВИМкабель" localSheetId="0">#REF!</definedName>
    <definedName name="доставка_ВИМкабель">#REF!</definedName>
    <definedName name="Доставка_Дилявер" localSheetId="0">#REF!</definedName>
    <definedName name="Доставка_Дилявер">#REF!</definedName>
    <definedName name="доставка_кавказ" localSheetId="0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од_1" localSheetId="0">[4]Смета!#REF!</definedName>
    <definedName name="Код_1">[4]Смета!#REF!</definedName>
    <definedName name="Кольч">'[2]исх дан'!$B$12</definedName>
    <definedName name="КОЛЬЧ_АВББШВ" localSheetId="0">'[2]исх дан'!#REF!</definedName>
    <definedName name="КОЛЬЧ_АВББШВ">'[2]исх дан'!#REF!</definedName>
    <definedName name="Конец" localSheetId="0">#REF!</definedName>
    <definedName name="Конец">#REF!</definedName>
    <definedName name="конкр150" localSheetId="0">'[2]исх дан'!#REF!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0">#REF!</definedName>
    <definedName name="_xlnm.Criteria">#REF!</definedName>
    <definedName name="КУРС" localSheetId="0">'[2]исх дан'!#REF!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 localSheetId="0">'[2]исх дан'!#REF!</definedName>
    <definedName name="КУРС_ЗАПАЗД">'[2]исх дан'!#REF!</definedName>
    <definedName name="Курс_ИЭК">'[7]Эл-доп'!$Z$4</definedName>
    <definedName name="КУРС_КОЛЬЧ" localSheetId="0">'[2]исх дан'!#REF!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0">#REF!</definedName>
    <definedName name="левон_опт">#REF!</definedName>
    <definedName name="левон_розн" localSheetId="0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>#REF!,#REF!,#REF!,#REF!,#REF!,#REF!</definedName>
    <definedName name="лист3_txt" localSheetId="0">#REF!,#REF!,#REF!,#REF!</definedName>
    <definedName name="лист3_txt">#REF!,#REF!,#REF!,#REF!</definedName>
    <definedName name="лист4" localSheetId="0">#REF!,#REF!,#REF!,#REF!,#REF!,#REF!</definedName>
    <definedName name="лист4">#REF!,#REF!,#REF!,#REF!,#REF!,#REF!</definedName>
    <definedName name="лист4_txt" localSheetId="0">#REF!,#REF!,#REF!,#REF!</definedName>
    <definedName name="лист4_txt">#REF!,#REF!,#REF!,#REF!</definedName>
    <definedName name="лист8" localSheetId="0">#REF!,#REF!</definedName>
    <definedName name="лист8">#REF!,#REF!</definedName>
    <definedName name="ЛУКИ" localSheetId="0">#REF!</definedName>
    <definedName name="ЛУКИ">#REF!</definedName>
    <definedName name="ЛУКИ_МЕДЬ" localSheetId="0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 localSheetId="0">'[2]исх дан'!#REF!</definedName>
    <definedName name="ммм">'[2]исх дан'!#REF!</definedName>
    <definedName name="НаименованиеПород">[6]Списки!$B$2:$B$80</definedName>
    <definedName name="НАЦ_ГОФР" localSheetId="0">'[2]исх дан'!#REF!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0">#REF!</definedName>
    <definedName name="нац_након">#REF!</definedName>
    <definedName name="НАЦ_НЕГОРЮЧ" localSheetId="0">#REF!</definedName>
    <definedName name="НАЦ_НЕГОРЮЧ">#REF!</definedName>
    <definedName name="НАЦ_ОПТ" localSheetId="0">'[2]исх дан'!#REF!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0">#REF!</definedName>
    <definedName name="НАЦ_ТУРЦ_ОПТ">#REF!</definedName>
    <definedName name="НАЦ_ТУРЦ_РОЗН" localSheetId="0">#REF!</definedName>
    <definedName name="НАЦ_ТУРЦ_РОЗН">#REF!</definedName>
    <definedName name="НАЦЕНКА" localSheetId="0">'[2]исх дан'!#REF!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2">'кс2 №1'!$A$1:$AT$62</definedName>
    <definedName name="_xlnm.Print_Area" localSheetId="0">'кс3 №1'!$A$1:$H$99</definedName>
    <definedName name="ООС" localSheetId="0">#REF!,#REF!</definedName>
    <definedName name="ООС">#REF!,#REF!</definedName>
    <definedName name="от_БИРЖЕВОГО" localSheetId="0">'[2]исх дан'!#REF!</definedName>
    <definedName name="от_БИРЖЕВОГО">'[2]исх дан'!#REF!</definedName>
    <definedName name="ПВ" localSheetId="0">'[2]исх дан'!#REF!</definedName>
    <definedName name="ПВ">'[2]исх дан'!#REF!</definedName>
    <definedName name="ПВС_ОПТ" localSheetId="0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>#REF!,#REF!,#REF!,#REF!</definedName>
    <definedName name="Примечание">[6]Списки!$K$2:$K$25</definedName>
    <definedName name="ПУНП" localSheetId="0">'[2]исх дан'!#REF!</definedName>
    <definedName name="ПУНП">'[2]исх дан'!#REF!</definedName>
    <definedName name="Расход_меди_кг_км_с_отходами" localSheetId="0">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>#REF!</definedName>
    <definedName name="СКИДКА_КОЛЬЧ">'[2]исх дан'!$B$9</definedName>
    <definedName name="Смета" localSheetId="0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0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>#REF!,#REF!</definedName>
    <definedName name="текст11" localSheetId="0">#REF!,#REF!</definedName>
    <definedName name="текст11">#REF!,#REF!</definedName>
    <definedName name="текст12" localSheetId="0">#REF!,#REF!</definedName>
    <definedName name="текст12">#REF!,#REF!</definedName>
    <definedName name="текст2" localSheetId="0">[5]Кабель!$A$137:$A$419,#REF!</definedName>
    <definedName name="текст2">[5]Кабель!$A$137:$A$419,#REF!</definedName>
    <definedName name="текст3" localSheetId="0">#REF!,#REF!</definedName>
    <definedName name="текст3">#REF!,#REF!</definedName>
    <definedName name="текст4" localSheetId="0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>#REF!,#REF!</definedName>
    <definedName name="текст8" localSheetId="0">#REF!,#REF!</definedName>
    <definedName name="текст8">#REF!,#REF!</definedName>
    <definedName name="текст9" localSheetId="0">#REF!,#REF!</definedName>
    <definedName name="текст9">#REF!,#REF!</definedName>
    <definedName name="Титул00" localSheetId="0">#REF!</definedName>
    <definedName name="Титул00">#REF!</definedName>
    <definedName name="Титул01" localSheetId="0">#REF!,#REF!</definedName>
    <definedName name="Титул01">#REF!,#REF!</definedName>
    <definedName name="Титул02" localSheetId="0">#REF!,#REF!</definedName>
    <definedName name="Титул02">#REF!,#REF!</definedName>
    <definedName name="Титул03" localSheetId="0">#REF!,#REF!</definedName>
    <definedName name="Титул03">#REF!,#REF!</definedName>
    <definedName name="Титул04" localSheetId="0">#REF!,#REF!</definedName>
    <definedName name="Титул04">#REF!,#REF!</definedName>
    <definedName name="Титул05" localSheetId="0">#REF!,#REF!</definedName>
    <definedName name="Титул05">#REF!,#REF!</definedName>
    <definedName name="Титул06" localSheetId="0">#REF!</definedName>
    <definedName name="Титул06">#REF!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49" i="1" l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L42" i="1"/>
  <c r="AL43" i="1"/>
  <c r="AL44" i="1"/>
  <c r="AL45" i="1"/>
  <c r="AL46" i="1"/>
  <c r="AL47" i="1"/>
  <c r="AL48" i="1"/>
  <c r="AL49" i="1"/>
  <c r="AQ49" i="1" s="1"/>
  <c r="AL41" i="1"/>
  <c r="AL40" i="1"/>
  <c r="AL36" i="1"/>
  <c r="H41" i="3"/>
  <c r="G41" i="3"/>
  <c r="F41" i="3"/>
  <c r="H38" i="3"/>
  <c r="G38" i="3" s="1"/>
  <c r="F38" i="3" s="1"/>
  <c r="H37" i="3"/>
  <c r="G37" i="3"/>
  <c r="F37" i="3"/>
  <c r="F26" i="3"/>
  <c r="AT45" i="2"/>
  <c r="AT49" i="2" s="1"/>
  <c r="AL28" i="2"/>
  <c r="AQ45" i="1" l="1"/>
  <c r="AQ44" i="1"/>
  <c r="AQ43" i="1"/>
  <c r="AQ42" i="1"/>
  <c r="AQ46" i="1"/>
  <c r="AQ47" i="1"/>
  <c r="AQ40" i="1"/>
  <c r="AQ48" i="1"/>
  <c r="AQ41" i="1"/>
  <c r="AT46" i="2"/>
  <c r="AT47" i="2"/>
  <c r="AB36" i="1" l="1"/>
  <c r="AQ36" i="1" s="1"/>
  <c r="AL37" i="1" l="1"/>
  <c r="AQ37" i="1" s="1"/>
  <c r="AL38" i="1"/>
  <c r="AQ38" i="1" s="1"/>
  <c r="AL39" i="1"/>
  <c r="AQ39" i="1" s="1"/>
  <c r="AQ50" i="1" l="1"/>
  <c r="K33" i="3" s="1"/>
  <c r="G36" i="3" s="1"/>
  <c r="H36" i="3" l="1"/>
  <c r="H35" i="3" s="1"/>
  <c r="H42" i="3" s="1"/>
  <c r="H43" i="3" s="1"/>
  <c r="H44" i="3" s="1"/>
  <c r="L33" i="3"/>
  <c r="L83" i="3" s="1"/>
  <c r="L85" i="3" s="1"/>
  <c r="K83" i="3"/>
  <c r="AQ51" i="1"/>
  <c r="AQ52" i="1" s="1"/>
  <c r="O33" i="3" s="1" a="1"/>
  <c r="O33" i="3" s="1"/>
  <c r="G35" i="3" l="1"/>
  <c r="F36" i="3"/>
  <c r="F35" i="3" s="1"/>
  <c r="H82" i="3"/>
  <c r="H83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<sst xmlns="http://schemas.openxmlformats.org/spreadsheetml/2006/main" count="320" uniqueCount="196">
  <si>
    <t>Инвестор</t>
  </si>
  <si>
    <t>Стройка</t>
  </si>
  <si>
    <t>Объект</t>
  </si>
  <si>
    <t>Код</t>
  </si>
  <si>
    <t>от 11.11.99 № 100</t>
  </si>
  <si>
    <t>Утверждена постановлением Госкомстата России</t>
  </si>
  <si>
    <t>Унифицированная форма № КС- 2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</si>
  <si>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</si>
  <si>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</si>
  <si>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</si>
  <si>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</si>
  <si>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</si>
  <si>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</si>
  <si>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</si>
  <si>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О ПРИЕМКЕ ВЫПОЛНЕННЫХ РАБОТ</t>
  </si>
  <si>
    <t>Сметная (договорная) стоимость в соответствии с договором подряда (субподряда)</t>
  </si>
  <si>
    <t>Номер</t>
  </si>
  <si>
    <t>позиции по смете</t>
  </si>
  <si>
    <t>Наименование работ</t>
  </si>
  <si>
    <t>Единица измерения</t>
  </si>
  <si>
    <t>количество</t>
  </si>
  <si>
    <t>Выполнено работ</t>
  </si>
  <si>
    <t>Сдал</t>
  </si>
  <si>
    <t>Принял</t>
  </si>
  <si>
    <t>М.П.</t>
  </si>
  <si>
    <t>0322005</t>
  </si>
  <si>
    <t>Договор подряда (контракт)</t>
  </si>
  <si>
    <t>(организация, адрес, телефон, факс)</t>
  </si>
  <si>
    <t>(наименование, адрес)</t>
  </si>
  <si>
    <t>(наименование)</t>
  </si>
  <si>
    <t>по
поряд-
ку</t>
  </si>
  <si>
    <t>(расшифровка подписи)</t>
  </si>
  <si>
    <t>(должность)</t>
  </si>
  <si>
    <t>(подпись)</t>
  </si>
  <si>
    <t xml:space="preserve">Форма по ОКУД </t>
  </si>
  <si>
    <t xml:space="preserve">по ОКПО </t>
  </si>
  <si>
    <t xml:space="preserve">Вид деятельности по ОКДП </t>
  </si>
  <si>
    <t xml:space="preserve">номер </t>
  </si>
  <si>
    <t xml:space="preserve">дата </t>
  </si>
  <si>
    <t>31732623</t>
  </si>
  <si>
    <t>кв.м.</t>
  </si>
  <si>
    <t>, без НДС руб.</t>
  </si>
  <si>
    <t>Рукшис В.</t>
  </si>
  <si>
    <t>1</t>
  </si>
  <si>
    <t>01</t>
  </si>
  <si>
    <t>ООО "Грамакс", ИНН 7733337664, КПП 773301001, 125481 г. Москва, ул. Фомичёвой, д 5,к2, помещение 2, офис 15</t>
  </si>
  <si>
    <t>ООО "ШЕЛЛРОКК", ИНН: 9726048866, КПП: 772601001, ОГРН: 1237700462427, 117535, г. Москва, вн. Тер. Г. Муниципальный округ Чертаново Южное, проезд 3-ий Дорожный, д. 6, к. 2, кв 54</t>
  </si>
  <si>
    <t>26</t>
  </si>
  <si>
    <t>2024</t>
  </si>
  <si>
    <t>26.01.2024</t>
  </si>
  <si>
    <t>п.м.</t>
  </si>
  <si>
    <t>Итого</t>
  </si>
  <si>
    <t>За ед.</t>
  </si>
  <si>
    <t>Итого, руб с НДС</t>
  </si>
  <si>
    <t>Цех №8, расположенный по адресу: Московская область, г.о. Мытищи, ул.Колонцова, д.4</t>
  </si>
  <si>
    <t>Ремонт цеха №8, расположенного по адресу: Московская область, г.о. Мытищи, ул.Колонцова, д.4</t>
  </si>
  <si>
    <t>58306175</t>
  </si>
  <si>
    <t>Генеральный директор ООО "Грамакс"</t>
  </si>
  <si>
    <t>Стоимость Работ, руб. Без НДС</t>
  </si>
  <si>
    <t>Стоимость материалов, руб. Без НДС</t>
  </si>
  <si>
    <t>ИТОГО Без НДС</t>
  </si>
  <si>
    <t>НДС 20%</t>
  </si>
  <si>
    <t>Всего по Акту</t>
  </si>
  <si>
    <t>Генеральный Директор ООО "ШЕЛЛРОКК"</t>
  </si>
  <si>
    <t>Бусел Е.А.</t>
  </si>
  <si>
    <t>23.05.2024</t>
  </si>
  <si>
    <t>№ МВМ/19-07-СП6</t>
  </si>
  <si>
    <t xml:space="preserve">Подрядчик </t>
  </si>
  <si>
    <t>Субподрядчик</t>
  </si>
  <si>
    <t>Унифицированная форма № КС - 3</t>
  </si>
  <si>
    <t>Форма по ОКУД</t>
  </si>
  <si>
    <t>0322001</t>
  </si>
  <si>
    <t>по ОКПО</t>
  </si>
  <si>
    <t>Подрядчик</t>
  </si>
  <si>
    <t>Вид деятельности по ОКДП</t>
  </si>
  <si>
    <t>номер</t>
  </si>
  <si>
    <t>дата</t>
  </si>
  <si>
    <t>СПРАВКА</t>
  </si>
  <si>
    <t>О СТОИМОСТИ ВЫПОЛНЕННЫХ РАБОТ И ЗАТРАТ</t>
  </si>
  <si>
    <t>Но-
мер
по по-
рядку</t>
  </si>
  <si>
    <t>Наименование пусковых комплексов, этапов, объектов, видов выполненных работ, оборудования, затрат</t>
  </si>
  <si>
    <t>Стоимость выполненных работ и затрат,
руб.</t>
  </si>
  <si>
    <t>с начала проведения работ</t>
  </si>
  <si>
    <t>с начала года</t>
  </si>
  <si>
    <t>в том числе за отчетный период</t>
  </si>
  <si>
    <t xml:space="preserve">Всего работ и затрат, включаемых в </t>
  </si>
  <si>
    <t>стоимость работ</t>
  </si>
  <si>
    <t>в том числе:</t>
  </si>
  <si>
    <t>ИТОГО С НДС 20%</t>
  </si>
  <si>
    <t>в том числе НДС 20%</t>
  </si>
  <si>
    <t>Всего с учетом НДС</t>
  </si>
  <si>
    <t>Зачет аванса</t>
  </si>
  <si>
    <t>Итого к оплате</t>
  </si>
  <si>
    <t>____________________</t>
  </si>
  <si>
    <t>Генеральный директор ООО "ШЕЛЛРОКК"</t>
  </si>
  <si>
    <t>_____________________</t>
  </si>
  <si>
    <t>Уницированная форма № КС - 3</t>
  </si>
  <si>
    <t>от 11.11.99г. № 100</t>
  </si>
  <si>
    <t>ООО «ШЕЛЛРОКК»; 117535, г.Москва, вн.тер.г. Муниципальный округ Чертаново Южное, проезд 3-ий Дорожный, д.6, к.2, кв.54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</si>
  <si>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</si>
  <si>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</si>
  <si>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</si>
  <si>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</si>
  <si>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</si>
  <si>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Вид деятельности</t>
  </si>
  <si>
    <t>по ОКДП</t>
  </si>
  <si>
    <t xml:space="preserve">Договор подряда   </t>
  </si>
  <si>
    <t>Дополнительное соглашение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</si>
  <si>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</si>
  <si>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</si>
  <si>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</si>
  <si>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</si>
  <si>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</si>
  <si>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</si>
  <si>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</si>
  <si>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</si>
  <si>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</si>
  <si>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</si>
  <si>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</si>
  <si>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</si>
  <si>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</si>
  <si>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</si>
  <si>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</si>
  <si>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</si>
  <si>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</si>
  <si>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</si>
  <si>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</si>
  <si>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</si>
  <si>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</si>
  <si>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</si>
  <si>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</si>
  <si>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2</t>
  </si>
  <si>
    <t>3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</si>
  <si>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</si>
  <si>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</si>
  <si>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</si>
  <si>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</si>
  <si>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</si>
  <si>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</si>
  <si>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</si>
  <si>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</si>
  <si>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</si>
  <si>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</si>
  <si>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</si>
  <si>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</si>
  <si>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</si>
  <si>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</si>
  <si>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</si>
  <si>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</si>
  <si>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</si>
  <si>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</si>
  <si>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</si>
  <si>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</si>
  <si>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</si>
  <si>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</si>
  <si>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</si>
  <si>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</si>
  <si>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</si>
  <si>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</si>
  <si>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</si>
  <si>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</si>
  <si>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</si>
  <si>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</si>
  <si>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</si>
  <si>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</si>
  <si>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</si>
  <si>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</si>
  <si>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должность</t>
  </si>
  <si>
    <t>подпись</t>
  </si>
  <si>
    <t>расшифровка подписи</t>
  </si>
  <si>
    <t xml:space="preserve">        </t>
  </si>
  <si>
    <t>Подрядчик:</t>
  </si>
  <si>
    <t xml:space="preserve">Зачет аванса </t>
  </si>
  <si>
    <t>Генеральный директор ООО «ШЕЛЛРОКК»</t>
  </si>
  <si>
    <t xml:space="preserve">Бусел Е.А. </t>
  </si>
  <si>
    <t xml:space="preserve">К оплате, с учетом авансового платежа </t>
  </si>
  <si>
    <t>Локальный ремонт полов сборочного цеха, в т.ч.</t>
  </si>
  <si>
    <t>Шлифовка (5 шагов). Нанесение пропитки Mapei Prosfas</t>
  </si>
  <si>
    <t>Нарезка, демонтаж бетона разрушенных швов, ширина 100 мм</t>
  </si>
  <si>
    <t>Заливка ремонтной смеси М600. Ручная шлифовка (5 шагов). 
Нанесение пропитки Mapei Prosfas</t>
  </si>
  <si>
    <t>Нарезка нового шва на глубину до 40 мм</t>
  </si>
  <si>
    <t>Нанесение эпоксидной грунтовки с быстрым набором прочности</t>
  </si>
  <si>
    <t>Заполнение шва шнуром Вилатерм</t>
  </si>
  <si>
    <t>Заполнение шва двухкомпонентным полиуретановым герметиком 
(Снятие излишек)</t>
  </si>
  <si>
    <t>Удаление грязи из трещин</t>
  </si>
  <si>
    <t>Заполнение трещин эпоксидной смолой</t>
  </si>
  <si>
    <t>Чистка бетона от излишек эпоксидной смолы</t>
  </si>
  <si>
    <t>Удаление шпилек и арматуры. 
(Вырез квадрата 100х100м, глубиной до 40 мм.
Демонтаж шпильки, арматуры, бетона. Заливка ремонтной смемью М600)</t>
  </si>
  <si>
    <t>Подготовка. Заливка ремонтной смесью шурф 200 мм, глубина 70 мм</t>
  </si>
  <si>
    <t>шт.</t>
  </si>
  <si>
    <t>20.06.2024</t>
  </si>
  <si>
    <t>15</t>
  </si>
  <si>
    <t>05</t>
  </si>
  <si>
    <t>МВМ/19-07-СП6 ДС №4</t>
  </si>
  <si>
    <t xml:space="preserve">июнь 24 </t>
  </si>
  <si>
    <t>15.05.2024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</si>
</sst>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_-* #,##0_р_._-;\-* #,##0_р_._-;_-* &quot;-&quot;??_р_._-;_-@_-"/>
    <numFmt numFmtId="171" formatCode="#,##0_р_."/>
  </numFmts>
  <fonts count="30" x14ac:knownFonts="1">
    <font>
      <sz val="11"/>
      <name val="Times New Roman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Arial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0">
    <xf numFmtId="0" fontId="0" fillId="0" borderId="0"/>
    <xf numFmtId="0" fontId="8" fillId="0" borderId="0"/>
    <xf numFmtId="0" fontId="9" fillId="0" borderId="0"/>
    <xf numFmtId="165" fontId="9" fillId="0" borderId="0" applyFont="0" applyFill="0" applyBorder="0" applyAlignment="0" applyProtection="0"/>
    <xf numFmtId="0" fontId="10" fillId="0" borderId="0"/>
    <xf numFmtId="0" fontId="10" fillId="0" borderId="0"/>
    <xf numFmtId="0" fontId="17" fillId="0" borderId="0"/>
    <xf numFmtId="0" fontId="9" fillId="0" borderId="0"/>
    <xf numFmtId="0" fontId="20" fillId="0" borderId="0"/>
    <xf numFmtId="0" fontId="17" fillId="0" borderId="0"/>
  </cellStyleXfs>
  <cellXfs count="4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/>
    </xf>
    <xf numFmtId="0" fontId="3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right" wrapText="1"/>
    </xf>
    <xf numFmtId="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horizontal="left"/>
    </xf>
    <xf numFmtId="0" fontId="2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7" fillId="0" borderId="0" xfId="1" applyFont="1"/>
    <xf numFmtId="0" fontId="3" fillId="0" borderId="0" xfId="1" applyFont="1" applyAlignment="1">
      <alignment horizontal="center" vertical="center"/>
    </xf>
    <xf numFmtId="0" fontId="3" fillId="0" borderId="2" xfId="1" applyFont="1" applyBorder="1"/>
    <xf numFmtId="4" fontId="3" fillId="0" borderId="0" xfId="1" applyNumberFormat="1" applyFont="1"/>
    <xf numFmtId="4" fontId="7" fillId="0" borderId="0" xfId="1" applyNumberFormat="1" applyFont="1"/>
    <xf numFmtId="4" fontId="7" fillId="0" borderId="0" xfId="1" applyNumberFormat="1" applyFont="1" applyAlignment="1">
      <alignment horizontal="right"/>
    </xf>
    <xf numFmtId="0" fontId="3" fillId="0" borderId="0" xfId="1" applyFont="1" applyAlignment="1">
      <alignment wrapText="1"/>
    </xf>
    <xf numFmtId="4" fontId="3" fillId="0" borderId="0" xfId="1" applyNumberFormat="1" applyFont="1" applyAlignment="1">
      <alignment horizontal="right"/>
    </xf>
    <xf numFmtId="0" fontId="3" fillId="0" borderId="1" xfId="1" applyFont="1" applyBorder="1"/>
    <xf numFmtId="0" fontId="2" fillId="0" borderId="0" xfId="1" applyFont="1" applyAlignment="1">
      <alignment horizontal="center"/>
    </xf>
    <xf numFmtId="0" fontId="2" fillId="0" borderId="12" xfId="1" applyFont="1" applyBorder="1" applyAlignment="1">
      <alignment horizontal="center"/>
    </xf>
    <xf numFmtId="0" fontId="10" fillId="0" borderId="0" xfId="2" applyFont="1"/>
    <xf numFmtId="0" fontId="11" fillId="0" borderId="0" xfId="2" applyFont="1"/>
    <xf numFmtId="0" fontId="11" fillId="0" borderId="0" xfId="2" applyFont="1" applyAlignment="1">
      <alignment horizontal="right"/>
    </xf>
    <xf numFmtId="165" fontId="10" fillId="0" borderId="0" xfId="3" applyFont="1"/>
    <xf numFmtId="0" fontId="12" fillId="0" borderId="0" xfId="2" applyFont="1" applyAlignment="1">
      <alignment horizontal="center"/>
    </xf>
    <xf numFmtId="0" fontId="10" fillId="0" borderId="6" xfId="2" applyFont="1" applyBorder="1" applyAlignment="1">
      <alignment horizontal="center"/>
    </xf>
    <xf numFmtId="0" fontId="13" fillId="0" borderId="0" xfId="2" applyFont="1" applyAlignment="1">
      <alignment horizontal="center"/>
    </xf>
    <xf numFmtId="49" fontId="10" fillId="0" borderId="6" xfId="2" applyNumberFormat="1" applyFont="1" applyBorder="1" applyAlignment="1">
      <alignment horizontal="center"/>
    </xf>
    <xf numFmtId="0" fontId="10" fillId="0" borderId="6" xfId="2" applyFont="1" applyBorder="1"/>
    <xf numFmtId="0" fontId="14" fillId="0" borderId="0" xfId="2" applyFont="1"/>
    <xf numFmtId="165" fontId="11" fillId="0" borderId="0" xfId="3" applyFont="1"/>
    <xf numFmtId="0" fontId="10" fillId="0" borderId="0" xfId="2" applyFont="1" applyAlignment="1">
      <alignment vertical="top"/>
    </xf>
    <xf numFmtId="0" fontId="13" fillId="0" borderId="0" xfId="4" applyFont="1" applyAlignment="1">
      <alignment horizontal="center"/>
    </xf>
    <xf numFmtId="0" fontId="10" fillId="0" borderId="6" xfId="4" applyBorder="1" applyAlignment="1">
      <alignment horizontal="center"/>
    </xf>
    <xf numFmtId="165" fontId="11" fillId="0" borderId="0" xfId="3" applyFont="1" applyBorder="1"/>
    <xf numFmtId="0" fontId="10" fillId="0" borderId="0" xfId="2" applyFont="1" applyAlignment="1">
      <alignment vertical="center" wrapText="1"/>
    </xf>
    <xf numFmtId="166" fontId="10" fillId="0" borderId="0" xfId="2" applyNumberFormat="1" applyFont="1"/>
    <xf numFmtId="0" fontId="14" fillId="0" borderId="0" xfId="2" applyFont="1" applyAlignment="1">
      <alignment vertical="center" wrapText="1"/>
    </xf>
    <xf numFmtId="0" fontId="13" fillId="0" borderId="6" xfId="2" applyFont="1" applyBorder="1" applyAlignment="1">
      <alignment horizontal="center"/>
    </xf>
    <xf numFmtId="0" fontId="13" fillId="0" borderId="0" xfId="2" applyFont="1" applyAlignment="1">
      <alignment horizontal="right"/>
    </xf>
    <xf numFmtId="49" fontId="9" fillId="0" borderId="44" xfId="2" applyNumberFormat="1" applyBorder="1" applyAlignment="1">
      <alignment horizontal="center"/>
    </xf>
    <xf numFmtId="0" fontId="15" fillId="0" borderId="0" xfId="5" applyFont="1"/>
    <xf numFmtId="167" fontId="15" fillId="0" borderId="0" xfId="3" applyNumberFormat="1" applyFont="1" applyBorder="1" applyAlignment="1">
      <alignment horizontal="center" wrapText="1"/>
    </xf>
    <xf numFmtId="14" fontId="9" fillId="0" borderId="44" xfId="2" applyNumberFormat="1" applyBorder="1" applyAlignment="1">
      <alignment horizontal="center"/>
    </xf>
    <xf numFmtId="49" fontId="9" fillId="0" borderId="45" xfId="2" applyNumberFormat="1" applyBorder="1" applyAlignment="1">
      <alignment horizontal="center"/>
    </xf>
    <xf numFmtId="49" fontId="9" fillId="0" borderId="6" xfId="2" applyNumberFormat="1" applyBorder="1" applyAlignment="1">
      <alignment horizontal="center"/>
    </xf>
    <xf numFmtId="10" fontId="15" fillId="0" borderId="0" xfId="5" applyNumberFormat="1" applyFont="1" applyAlignment="1">
      <alignment horizontal="center"/>
    </xf>
    <xf numFmtId="168" fontId="15" fillId="0" borderId="0" xfId="5" applyNumberFormat="1" applyFont="1" applyAlignment="1">
      <alignment horizontal="center"/>
    </xf>
    <xf numFmtId="0" fontId="15" fillId="0" borderId="0" xfId="2" applyFont="1"/>
    <xf numFmtId="168" fontId="15" fillId="0" borderId="0" xfId="2" applyNumberFormat="1" applyFont="1" applyAlignment="1">
      <alignment horizontal="center"/>
    </xf>
    <xf numFmtId="14" fontId="11" fillId="0" borderId="0" xfId="2" applyNumberFormat="1" applyFont="1" applyAlignment="1">
      <alignment horizontal="center"/>
    </xf>
    <xf numFmtId="0" fontId="11" fillId="0" borderId="46" xfId="2" applyFont="1" applyBorder="1" applyAlignment="1">
      <alignment horizontal="center"/>
    </xf>
    <xf numFmtId="0" fontId="11" fillId="0" borderId="47" xfId="2" applyFont="1" applyBorder="1" applyAlignment="1">
      <alignment horizontal="center"/>
    </xf>
    <xf numFmtId="0" fontId="11" fillId="0" borderId="0" xfId="2" applyFont="1" applyAlignment="1">
      <alignment horizontal="center"/>
    </xf>
    <xf numFmtId="0" fontId="11" fillId="0" borderId="49" xfId="2" applyFont="1" applyBorder="1" applyAlignment="1">
      <alignment horizontal="right"/>
    </xf>
    <xf numFmtId="0" fontId="10" fillId="0" borderId="34" xfId="2" applyFont="1" applyBorder="1"/>
    <xf numFmtId="0" fontId="11" fillId="0" borderId="44" xfId="2" applyFont="1" applyBorder="1" applyAlignment="1">
      <alignment horizontal="center"/>
    </xf>
    <xf numFmtId="0" fontId="10" fillId="0" borderId="35" xfId="2" applyFont="1" applyBorder="1" applyAlignment="1">
      <alignment horizontal="center"/>
    </xf>
    <xf numFmtId="14" fontId="10" fillId="2" borderId="44" xfId="2" applyNumberFormat="1" applyFont="1" applyFill="1" applyBorder="1" applyAlignment="1">
      <alignment horizontal="center"/>
    </xf>
    <xf numFmtId="14" fontId="10" fillId="2" borderId="36" xfId="2" applyNumberFormat="1" applyFont="1" applyFill="1" applyBorder="1" applyAlignment="1">
      <alignment horizontal="center"/>
    </xf>
    <xf numFmtId="166" fontId="11" fillId="0" borderId="0" xfId="2" applyNumberFormat="1" applyFont="1"/>
    <xf numFmtId="0" fontId="13" fillId="0" borderId="0" xfId="2" applyFont="1"/>
    <xf numFmtId="165" fontId="13" fillId="0" borderId="0" xfId="3" applyFont="1" applyBorder="1"/>
    <xf numFmtId="0" fontId="16" fillId="0" borderId="0" xfId="2" applyFont="1"/>
    <xf numFmtId="0" fontId="13" fillId="0" borderId="22" xfId="2" applyFont="1" applyBorder="1" applyAlignment="1">
      <alignment horizontal="center" vertical="center"/>
    </xf>
    <xf numFmtId="0" fontId="13" fillId="0" borderId="20" xfId="2" applyFont="1" applyBorder="1" applyAlignment="1">
      <alignment horizontal="center"/>
    </xf>
    <xf numFmtId="0" fontId="13" fillId="0" borderId="7" xfId="2" applyFont="1" applyBorder="1"/>
    <xf numFmtId="0" fontId="10" fillId="0" borderId="7" xfId="2" applyFont="1" applyBorder="1"/>
    <xf numFmtId="0" fontId="10" fillId="0" borderId="8" xfId="2" applyFont="1" applyBorder="1"/>
    <xf numFmtId="0" fontId="19" fillId="0" borderId="0" xfId="7" applyFont="1" applyAlignment="1">
      <alignment horizontal="center" vertical="center"/>
    </xf>
    <xf numFmtId="0" fontId="13" fillId="0" borderId="50" xfId="2" applyFont="1" applyBorder="1" applyAlignment="1">
      <alignment horizontal="center" vertical="center"/>
    </xf>
    <xf numFmtId="0" fontId="10" fillId="0" borderId="4" xfId="2" applyFont="1" applyBorder="1"/>
    <xf numFmtId="0" fontId="13" fillId="0" borderId="4" xfId="2" applyFont="1" applyBorder="1" applyAlignment="1">
      <alignment horizontal="center"/>
    </xf>
    <xf numFmtId="0" fontId="10" fillId="0" borderId="22" xfId="2" applyFont="1" applyBorder="1"/>
    <xf numFmtId="4" fontId="21" fillId="3" borderId="0" xfId="8" applyNumberFormat="1" applyFont="1" applyFill="1" applyAlignment="1">
      <alignment vertical="center"/>
    </xf>
    <xf numFmtId="0" fontId="22" fillId="0" borderId="0" xfId="8" applyFont="1"/>
    <xf numFmtId="0" fontId="9" fillId="0" borderId="0" xfId="7"/>
    <xf numFmtId="4" fontId="19" fillId="0" borderId="0" xfId="7" applyNumberFormat="1" applyFont="1" applyAlignment="1">
      <alignment horizontal="center" vertical="center"/>
    </xf>
    <xf numFmtId="0" fontId="13" fillId="0" borderId="50" xfId="2" applyFont="1" applyBorder="1" applyAlignment="1">
      <alignment horizontal="center"/>
    </xf>
    <xf numFmtId="0" fontId="20" fillId="0" borderId="0" xfId="8"/>
    <xf numFmtId="0" fontId="22" fillId="0" borderId="0" xfId="8" applyFont="1" applyAlignment="1">
      <alignment horizontal="center" vertical="center"/>
    </xf>
    <xf numFmtId="3" fontId="3" fillId="0" borderId="0" xfId="9" applyNumberFormat="1" applyFont="1" applyAlignment="1">
      <alignment horizontal="center" vertical="center" wrapText="1"/>
    </xf>
    <xf numFmtId="0" fontId="10" fillId="0" borderId="45" xfId="2" applyFont="1" applyBorder="1"/>
    <xf numFmtId="0" fontId="10" fillId="0" borderId="21" xfId="2" applyFont="1" applyBorder="1"/>
    <xf numFmtId="0" fontId="13" fillId="0" borderId="21" xfId="2" applyFont="1" applyBorder="1" applyAlignment="1">
      <alignment horizontal="center"/>
    </xf>
    <xf numFmtId="0" fontId="13" fillId="0" borderId="45" xfId="2" applyFont="1" applyBorder="1"/>
    <xf numFmtId="49" fontId="23" fillId="0" borderId="6" xfId="8" applyNumberFormat="1" applyFont="1" applyBorder="1" applyAlignment="1">
      <alignment vertical="center"/>
    </xf>
    <xf numFmtId="169" fontId="23" fillId="0" borderId="6" xfId="8" applyNumberFormat="1" applyFont="1" applyBorder="1" applyAlignment="1">
      <alignment vertical="center"/>
    </xf>
    <xf numFmtId="0" fontId="23" fillId="0" borderId="6" xfId="8" applyFont="1" applyBorder="1" applyAlignment="1">
      <alignment horizontal="center" vertical="center"/>
    </xf>
    <xf numFmtId="0" fontId="23" fillId="0" borderId="6" xfId="7" applyFont="1" applyBorder="1" applyAlignment="1">
      <alignment horizontal="center" vertical="center"/>
    </xf>
    <xf numFmtId="43" fontId="19" fillId="0" borderId="0" xfId="7" applyNumberFormat="1" applyFont="1" applyAlignment="1">
      <alignment horizontal="center" vertical="center"/>
    </xf>
    <xf numFmtId="0" fontId="10" fillId="0" borderId="42" xfId="2" applyFont="1" applyBorder="1" applyAlignment="1">
      <alignment horizontal="center"/>
    </xf>
    <xf numFmtId="4" fontId="23" fillId="0" borderId="6" xfId="8" applyNumberFormat="1" applyFont="1" applyBorder="1" applyAlignment="1">
      <alignment vertical="center"/>
    </xf>
    <xf numFmtId="49" fontId="10" fillId="0" borderId="44" xfId="2" applyNumberFormat="1" applyFont="1" applyBorder="1" applyAlignment="1">
      <alignment horizontal="center"/>
    </xf>
    <xf numFmtId="0" fontId="10" fillId="0" borderId="44" xfId="2" applyFont="1" applyBorder="1" applyAlignment="1">
      <alignment horizontal="center"/>
    </xf>
    <xf numFmtId="169" fontId="10" fillId="0" borderId="44" xfId="2" applyNumberFormat="1" applyFont="1" applyBorder="1" applyAlignment="1">
      <alignment horizontal="center"/>
    </xf>
    <xf numFmtId="165" fontId="23" fillId="0" borderId="6" xfId="3" applyFont="1" applyBorder="1" applyAlignment="1">
      <alignment vertical="center"/>
    </xf>
    <xf numFmtId="164" fontId="10" fillId="0" borderId="0" xfId="2" applyNumberFormat="1" applyFont="1"/>
    <xf numFmtId="49" fontId="10" fillId="0" borderId="45" xfId="2" applyNumberFormat="1" applyFont="1" applyBorder="1" applyAlignment="1">
      <alignment horizontal="center"/>
    </xf>
    <xf numFmtId="169" fontId="9" fillId="0" borderId="6" xfId="2" applyNumberFormat="1" applyBorder="1" applyAlignment="1">
      <alignment horizontal="center"/>
    </xf>
    <xf numFmtId="169" fontId="10" fillId="0" borderId="2" xfId="2" applyNumberFormat="1" applyFont="1" applyBorder="1" applyAlignment="1">
      <alignment horizontal="center"/>
    </xf>
    <xf numFmtId="169" fontId="10" fillId="4" borderId="6" xfId="2" applyNumberFormat="1" applyFont="1" applyFill="1" applyBorder="1" applyAlignment="1">
      <alignment horizontal="center"/>
    </xf>
    <xf numFmtId="49" fontId="23" fillId="0" borderId="45" xfId="8" applyNumberFormat="1" applyFont="1" applyBorder="1" applyAlignment="1">
      <alignment vertical="center"/>
    </xf>
    <xf numFmtId="165" fontId="23" fillId="0" borderId="45" xfId="3" applyFont="1" applyBorder="1"/>
    <xf numFmtId="170" fontId="23" fillId="0" borderId="45" xfId="3" applyNumberFormat="1" applyFont="1" applyBorder="1" applyAlignment="1">
      <alignment horizontal="center" vertical="center"/>
    </xf>
    <xf numFmtId="3" fontId="23" fillId="0" borderId="45" xfId="9" applyNumberFormat="1" applyFont="1" applyBorder="1" applyAlignment="1">
      <alignment horizontal="center" vertical="center" wrapText="1"/>
    </xf>
    <xf numFmtId="169" fontId="10" fillId="0" borderId="6" xfId="2" applyNumberFormat="1" applyFont="1" applyBorder="1" applyAlignment="1">
      <alignment horizontal="center"/>
    </xf>
    <xf numFmtId="49" fontId="23" fillId="0" borderId="6" xfId="8" applyNumberFormat="1" applyFont="1" applyBorder="1"/>
    <xf numFmtId="165" fontId="23" fillId="0" borderId="6" xfId="3" applyFont="1" applyBorder="1"/>
    <xf numFmtId="165" fontId="23" fillId="0" borderId="6" xfId="3" applyFont="1" applyBorder="1" applyAlignment="1">
      <alignment horizontal="center" vertical="center"/>
    </xf>
    <xf numFmtId="49" fontId="12" fillId="0" borderId="0" xfId="2" applyNumberFormat="1" applyFont="1" applyAlignment="1">
      <alignment horizontal="center"/>
    </xf>
    <xf numFmtId="165" fontId="12" fillId="0" borderId="6" xfId="3" applyFont="1" applyBorder="1" applyAlignment="1">
      <alignment horizontal="center"/>
    </xf>
    <xf numFmtId="0" fontId="23" fillId="0" borderId="6" xfId="7" applyFont="1" applyBorder="1" applyAlignment="1">
      <alignment vertical="center"/>
    </xf>
    <xf numFmtId="164" fontId="19" fillId="0" borderId="0" xfId="7" applyNumberFormat="1" applyFont="1" applyAlignment="1">
      <alignment horizontal="center" vertical="center"/>
    </xf>
    <xf numFmtId="49" fontId="10" fillId="0" borderId="51" xfId="2" applyNumberFormat="1" applyFont="1" applyBorder="1" applyAlignment="1">
      <alignment horizontal="center"/>
    </xf>
    <xf numFmtId="49" fontId="10" fillId="0" borderId="1" xfId="2" applyNumberFormat="1" applyFont="1" applyBorder="1" applyAlignment="1">
      <alignment horizontal="center"/>
    </xf>
    <xf numFmtId="0" fontId="16" fillId="0" borderId="19" xfId="2" applyFont="1" applyBorder="1"/>
    <xf numFmtId="169" fontId="10" fillId="0" borderId="45" xfId="2" applyNumberFormat="1" applyFont="1" applyBorder="1" applyAlignment="1">
      <alignment horizontal="center"/>
    </xf>
    <xf numFmtId="169" fontId="10" fillId="0" borderId="1" xfId="2" applyNumberFormat="1" applyFont="1" applyBorder="1" applyAlignment="1">
      <alignment horizontal="center"/>
    </xf>
    <xf numFmtId="169" fontId="10" fillId="0" borderId="52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center"/>
    </xf>
    <xf numFmtId="0" fontId="16" fillId="0" borderId="18" xfId="2" applyFont="1" applyBorder="1"/>
    <xf numFmtId="169" fontId="10" fillId="0" borderId="3" xfId="2" applyNumberFormat="1" applyFont="1" applyBorder="1" applyAlignment="1">
      <alignment horizontal="center"/>
    </xf>
    <xf numFmtId="49" fontId="10" fillId="0" borderId="7" xfId="2" applyNumberFormat="1" applyFont="1" applyBorder="1" applyAlignment="1">
      <alignment horizontal="center"/>
    </xf>
    <xf numFmtId="0" fontId="16" fillId="0" borderId="7" xfId="2" applyFont="1" applyBorder="1"/>
    <xf numFmtId="169" fontId="10" fillId="0" borderId="22" xfId="2" applyNumberFormat="1" applyFont="1" applyBorder="1" applyAlignment="1">
      <alignment horizontal="center"/>
    </xf>
    <xf numFmtId="169" fontId="10" fillId="0" borderId="53" xfId="2" applyNumberFormat="1" applyFont="1" applyBorder="1" applyAlignment="1">
      <alignment horizontal="center"/>
    </xf>
    <xf numFmtId="49" fontId="10" fillId="0" borderId="19" xfId="2" applyNumberFormat="1" applyFont="1" applyBorder="1" applyAlignment="1">
      <alignment horizontal="center"/>
    </xf>
    <xf numFmtId="169" fontId="10" fillId="0" borderId="21" xfId="2" applyNumberFormat="1" applyFont="1" applyBorder="1" applyAlignment="1">
      <alignment horizontal="center"/>
    </xf>
    <xf numFmtId="169" fontId="10" fillId="0" borderId="19" xfId="2" applyNumberFormat="1" applyFont="1" applyBorder="1" applyAlignment="1">
      <alignment horizontal="center"/>
    </xf>
    <xf numFmtId="169" fontId="10" fillId="0" borderId="8" xfId="2" applyNumberFormat="1" applyFont="1" applyBorder="1" applyAlignment="1">
      <alignment horizontal="center"/>
    </xf>
    <xf numFmtId="169" fontId="10" fillId="0" borderId="52" xfId="2" applyNumberFormat="1" applyFont="1" applyBorder="1" applyAlignment="1">
      <alignment horizontal="right"/>
    </xf>
    <xf numFmtId="0" fontId="10" fillId="0" borderId="8" xfId="2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171" fontId="10" fillId="0" borderId="52" xfId="2" applyNumberFormat="1" applyFont="1" applyBorder="1" applyAlignment="1">
      <alignment horizontal="right"/>
    </xf>
    <xf numFmtId="49" fontId="10" fillId="0" borderId="2" xfId="2" applyNumberFormat="1" applyFont="1" applyBorder="1" applyAlignment="1">
      <alignment horizontal="center"/>
    </xf>
    <xf numFmtId="0" fontId="16" fillId="0" borderId="2" xfId="2" applyFont="1" applyBorder="1"/>
    <xf numFmtId="165" fontId="23" fillId="0" borderId="6" xfId="2" applyNumberFormat="1" applyFont="1" applyBorder="1" applyAlignment="1">
      <alignment horizontal="center" vertical="center"/>
    </xf>
    <xf numFmtId="0" fontId="10" fillId="0" borderId="2" xfId="2" applyFont="1" applyBorder="1" applyAlignment="1">
      <alignment horizontal="center"/>
    </xf>
    <xf numFmtId="171" fontId="10" fillId="0" borderId="3" xfId="2" applyNumberFormat="1" applyFont="1" applyBorder="1" applyAlignment="1">
      <alignment horizontal="center"/>
    </xf>
    <xf numFmtId="0" fontId="10" fillId="0" borderId="2" xfId="2" applyFont="1" applyBorder="1"/>
    <xf numFmtId="49" fontId="10" fillId="0" borderId="18" xfId="2" applyNumberFormat="1" applyFont="1" applyBorder="1" applyAlignment="1">
      <alignment horizontal="center"/>
    </xf>
    <xf numFmtId="49" fontId="10" fillId="0" borderId="12" xfId="2" applyNumberFormat="1" applyFont="1" applyBorder="1" applyAlignment="1">
      <alignment horizontal="center"/>
    </xf>
    <xf numFmtId="0" fontId="16" fillId="0" borderId="12" xfId="2" applyFont="1" applyBorder="1"/>
    <xf numFmtId="0" fontId="10" fillId="0" borderId="12" xfId="2" applyFont="1" applyBorder="1"/>
    <xf numFmtId="171" fontId="10" fillId="0" borderId="53" xfId="2" applyNumberFormat="1" applyFont="1" applyBorder="1" applyAlignment="1">
      <alignment horizontal="center"/>
    </xf>
    <xf numFmtId="4" fontId="10" fillId="0" borderId="22" xfId="2" applyNumberFormat="1" applyFont="1" applyBorder="1" applyAlignment="1">
      <alignment horizontal="center"/>
    </xf>
    <xf numFmtId="4" fontId="10" fillId="0" borderId="18" xfId="2" applyNumberFormat="1" applyFont="1" applyBorder="1" applyAlignment="1">
      <alignment horizontal="center"/>
    </xf>
    <xf numFmtId="4" fontId="10" fillId="0" borderId="53" xfId="2" applyNumberFormat="1" applyFont="1" applyBorder="1" applyAlignment="1">
      <alignment horizontal="center"/>
    </xf>
    <xf numFmtId="4" fontId="10" fillId="0" borderId="8" xfId="2" applyNumberFormat="1" applyFont="1" applyBorder="1" applyAlignment="1">
      <alignment horizontal="center"/>
    </xf>
    <xf numFmtId="4" fontId="10" fillId="0" borderId="2" xfId="2" applyNumberFormat="1" applyFont="1" applyBorder="1" applyAlignment="1">
      <alignment horizontal="center"/>
    </xf>
    <xf numFmtId="4" fontId="10" fillId="0" borderId="3" xfId="2" applyNumberFormat="1" applyFont="1" applyBorder="1" applyAlignment="1">
      <alignment horizontal="center"/>
    </xf>
    <xf numFmtId="4" fontId="10" fillId="0" borderId="6" xfId="2" applyNumberFormat="1" applyFont="1" applyBorder="1" applyAlignment="1">
      <alignment horizontal="center"/>
    </xf>
    <xf numFmtId="4" fontId="10" fillId="0" borderId="0" xfId="2" applyNumberFormat="1" applyFont="1" applyAlignment="1">
      <alignment horizontal="center"/>
    </xf>
    <xf numFmtId="4" fontId="10" fillId="0" borderId="54" xfId="2" applyNumberFormat="1" applyFont="1" applyBorder="1" applyAlignment="1">
      <alignment horizontal="center"/>
    </xf>
    <xf numFmtId="49" fontId="10" fillId="0" borderId="22" xfId="2" applyNumberFormat="1" applyFont="1" applyBorder="1" applyAlignment="1">
      <alignment horizontal="center"/>
    </xf>
    <xf numFmtId="4" fontId="10" fillId="0" borderId="20" xfId="2" applyNumberFormat="1" applyFont="1" applyBorder="1" applyAlignment="1">
      <alignment horizontal="center"/>
    </xf>
    <xf numFmtId="49" fontId="10" fillId="0" borderId="42" xfId="2" applyNumberFormat="1" applyFont="1" applyBorder="1" applyAlignment="1">
      <alignment horizontal="center"/>
    </xf>
    <xf numFmtId="49" fontId="10" fillId="0" borderId="10" xfId="2" applyNumberFormat="1" applyFont="1" applyBorder="1" applyAlignment="1">
      <alignment horizontal="center"/>
    </xf>
    <xf numFmtId="0" fontId="16" fillId="0" borderId="10" xfId="2" applyFont="1" applyBorder="1"/>
    <xf numFmtId="0" fontId="10" fillId="0" borderId="42" xfId="2" applyFont="1" applyBorder="1"/>
    <xf numFmtId="4" fontId="10" fillId="0" borderId="11" xfId="2" applyNumberFormat="1" applyFont="1" applyBorder="1" applyAlignment="1">
      <alignment horizontal="center"/>
    </xf>
    <xf numFmtId="4" fontId="10" fillId="0" borderId="9" xfId="2" applyNumberFormat="1" applyFont="1" applyBorder="1" applyAlignment="1">
      <alignment horizontal="center"/>
    </xf>
    <xf numFmtId="4" fontId="10" fillId="0" borderId="43" xfId="2" applyNumberFormat="1" applyFont="1" applyBorder="1"/>
    <xf numFmtId="169" fontId="10" fillId="0" borderId="44" xfId="2" applyNumberFormat="1" applyFont="1" applyBorder="1" applyAlignment="1">
      <alignment horizontal="right"/>
    </xf>
    <xf numFmtId="171" fontId="10" fillId="0" borderId="0" xfId="2" applyNumberFormat="1" applyFont="1"/>
    <xf numFmtId="165" fontId="25" fillId="0" borderId="0" xfId="3" applyFont="1"/>
    <xf numFmtId="49" fontId="23" fillId="0" borderId="55" xfId="8" applyNumberFormat="1" applyFont="1" applyBorder="1"/>
    <xf numFmtId="165" fontId="23" fillId="0" borderId="55" xfId="3" applyFont="1" applyBorder="1"/>
    <xf numFmtId="165" fontId="23" fillId="0" borderId="55" xfId="3" applyFont="1" applyBorder="1" applyAlignment="1">
      <alignment horizontal="center" vertical="center"/>
    </xf>
    <xf numFmtId="165" fontId="23" fillId="0" borderId="55" xfId="2" applyNumberFormat="1" applyFont="1" applyBorder="1" applyAlignment="1">
      <alignment horizontal="center" vertical="center"/>
    </xf>
    <xf numFmtId="0" fontId="26" fillId="0" borderId="0" xfId="2" applyFont="1"/>
    <xf numFmtId="0" fontId="23" fillId="0" borderId="45" xfId="8" applyFont="1" applyBorder="1"/>
    <xf numFmtId="4" fontId="23" fillId="0" borderId="45" xfId="8" applyNumberFormat="1" applyFont="1" applyBorder="1"/>
    <xf numFmtId="165" fontId="23" fillId="0" borderId="45" xfId="3" applyFont="1" applyBorder="1" applyAlignment="1">
      <alignment horizontal="center" vertical="center"/>
    </xf>
    <xf numFmtId="165" fontId="23" fillId="0" borderId="45" xfId="2" applyNumberFormat="1" applyFont="1" applyBorder="1" applyAlignment="1">
      <alignment horizontal="center" vertical="center"/>
    </xf>
    <xf numFmtId="165" fontId="27" fillId="0" borderId="0" xfId="3" applyFont="1"/>
    <xf numFmtId="165" fontId="10" fillId="0" borderId="0" xfId="2" applyNumberFormat="1" applyFont="1"/>
    <xf numFmtId="4" fontId="21" fillId="3" borderId="0" xfId="8" applyNumberFormat="1" applyFont="1" applyFill="1"/>
    <xf numFmtId="0" fontId="12" fillId="0" borderId="0" xfId="2" applyFont="1"/>
    <xf numFmtId="0" fontId="27" fillId="0" borderId="0" xfId="2" applyFont="1"/>
    <xf numFmtId="165" fontId="12" fillId="0" borderId="0" xfId="3" applyFont="1"/>
    <xf numFmtId="0" fontId="28" fillId="0" borderId="0" xfId="2" applyFont="1"/>
    <xf numFmtId="0" fontId="29" fillId="0" borderId="0" xfId="2" applyFont="1"/>
    <xf numFmtId="0" fontId="28" fillId="0" borderId="0" xfId="2" applyFont="1" applyAlignment="1">
      <alignment horizontal="right"/>
    </xf>
    <xf numFmtId="0" fontId="28" fillId="0" borderId="0" xfId="2" applyFont="1" applyAlignment="1">
      <alignment horizontal="left"/>
    </xf>
    <xf numFmtId="0" fontId="28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12" fillId="0" borderId="0" xfId="4" applyFont="1" applyAlignment="1">
      <alignment vertical="center"/>
    </xf>
    <xf numFmtId="0" fontId="12" fillId="0" borderId="0" xfId="2" applyFont="1" applyAlignment="1">
      <alignment horizontal="left" vertical="center"/>
    </xf>
    <xf numFmtId="0" fontId="12" fillId="0" borderId="0" xfId="2" applyFont="1" applyAlignment="1">
      <alignment horizontal="center" vertical="center"/>
    </xf>
    <xf numFmtId="3" fontId="10" fillId="0" borderId="0" xfId="2" applyNumberFormat="1" applyFont="1"/>
    <xf numFmtId="4" fontId="10" fillId="0" borderId="0" xfId="2" applyNumberFormat="1" applyFont="1"/>
    <xf numFmtId="165" fontId="12" fillId="2" borderId="6" xfId="3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165" fontId="12" fillId="3" borderId="6" xfId="3" applyFont="1" applyFill="1" applyBorder="1" applyAlignment="1">
      <alignment horizontal="center"/>
    </xf>
    <xf numFmtId="0" fontId="13" fillId="0" borderId="34" xfId="2" applyFont="1" applyBorder="1" applyAlignment="1">
      <alignment horizontal="center"/>
    </xf>
    <xf numFmtId="0" fontId="13" fillId="0" borderId="0" xfId="2" applyFont="1" applyAlignment="1">
      <alignment horizontal="center"/>
    </xf>
    <xf numFmtId="0" fontId="13" fillId="0" borderId="4" xfId="2" applyFont="1" applyBorder="1" applyAlignment="1">
      <alignment horizontal="center"/>
    </xf>
    <xf numFmtId="0" fontId="10" fillId="0" borderId="1" xfId="2" applyFont="1" applyBorder="1" applyAlignment="1">
      <alignment horizontal="left" wrapText="1"/>
    </xf>
    <xf numFmtId="0" fontId="10" fillId="0" borderId="0" xfId="2" applyFont="1" applyAlignment="1">
      <alignment horizontal="left" vertical="top" wrapText="1"/>
    </xf>
    <xf numFmtId="0" fontId="10" fillId="0" borderId="1" xfId="2" applyFont="1" applyBorder="1" applyAlignment="1">
      <alignment vertical="top" wrapText="1"/>
    </xf>
    <xf numFmtId="0" fontId="10" fillId="0" borderId="1" xfId="4" applyBorder="1" applyAlignment="1">
      <alignment vertical="top" wrapText="1"/>
    </xf>
    <xf numFmtId="0" fontId="10" fillId="0" borderId="1" xfId="2" applyFont="1" applyBorder="1" applyAlignment="1">
      <alignment horizontal="left" vertical="center" wrapText="1"/>
    </xf>
    <xf numFmtId="0" fontId="11" fillId="0" borderId="35" xfId="2" applyFont="1" applyBorder="1" applyAlignment="1">
      <alignment horizontal="center"/>
    </xf>
    <xf numFmtId="0" fontId="11" fillId="0" borderId="48" xfId="2" applyFont="1" applyBorder="1" applyAlignment="1">
      <alignment horizontal="center"/>
    </xf>
    <xf numFmtId="0" fontId="13" fillId="0" borderId="18" xfId="2" applyFont="1" applyBorder="1" applyAlignment="1">
      <alignment horizontal="center"/>
    </xf>
    <xf numFmtId="0" fontId="13" fillId="0" borderId="12" xfId="2" applyFont="1" applyBorder="1" applyAlignment="1">
      <alignment horizontal="center"/>
    </xf>
    <xf numFmtId="0" fontId="13" fillId="0" borderId="20" xfId="2" applyFont="1" applyBorder="1" applyAlignment="1">
      <alignment horizontal="center"/>
    </xf>
    <xf numFmtId="4" fontId="18" fillId="0" borderId="0" xfId="6" applyNumberFormat="1" applyFont="1" applyAlignment="1">
      <alignment horizontal="center" vertical="top" wrapText="1"/>
    </xf>
    <xf numFmtId="0" fontId="20" fillId="0" borderId="0" xfId="8" applyAlignment="1">
      <alignment horizontal="center" vertical="center" wrapText="1"/>
    </xf>
    <xf numFmtId="0" fontId="10" fillId="0" borderId="19" xfId="2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10" fillId="0" borderId="21" xfId="2" applyFont="1" applyBorder="1" applyAlignment="1">
      <alignment horizontal="center"/>
    </xf>
    <xf numFmtId="0" fontId="10" fillId="0" borderId="9" xfId="2" applyFont="1" applyBorder="1" applyAlignment="1">
      <alignment horizontal="center"/>
    </xf>
    <xf numFmtId="0" fontId="10" fillId="0" borderId="10" xfId="2" applyFont="1" applyBorder="1" applyAlignment="1">
      <alignment horizontal="center"/>
    </xf>
    <xf numFmtId="0" fontId="10" fillId="0" borderId="11" xfId="2" applyFont="1" applyBorder="1" applyAlignment="1">
      <alignment horizontal="center"/>
    </xf>
    <xf numFmtId="2" fontId="16" fillId="0" borderId="35" xfId="2" applyNumberFormat="1" applyFont="1" applyBorder="1" applyAlignment="1">
      <alignment wrapText="1"/>
    </xf>
    <xf numFmtId="2" fontId="16" fillId="0" borderId="36" xfId="2" applyNumberFormat="1" applyFont="1" applyBorder="1" applyAlignment="1">
      <alignment wrapText="1"/>
    </xf>
    <xf numFmtId="2" fontId="16" fillId="0" borderId="48" xfId="2" applyNumberFormat="1" applyFont="1" applyBorder="1" applyAlignment="1">
      <alignment wrapText="1"/>
    </xf>
    <xf numFmtId="0" fontId="16" fillId="0" borderId="2" xfId="2" applyFont="1" applyBorder="1"/>
    <xf numFmtId="0" fontId="16" fillId="0" borderId="7" xfId="2" applyFont="1" applyBorder="1"/>
    <xf numFmtId="0" fontId="16" fillId="0" borderId="8" xfId="2" applyFont="1" applyBorder="1"/>
    <xf numFmtId="0" fontId="28" fillId="0" borderId="0" xfId="2" applyFont="1" applyAlignment="1">
      <alignment horizontal="center" vertical="center"/>
    </xf>
    <xf numFmtId="0" fontId="28" fillId="0" borderId="12" xfId="2" applyFont="1" applyBorder="1" applyAlignment="1">
      <alignment horizontal="center" vertical="center"/>
    </xf>
    <xf numFmtId="0" fontId="19" fillId="0" borderId="0" xfId="7" applyFont="1" applyAlignment="1">
      <alignment horizontal="center" vertical="center"/>
    </xf>
    <xf numFmtId="0" fontId="24" fillId="0" borderId="0" xfId="2" applyFont="1"/>
    <xf numFmtId="0" fontId="13" fillId="0" borderId="0" xfId="2" applyFont="1" applyAlignment="1">
      <alignment horizontal="right"/>
    </xf>
    <xf numFmtId="0" fontId="12" fillId="0" borderId="0" xfId="2" applyFont="1" applyAlignment="1">
      <alignment horizontal="left" vertical="center" wrapText="1"/>
    </xf>
    <xf numFmtId="0" fontId="12" fillId="0" borderId="1" xfId="2" applyFont="1" applyBorder="1" applyAlignment="1">
      <alignment horizontal="left" vertical="center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center" vertical="center"/>
    </xf>
    <xf numFmtId="0" fontId="12" fillId="0" borderId="0" xfId="4" applyFont="1" applyAlignment="1">
      <alignment horizontal="left" vertical="center" wrapText="1"/>
    </xf>
    <xf numFmtId="0" fontId="12" fillId="0" borderId="0" xfId="4" applyFont="1" applyAlignment="1">
      <alignment horizontal="left" vertical="center"/>
    </xf>
    <xf numFmtId="0" fontId="12" fillId="0" borderId="1" xfId="4" applyFont="1" applyBorder="1" applyAlignment="1">
      <alignment horizontal="left" vertical="center"/>
    </xf>
    <xf numFmtId="0" fontId="28" fillId="0" borderId="12" xfId="2" applyFont="1" applyBorder="1" applyAlignment="1">
      <alignment horizontal="center"/>
    </xf>
    <xf numFmtId="49" fontId="3" fillId="0" borderId="40" xfId="1" applyNumberFormat="1" applyFont="1" applyBorder="1" applyAlignment="1">
      <alignment horizontal="center"/>
    </xf>
    <xf numFmtId="49" fontId="3" fillId="0" borderId="6" xfId="1" applyNumberFormat="1" applyFont="1" applyBorder="1" applyAlignment="1">
      <alignment horizontal="center"/>
    </xf>
    <xf numFmtId="49" fontId="3" fillId="0" borderId="3" xfId="1" applyNumberFormat="1" applyFont="1" applyBorder="1" applyAlignment="1">
      <alignment horizontal="center"/>
    </xf>
    <xf numFmtId="0" fontId="3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left"/>
    </xf>
    <xf numFmtId="0" fontId="3" fillId="0" borderId="0" xfId="1" applyFont="1" applyAlignment="1">
      <alignment horizontal="right"/>
    </xf>
    <xf numFmtId="0" fontId="3" fillId="0" borderId="22" xfId="1" applyFont="1" applyBorder="1" applyAlignment="1">
      <alignment horizontal="center"/>
    </xf>
    <xf numFmtId="0" fontId="3" fillId="0" borderId="26" xfId="1" applyFont="1" applyBorder="1" applyAlignment="1">
      <alignment horizontal="right"/>
    </xf>
    <xf numFmtId="49" fontId="3" fillId="0" borderId="37" xfId="1" applyNumberFormat="1" applyFont="1" applyBorder="1" applyAlignment="1">
      <alignment horizontal="center"/>
    </xf>
    <xf numFmtId="49" fontId="3" fillId="0" borderId="38" xfId="1" applyNumberFormat="1" applyFont="1" applyBorder="1" applyAlignment="1">
      <alignment horizontal="center"/>
    </xf>
    <xf numFmtId="49" fontId="3" fillId="0" borderId="39" xfId="1" applyNumberFormat="1" applyFont="1" applyBorder="1" applyAlignment="1">
      <alignment horizontal="center"/>
    </xf>
    <xf numFmtId="49" fontId="3" fillId="0" borderId="41" xfId="1" applyNumberFormat="1" applyFont="1" applyBorder="1" applyAlignment="1">
      <alignment horizontal="center"/>
    </xf>
    <xf numFmtId="49" fontId="3" fillId="0" borderId="42" xfId="1" applyNumberFormat="1" applyFont="1" applyBorder="1" applyAlignment="1">
      <alignment horizontal="center"/>
    </xf>
    <xf numFmtId="49" fontId="3" fillId="0" borderId="43" xfId="1" applyNumberFormat="1" applyFont="1" applyBorder="1" applyAlignment="1">
      <alignment horizontal="center"/>
    </xf>
    <xf numFmtId="0" fontId="3" fillId="0" borderId="6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2" xfId="1" applyFont="1" applyBorder="1" applyAlignment="1">
      <alignment horizontal="right"/>
    </xf>
    <xf numFmtId="0" fontId="3" fillId="0" borderId="7" xfId="1" applyFont="1" applyBorder="1" applyAlignment="1">
      <alignment horizontal="right"/>
    </xf>
    <xf numFmtId="0" fontId="3" fillId="0" borderId="5" xfId="1" applyFont="1" applyBorder="1" applyAlignment="1">
      <alignment horizontal="right"/>
    </xf>
    <xf numFmtId="49" fontId="3" fillId="0" borderId="13" xfId="1" applyNumberFormat="1" applyFont="1" applyBorder="1" applyAlignment="1">
      <alignment horizontal="center" wrapText="1"/>
    </xf>
    <xf numFmtId="49" fontId="3" fillId="0" borderId="7" xfId="1" applyNumberFormat="1" applyFont="1" applyBorder="1" applyAlignment="1">
      <alignment horizontal="center" wrapText="1"/>
    </xf>
    <xf numFmtId="49" fontId="3" fillId="0" borderId="5" xfId="1" applyNumberFormat="1" applyFont="1" applyBorder="1" applyAlignment="1">
      <alignment horizontal="center" wrapText="1"/>
    </xf>
    <xf numFmtId="0" fontId="3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49" fontId="3" fillId="0" borderId="17" xfId="1" applyNumberFormat="1" applyFont="1" applyBorder="1" applyAlignment="1">
      <alignment horizontal="center"/>
    </xf>
    <xf numFmtId="49" fontId="3" fillId="0" borderId="14" xfId="1" applyNumberFormat="1" applyFont="1" applyBorder="1" applyAlignment="1">
      <alignment horizontal="center"/>
    </xf>
    <xf numFmtId="49" fontId="3" fillId="0" borderId="14" xfId="1" applyNumberFormat="1" applyFont="1" applyBorder="1" applyAlignment="1">
      <alignment horizontal="center" vertical="center"/>
    </xf>
    <xf numFmtId="49" fontId="3" fillId="0" borderId="16" xfId="1" applyNumberFormat="1" applyFont="1" applyBorder="1" applyAlignment="1">
      <alignment horizontal="center" vertical="center"/>
    </xf>
    <xf numFmtId="49" fontId="3" fillId="0" borderId="16" xfId="1" applyNumberFormat="1" applyFont="1" applyBorder="1" applyAlignment="1">
      <alignment horizontal="center"/>
    </xf>
    <xf numFmtId="0" fontId="3" fillId="0" borderId="18" xfId="1" applyFont="1" applyBorder="1" applyAlignment="1">
      <alignment horizontal="center" vertical="top" wrapText="1"/>
    </xf>
    <xf numFmtId="0" fontId="3" fillId="0" borderId="12" xfId="1" applyFont="1" applyBorder="1" applyAlignment="1">
      <alignment horizontal="center" vertical="top" wrapText="1"/>
    </xf>
    <xf numFmtId="0" fontId="3" fillId="0" borderId="20" xfId="1" applyFont="1" applyBorder="1" applyAlignment="1">
      <alignment horizontal="center" vertical="top" wrapText="1"/>
    </xf>
    <xf numFmtId="0" fontId="3" fillId="0" borderId="19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21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/>
    <xf numFmtId="4" fontId="3" fillId="0" borderId="6" xfId="1" applyNumberFormat="1" applyFont="1" applyBorder="1" applyAlignment="1">
      <alignment horizontal="center"/>
    </xf>
    <xf numFmtId="4" fontId="3" fillId="0" borderId="3" xfId="1" applyNumberFormat="1" applyFont="1" applyBorder="1" applyAlignment="1">
      <alignment horizontal="center"/>
    </xf>
    <xf numFmtId="0" fontId="3" fillId="0" borderId="18" xfId="1" applyFont="1" applyBorder="1"/>
    <xf numFmtId="0" fontId="3" fillId="0" borderId="12" xfId="1" applyFont="1" applyBorder="1"/>
    <xf numFmtId="0" fontId="3" fillId="0" borderId="28" xfId="1" applyFont="1" applyBorder="1"/>
    <xf numFmtId="4" fontId="3" fillId="0" borderId="38" xfId="1" applyNumberFormat="1" applyFont="1" applyBorder="1" applyAlignment="1">
      <alignment horizontal="center"/>
    </xf>
    <xf numFmtId="4" fontId="3" fillId="0" borderId="39" xfId="1" applyNumberFormat="1" applyFont="1" applyBorder="1" applyAlignment="1">
      <alignment horizontal="center"/>
    </xf>
    <xf numFmtId="0" fontId="3" fillId="0" borderId="19" xfId="1" applyFont="1" applyBorder="1"/>
    <xf numFmtId="0" fontId="3" fillId="0" borderId="1" xfId="1" applyFont="1" applyBorder="1"/>
    <xf numFmtId="0" fontId="3" fillId="0" borderId="30" xfId="1" applyFont="1" applyBorder="1"/>
    <xf numFmtId="49" fontId="3" fillId="0" borderId="13" xfId="1" applyNumberFormat="1" applyFont="1" applyBorder="1" applyAlignment="1">
      <alignment horizontal="center"/>
    </xf>
    <xf numFmtId="49" fontId="3" fillId="0" borderId="7" xfId="1" applyNumberFormat="1" applyFont="1" applyBorder="1" applyAlignment="1">
      <alignment horizontal="center"/>
    </xf>
    <xf numFmtId="49" fontId="3" fillId="0" borderId="8" xfId="1" applyNumberFormat="1" applyFont="1" applyBorder="1" applyAlignment="1">
      <alignment horizontal="center"/>
    </xf>
    <xf numFmtId="4" fontId="3" fillId="0" borderId="2" xfId="1" applyNumberFormat="1" applyFont="1" applyBorder="1" applyAlignment="1">
      <alignment horizontal="center"/>
    </xf>
    <xf numFmtId="4" fontId="3" fillId="0" borderId="7" xfId="1" applyNumberFormat="1" applyFont="1" applyBorder="1" applyAlignment="1">
      <alignment horizontal="center"/>
    </xf>
    <xf numFmtId="4" fontId="3" fillId="0" borderId="8" xfId="1" applyNumberFormat="1" applyFont="1" applyBorder="1" applyAlignment="1">
      <alignment horizontal="center"/>
    </xf>
    <xf numFmtId="4" fontId="3" fillId="0" borderId="5" xfId="1" applyNumberFormat="1" applyFont="1" applyBorder="1" applyAlignment="1">
      <alignment horizontal="center"/>
    </xf>
    <xf numFmtId="49" fontId="3" fillId="0" borderId="32" xfId="1" applyNumberFormat="1" applyFont="1" applyBorder="1" applyAlignment="1">
      <alignment horizontal="center"/>
    </xf>
    <xf numFmtId="49" fontId="3" fillId="0" borderId="10" xfId="1" applyNumberFormat="1" applyFont="1" applyBorder="1" applyAlignment="1">
      <alignment horizontal="center"/>
    </xf>
    <xf numFmtId="49" fontId="3" fillId="0" borderId="11" xfId="1" applyNumberFormat="1" applyFont="1" applyBorder="1" applyAlignment="1">
      <alignment horizontal="center"/>
    </xf>
    <xf numFmtId="4" fontId="3" fillId="0" borderId="9" xfId="1" applyNumberFormat="1" applyFont="1" applyBorder="1" applyAlignment="1">
      <alignment horizontal="center"/>
    </xf>
    <xf numFmtId="4" fontId="3" fillId="0" borderId="10" xfId="1" applyNumberFormat="1" applyFont="1" applyBorder="1" applyAlignment="1">
      <alignment horizontal="center"/>
    </xf>
    <xf numFmtId="4" fontId="3" fillId="0" borderId="11" xfId="1" applyNumberFormat="1" applyFont="1" applyBorder="1" applyAlignment="1">
      <alignment horizontal="center"/>
    </xf>
    <xf numFmtId="4" fontId="3" fillId="0" borderId="33" xfId="1" applyNumberFormat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4" fontId="7" fillId="0" borderId="19" xfId="1" applyNumberFormat="1" applyFont="1" applyBorder="1" applyAlignment="1">
      <alignment horizontal="center"/>
    </xf>
    <xf numFmtId="4" fontId="7" fillId="0" borderId="1" xfId="1" applyNumberFormat="1" applyFont="1" applyBorder="1" applyAlignment="1">
      <alignment horizontal="center"/>
    </xf>
    <xf numFmtId="4" fontId="7" fillId="0" borderId="21" xfId="1" applyNumberFormat="1" applyFont="1" applyBorder="1" applyAlignment="1">
      <alignment horizontal="center"/>
    </xf>
    <xf numFmtId="4" fontId="7" fillId="0" borderId="2" xfId="1" applyNumberFormat="1" applyFont="1" applyBorder="1" applyAlignment="1">
      <alignment horizontal="center"/>
    </xf>
    <xf numFmtId="4" fontId="7" fillId="0" borderId="7" xfId="1" applyNumberFormat="1" applyFont="1" applyBorder="1" applyAlignment="1">
      <alignment horizontal="center"/>
    </xf>
    <xf numFmtId="4" fontId="7" fillId="0" borderId="8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3" fillId="0" borderId="35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2" xfId="0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26" xfId="0" applyFont="1" applyBorder="1" applyAlignment="1">
      <alignment horizontal="right"/>
    </xf>
    <xf numFmtId="49" fontId="3" fillId="0" borderId="27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30" xfId="0" applyFont="1" applyBorder="1" applyAlignment="1">
      <alignment horizontal="left" wrapText="1"/>
    </xf>
    <xf numFmtId="49" fontId="3" fillId="0" borderId="0" xfId="0" applyNumberFormat="1" applyFont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0" fontId="3" fillId="0" borderId="12" xfId="0" applyFont="1" applyBorder="1" applyAlignment="1">
      <alignment horizontal="right"/>
    </xf>
    <xf numFmtId="49" fontId="3" fillId="0" borderId="27" xfId="0" applyNumberFormat="1" applyFont="1" applyBorder="1" applyAlignment="1">
      <alignment horizontal="center" wrapText="1"/>
    </xf>
    <xf numFmtId="49" fontId="3" fillId="0" borderId="32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33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0" borderId="12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4" fontId="0" fillId="0" borderId="2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30" xfId="0" applyFont="1" applyBorder="1" applyAlignment="1">
      <alignment horizontal="left"/>
    </xf>
  </cellXfs>
  <cellStyles count="10">
    <cellStyle name="Обычный" xfId="0" builtinId="0"/>
    <cellStyle name="Обычный 10 2" xfId="2" xr:uid="{00000000-0005-0000-0000-000001000000}"/>
    <cellStyle name="Обычный 11" xfId="4" xr:uid="{00000000-0005-0000-0000-000002000000}"/>
    <cellStyle name="Обычный 2" xfId="1" xr:uid="{00000000-0005-0000-0000-000003000000}"/>
    <cellStyle name="Обычный 2 2 2 2 3 2" xfId="7" xr:uid="{00000000-0005-0000-0000-000004000000}"/>
    <cellStyle name="Обычный 2 5" xfId="5" xr:uid="{00000000-0005-0000-0000-000005000000}"/>
    <cellStyle name="Обычный 9" xfId="8" xr:uid="{00000000-0005-0000-0000-000006000000}"/>
    <cellStyle name="Обычный_КС-3_Крюково.06.09" xfId="6" xr:uid="{00000000-0005-0000-0000-000007000000}"/>
    <cellStyle name="Обычный_КС-3_Крюково.xls1" xfId="9" xr:uid="{00000000-0005-0000-0000-000008000000}"/>
    <cellStyle name="Финансовый 2 3" xfId="3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"/>
  <sheetViews>
    <sheetView view="pageBreakPreview" topLeftCell="A17" zoomScaleNormal="100" zoomScaleSheetLayoutView="100" workbookViewId="0">
      <selection activeCell="H82" sqref="H82"/>
    </sheetView>
  </sheetViews>
  <sheetFormatPr defaultColWidth="9" defaultRowHeight="12.75" x14ac:dyDescent="0.2"/>
  <cols>
    <col min="1" max="1" width="6.28515625" style="50" customWidth="1"/>
    <col min="2" max="2" width="10.42578125" style="50" customWidth="1"/>
    <col min="3" max="3" width="22.5703125" style="50" customWidth="1"/>
    <col min="4" max="4" width="18.85546875" style="50" customWidth="1"/>
    <col min="5" max="5" width="12.85546875" style="50" customWidth="1"/>
    <col min="6" max="6" width="15.42578125" style="50" customWidth="1"/>
    <col min="7" max="7" width="15.5703125" style="50" customWidth="1"/>
    <col min="8" max="8" width="20.42578125" style="50" customWidth="1"/>
    <col min="9" max="9" width="6.42578125" style="50" customWidth="1"/>
    <col min="10" max="10" width="11.5703125" style="53" customWidth="1"/>
    <col min="11" max="11" width="17.5703125" style="53" customWidth="1"/>
    <col min="12" max="12" width="17.140625" style="53" customWidth="1"/>
    <col min="13" max="13" width="8.140625" style="53" customWidth="1"/>
    <col min="14" max="14" width="14.7109375" style="50" customWidth="1"/>
    <col min="15" max="15" width="15.140625" style="50" bestFit="1" customWidth="1"/>
    <col min="16" max="16" width="14.28515625" style="50" customWidth="1"/>
    <col min="17" max="16384" width="9" style="50"/>
  </cols>
  <sheetData>
    <row r="1" spans="1:14" x14ac:dyDescent="0.2">
      <c r="G1" s="51"/>
      <c r="H1" s="52" t="s">
        <v>96</v>
      </c>
    </row>
    <row r="2" spans="1:14" x14ac:dyDescent="0.2">
      <c r="G2" s="51"/>
      <c r="H2" s="52" t="s">
        <v>5</v>
      </c>
    </row>
    <row r="3" spans="1:14" x14ac:dyDescent="0.2">
      <c r="G3" s="51"/>
      <c r="H3" s="52" t="s">
        <v>97</v>
      </c>
    </row>
    <row r="4" spans="1:14" ht="9.75" customHeight="1" x14ac:dyDescent="0.2"/>
    <row r="5" spans="1:14" ht="16.350000000000001" customHeight="1" x14ac:dyDescent="0.2">
      <c r="G5" s="54"/>
      <c r="H5" s="55" t="s">
        <v>3</v>
      </c>
    </row>
    <row r="6" spans="1:14" x14ac:dyDescent="0.2">
      <c r="G6" s="56" t="s">
        <v>70</v>
      </c>
      <c r="H6" s="57" t="s">
        <v>71</v>
      </c>
    </row>
    <row r="7" spans="1:14" ht="25.9" customHeight="1" x14ac:dyDescent="0.2">
      <c r="A7" s="50" t="s">
        <v>0</v>
      </c>
      <c r="C7" s="230"/>
      <c r="D7" s="230"/>
      <c r="E7" s="230"/>
      <c r="F7" s="230"/>
      <c r="G7" s="56"/>
      <c r="H7" s="58"/>
    </row>
    <row r="8" spans="1:14" s="51" customFormat="1" ht="18.399999999999999" customHeight="1" x14ac:dyDescent="0.2">
      <c r="A8" s="50"/>
      <c r="B8" s="50"/>
      <c r="C8" s="50"/>
      <c r="D8" s="59"/>
      <c r="E8" s="59"/>
      <c r="F8" s="50"/>
      <c r="G8" s="56"/>
      <c r="H8" s="58"/>
      <c r="J8" s="60"/>
      <c r="K8" s="60"/>
      <c r="L8" s="60"/>
      <c r="M8" s="60"/>
    </row>
    <row r="9" spans="1:14" s="51" customFormat="1" ht="25.5" customHeight="1" x14ac:dyDescent="0.2">
      <c r="A9" s="231" t="s">
        <v>171</v>
      </c>
      <c r="B9" s="231"/>
      <c r="C9" s="232" t="s">
        <v>98</v>
      </c>
      <c r="D9" s="232"/>
      <c r="E9" s="232"/>
      <c r="F9" s="232"/>
      <c r="G9" s="56" t="s">
        <v>72</v>
      </c>
      <c r="H9" s="55">
        <v>58306175</v>
      </c>
      <c r="J9" s="60"/>
      <c r="K9" s="60"/>
      <c r="L9" s="60"/>
      <c r="M9" s="60"/>
    </row>
    <row r="10" spans="1:14" s="51" customFormat="1" x14ac:dyDescent="0.2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">
      <c r="A11" s="61" t="s">
        <v>68</v>
      </c>
      <c r="B11" s="61"/>
      <c r="C11" s="233" t="s">
        <v>45</v>
      </c>
      <c r="D11" s="233"/>
      <c r="E11" s="233"/>
      <c r="F11" s="233"/>
      <c r="G11" s="62" t="s">
        <v>72</v>
      </c>
      <c r="H11" s="63">
        <v>31732623</v>
      </c>
      <c r="J11" s="60"/>
      <c r="K11" s="60"/>
      <c r="L11" s="60"/>
      <c r="M11" s="60"/>
    </row>
    <row r="12" spans="1:14" s="51" customFormat="1" x14ac:dyDescent="0.2">
      <c r="A12" s="61"/>
      <c r="B12" s="61"/>
      <c r="C12" s="50"/>
      <c r="D12" s="59"/>
      <c r="G12" s="56"/>
      <c r="H12" s="55"/>
      <c r="J12" s="60"/>
      <c r="K12" s="60"/>
      <c r="L12" s="60"/>
      <c r="M12" s="60"/>
    </row>
    <row r="13" spans="1:14" s="51" customFormat="1" ht="42" hidden="1" customHeight="1" x14ac:dyDescent="0.2">
      <c r="A13" s="61" t="s">
        <v>99</v>
      </c>
      <c r="B13" s="61"/>
      <c r="C13" s="230" t="s">
        <v>100</v>
      </c>
      <c r="D13" s="230"/>
      <c r="E13" s="230"/>
      <c r="F13" s="230"/>
      <c r="G13" s="50"/>
      <c r="H13" s="58"/>
      <c r="J13" s="60"/>
      <c r="K13" s="60"/>
      <c r="L13" s="64"/>
      <c r="M13" s="60"/>
    </row>
    <row r="14" spans="1:14" ht="36.75" customHeight="1" x14ac:dyDescent="0.2">
      <c r="A14" s="61" t="s">
        <v>101</v>
      </c>
      <c r="B14" s="61"/>
      <c r="C14" s="234" t="s">
        <v>102</v>
      </c>
      <c r="D14" s="234"/>
      <c r="E14" s="234"/>
      <c r="F14" s="234"/>
      <c r="G14" s="65"/>
      <c r="H14" s="58"/>
      <c r="I14" s="66"/>
    </row>
    <row r="15" spans="1:14" ht="18" customHeight="1" x14ac:dyDescent="0.2">
      <c r="D15" s="50" t="s">
        <v>103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25">
      <c r="D16" s="67"/>
      <c r="E16" s="67"/>
      <c r="F16" s="69" t="s">
        <v>104</v>
      </c>
      <c r="G16" s="56" t="s">
        <v>105</v>
      </c>
      <c r="H16" s="58"/>
    </row>
    <row r="17" spans="1:16" s="51" customFormat="1" ht="15" customHeight="1" thickBot="1" x14ac:dyDescent="0.25">
      <c r="D17" s="65"/>
      <c r="E17" s="65"/>
      <c r="F17" s="56" t="s">
        <v>106</v>
      </c>
      <c r="G17" s="68" t="s">
        <v>75</v>
      </c>
      <c r="H17" s="70" t="s">
        <v>66</v>
      </c>
    </row>
    <row r="18" spans="1:16" s="51" customFormat="1" ht="15" customHeight="1" thickBot="1" x14ac:dyDescent="0.25">
      <c r="C18" s="71"/>
      <c r="D18" s="72"/>
      <c r="G18" s="68" t="s">
        <v>76</v>
      </c>
      <c r="H18" s="73">
        <v>45317</v>
      </c>
    </row>
    <row r="19" spans="1:16" s="51" customFormat="1" ht="15" customHeight="1" x14ac:dyDescent="0.2">
      <c r="C19" s="71"/>
      <c r="D19" s="72"/>
      <c r="G19" s="69" t="s">
        <v>107</v>
      </c>
      <c r="H19" s="74" t="s">
        <v>134</v>
      </c>
    </row>
    <row r="20" spans="1:16" s="51" customFormat="1" ht="15" customHeight="1" x14ac:dyDescent="0.2">
      <c r="C20" s="71"/>
      <c r="D20" s="72"/>
      <c r="G20" s="69" t="s">
        <v>76</v>
      </c>
      <c r="H20" s="75" t="s">
        <v>195</v>
      </c>
    </row>
    <row r="21" spans="1:16" s="51" customFormat="1" ht="15" customHeight="1" x14ac:dyDescent="0.2">
      <c r="C21" s="71"/>
      <c r="D21" s="76"/>
      <c r="F21" s="69"/>
      <c r="G21" s="56" t="s">
        <v>7</v>
      </c>
      <c r="H21" s="58"/>
    </row>
    <row r="22" spans="1:16" s="51" customFormat="1" ht="15" customHeight="1" x14ac:dyDescent="0.2">
      <c r="C22" s="71"/>
      <c r="D22" s="77"/>
      <c r="F22" s="52"/>
      <c r="G22" s="50" t="s">
        <v>103</v>
      </c>
      <c r="H22" s="50"/>
    </row>
    <row r="23" spans="1:16" s="51" customFormat="1" ht="5.45" customHeight="1" thickBot="1" x14ac:dyDescent="0.25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2" customHeight="1" thickBot="1" x14ac:dyDescent="0.25">
      <c r="D24" s="80"/>
      <c r="E24" s="81" t="s">
        <v>108</v>
      </c>
      <c r="F24" s="82" t="s">
        <v>109</v>
      </c>
      <c r="G24" s="235" t="s">
        <v>10</v>
      </c>
      <c r="H24" s="236"/>
      <c r="J24" s="60"/>
      <c r="K24" s="60"/>
      <c r="L24" s="60"/>
      <c r="M24" s="60"/>
    </row>
    <row r="25" spans="1:16" s="51" customFormat="1" ht="12.2" customHeight="1" thickBot="1" x14ac:dyDescent="0.25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25">
      <c r="D26" s="50"/>
      <c r="E26" s="87">
        <v>1</v>
      </c>
      <c r="F26" s="88">
        <f>H26</f>
        <v>45463</v>
      </c>
      <c r="G26" s="89">
        <v>45317</v>
      </c>
      <c r="H26" s="88">
        <v>45463</v>
      </c>
      <c r="I26" s="90"/>
      <c r="J26" s="60"/>
      <c r="K26" s="60"/>
      <c r="L26" s="60"/>
      <c r="M26" s="60"/>
    </row>
    <row r="27" spans="1:16" s="91" customFormat="1" ht="11.25" x14ac:dyDescent="0.2">
      <c r="J27" s="92"/>
      <c r="K27" s="92"/>
      <c r="L27" s="92"/>
      <c r="M27" s="92"/>
    </row>
    <row r="28" spans="1:16" x14ac:dyDescent="0.2">
      <c r="E28" s="54" t="s">
        <v>77</v>
      </c>
    </row>
    <row r="29" spans="1:16" x14ac:dyDescent="0.2">
      <c r="D29" s="93"/>
      <c r="E29" s="54" t="s">
        <v>78</v>
      </c>
      <c r="F29" s="93"/>
      <c r="G29" s="93"/>
    </row>
    <row r="30" spans="1:16" ht="20.25" customHeight="1" x14ac:dyDescent="0.2">
      <c r="A30" s="94" t="s">
        <v>16</v>
      </c>
      <c r="B30" s="237" t="s">
        <v>110</v>
      </c>
      <c r="C30" s="238"/>
      <c r="D30" s="239"/>
      <c r="E30" s="95" t="s">
        <v>111</v>
      </c>
      <c r="F30" s="96" t="s">
        <v>112</v>
      </c>
      <c r="G30" s="97"/>
      <c r="H30" s="98"/>
      <c r="J30" s="240" t="s">
        <v>193</v>
      </c>
      <c r="K30" s="240"/>
      <c r="L30" s="240"/>
      <c r="M30" s="240"/>
      <c r="N30" s="240"/>
      <c r="O30" s="99"/>
      <c r="P30" s="99"/>
    </row>
    <row r="31" spans="1:16" ht="24.75" customHeight="1" x14ac:dyDescent="0.2">
      <c r="A31" s="100" t="s">
        <v>113</v>
      </c>
      <c r="B31" s="227" t="s">
        <v>114</v>
      </c>
      <c r="C31" s="228"/>
      <c r="D31" s="229"/>
      <c r="E31" s="101"/>
      <c r="F31" s="102" t="s">
        <v>115</v>
      </c>
      <c r="G31" s="103"/>
      <c r="H31" s="102" t="s">
        <v>116</v>
      </c>
      <c r="J31" s="241" t="s">
        <v>117</v>
      </c>
      <c r="K31" s="241"/>
      <c r="L31" s="104">
        <v>1109422.0800000001</v>
      </c>
      <c r="M31" s="105"/>
      <c r="N31" s="106"/>
      <c r="O31" s="107"/>
      <c r="P31" s="107"/>
    </row>
    <row r="32" spans="1:16" ht="17.25" customHeight="1" x14ac:dyDescent="0.25">
      <c r="A32" s="100" t="s">
        <v>118</v>
      </c>
      <c r="B32" s="227"/>
      <c r="C32" s="228"/>
      <c r="D32" s="229"/>
      <c r="E32" s="101"/>
      <c r="F32" s="102" t="s">
        <v>119</v>
      </c>
      <c r="G32" s="108" t="s">
        <v>83</v>
      </c>
      <c r="H32" s="102" t="s">
        <v>120</v>
      </c>
      <c r="J32" s="109"/>
      <c r="K32" s="110" t="s">
        <v>121</v>
      </c>
      <c r="L32" s="110" t="s">
        <v>122</v>
      </c>
      <c r="M32" s="111" t="s">
        <v>123</v>
      </c>
      <c r="N32" s="111" t="s">
        <v>124</v>
      </c>
      <c r="O32" s="99" t="s">
        <v>125</v>
      </c>
      <c r="P32" s="99"/>
    </row>
    <row r="33" spans="1:18" x14ac:dyDescent="0.2">
      <c r="A33" s="112"/>
      <c r="B33" s="242"/>
      <c r="C33" s="243"/>
      <c r="D33" s="244"/>
      <c r="E33" s="113"/>
      <c r="F33" s="114" t="s">
        <v>126</v>
      </c>
      <c r="G33" s="115"/>
      <c r="H33" s="114" t="s">
        <v>127</v>
      </c>
      <c r="J33" s="116" t="s">
        <v>194</v>
      </c>
      <c r="K33" s="117">
        <f>'кс2 №1'!AQ50</f>
        <v>521312.7</v>
      </c>
      <c r="L33" s="117">
        <f>K33*1.2</f>
        <v>625575.24</v>
      </c>
      <c r="M33" s="118">
        <v>1</v>
      </c>
      <c r="N33" s="119">
        <v>1</v>
      </c>
      <c r="O33" s="120" cm="1">
        <f t="array" ref="O33:R33">'кс2 №1'!AQ52:AT52</f>
        <v>625575.24</v>
      </c>
      <c r="P33" s="99">
        <v>0</v>
      </c>
      <c r="Q33" s="50">
        <v>0</v>
      </c>
      <c r="R33" s="50">
        <v>0</v>
      </c>
    </row>
    <row r="34" spans="1:18" ht="13.5" thickBot="1" x14ac:dyDescent="0.25">
      <c r="A34" s="121">
        <v>1</v>
      </c>
      <c r="B34" s="245">
        <v>2</v>
      </c>
      <c r="C34" s="246"/>
      <c r="D34" s="247"/>
      <c r="E34" s="121">
        <v>3</v>
      </c>
      <c r="F34" s="121">
        <v>4</v>
      </c>
      <c r="G34" s="121">
        <v>5</v>
      </c>
      <c r="H34" s="121">
        <v>6</v>
      </c>
      <c r="J34" s="116"/>
      <c r="K34" s="122"/>
      <c r="L34" s="117"/>
      <c r="M34" s="118"/>
      <c r="N34" s="119"/>
      <c r="O34" s="107"/>
      <c r="P34" s="107"/>
    </row>
    <row r="35" spans="1:18" ht="27" customHeight="1" thickBot="1" x14ac:dyDescent="0.25">
      <c r="A35" s="123"/>
      <c r="B35" s="248" t="s">
        <v>128</v>
      </c>
      <c r="C35" s="249"/>
      <c r="D35" s="250"/>
      <c r="E35" s="124" t="s">
        <v>129</v>
      </c>
      <c r="F35" s="125">
        <f>F36</f>
        <v>521312.7</v>
      </c>
      <c r="G35" s="125">
        <f>G36</f>
        <v>521312.7</v>
      </c>
      <c r="H35" s="125">
        <f>H36</f>
        <v>521312.7</v>
      </c>
      <c r="I35" s="53"/>
      <c r="J35" s="116"/>
      <c r="K35" s="126"/>
      <c r="L35" s="126"/>
      <c r="M35" s="118"/>
      <c r="N35" s="119"/>
      <c r="O35" s="107"/>
      <c r="P35" s="107"/>
      <c r="Q35" s="127"/>
    </row>
    <row r="36" spans="1:18" ht="18.75" customHeight="1" x14ac:dyDescent="0.2">
      <c r="A36" s="128" t="s">
        <v>43</v>
      </c>
      <c r="B36" s="251" t="s">
        <v>130</v>
      </c>
      <c r="C36" s="252"/>
      <c r="D36" s="253"/>
      <c r="E36" s="112"/>
      <c r="F36" s="129">
        <f>G36</f>
        <v>521312.7</v>
      </c>
      <c r="G36" s="130">
        <f>K33+K34+K35+K36+K42</f>
        <v>521312.7</v>
      </c>
      <c r="H36" s="131">
        <f>K33</f>
        <v>521312.7</v>
      </c>
      <c r="I36" s="53"/>
      <c r="J36" s="132"/>
      <c r="K36" s="133"/>
      <c r="L36" s="133"/>
      <c r="M36" s="134"/>
      <c r="N36" s="135"/>
      <c r="O36" s="99"/>
      <c r="P36" s="99"/>
    </row>
    <row r="37" spans="1:18" hidden="1" x14ac:dyDescent="0.2">
      <c r="A37" s="128" t="s">
        <v>131</v>
      </c>
      <c r="B37" s="251" t="s">
        <v>130</v>
      </c>
      <c r="C37" s="252"/>
      <c r="D37" s="253"/>
      <c r="E37" s="112"/>
      <c r="F37" s="129">
        <f t="shared" ref="F37:G41" si="0">G37</f>
        <v>0</v>
      </c>
      <c r="G37" s="130">
        <f t="shared" si="0"/>
        <v>0</v>
      </c>
      <c r="H37" s="136">
        <f>SUM(I37:Q37)</f>
        <v>0</v>
      </c>
      <c r="I37" s="53"/>
      <c r="J37" s="137"/>
      <c r="K37" s="138"/>
      <c r="L37" s="138"/>
      <c r="M37" s="139"/>
      <c r="N37" s="119"/>
      <c r="O37" s="99"/>
      <c r="P37" s="99"/>
    </row>
    <row r="38" spans="1:18" hidden="1" x14ac:dyDescent="0.2">
      <c r="A38" s="128" t="s">
        <v>132</v>
      </c>
      <c r="B38" s="251" t="s">
        <v>133</v>
      </c>
      <c r="C38" s="252"/>
      <c r="D38" s="253"/>
      <c r="E38" s="112"/>
      <c r="F38" s="129">
        <f t="shared" si="0"/>
        <v>0</v>
      </c>
      <c r="G38" s="130">
        <f t="shared" si="0"/>
        <v>0</v>
      </c>
      <c r="H38" s="136">
        <f>SUM(I38:Q38)</f>
        <v>0</v>
      </c>
      <c r="I38" s="53"/>
      <c r="J38" s="137"/>
      <c r="K38" s="138"/>
      <c r="L38" s="138"/>
      <c r="M38" s="139"/>
      <c r="N38" s="119"/>
      <c r="O38" s="256"/>
      <c r="P38" s="256"/>
    </row>
    <row r="39" spans="1:18" hidden="1" x14ac:dyDescent="0.2">
      <c r="A39" s="128" t="s">
        <v>134</v>
      </c>
      <c r="B39" s="251" t="s">
        <v>135</v>
      </c>
      <c r="C39" s="252"/>
      <c r="D39" s="253"/>
      <c r="E39" s="112"/>
      <c r="F39" s="129"/>
      <c r="G39" s="130"/>
      <c r="H39" s="136"/>
      <c r="I39" s="53"/>
      <c r="J39" s="137"/>
      <c r="K39" s="138"/>
      <c r="L39" s="138"/>
      <c r="M39" s="139"/>
      <c r="N39" s="118"/>
      <c r="O39" s="107"/>
      <c r="P39" s="107"/>
    </row>
    <row r="40" spans="1:18" hidden="1" x14ac:dyDescent="0.2">
      <c r="A40" s="128" t="s">
        <v>134</v>
      </c>
      <c r="B40" s="251" t="s">
        <v>136</v>
      </c>
      <c r="C40" s="252"/>
      <c r="D40" s="253"/>
      <c r="E40" s="112"/>
      <c r="F40" s="129"/>
      <c r="G40" s="130"/>
      <c r="H40" s="136"/>
      <c r="I40" s="53"/>
      <c r="J40" s="137"/>
      <c r="K40" s="138"/>
      <c r="L40" s="138"/>
      <c r="M40" s="139"/>
      <c r="N40" s="118"/>
      <c r="O40" s="99"/>
      <c r="P40" s="99"/>
    </row>
    <row r="41" spans="1:18" hidden="1" x14ac:dyDescent="0.2">
      <c r="A41" s="128" t="s">
        <v>137</v>
      </c>
      <c r="B41" s="251" t="s">
        <v>138</v>
      </c>
      <c r="C41" s="252"/>
      <c r="D41" s="253"/>
      <c r="E41" s="112"/>
      <c r="F41" s="129">
        <f t="shared" si="0"/>
        <v>0</v>
      </c>
      <c r="G41" s="130">
        <f t="shared" si="0"/>
        <v>0</v>
      </c>
      <c r="H41" s="136">
        <f>SUM(I41:Q41)</f>
        <v>0</v>
      </c>
      <c r="I41" s="53"/>
      <c r="J41" s="137"/>
      <c r="K41" s="138"/>
      <c r="L41" s="138"/>
      <c r="M41" s="139"/>
      <c r="N41" s="119"/>
      <c r="O41" s="99"/>
      <c r="P41" s="99"/>
    </row>
    <row r="42" spans="1:18" ht="14.25" customHeight="1" x14ac:dyDescent="0.2">
      <c r="A42" s="140"/>
      <c r="E42" s="257" t="s">
        <v>139</v>
      </c>
      <c r="F42" s="257"/>
      <c r="G42" s="257"/>
      <c r="H42" s="141">
        <f>H35</f>
        <v>521312.7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">
      <c r="A43" s="140"/>
      <c r="E43" s="257" t="s">
        <v>140</v>
      </c>
      <c r="F43" s="257"/>
      <c r="G43" s="257"/>
      <c r="H43" s="141">
        <f>ROUND(H42*0.2,2)</f>
        <v>104262.54</v>
      </c>
      <c r="I43" s="53"/>
      <c r="J43" s="137"/>
      <c r="K43" s="138"/>
      <c r="L43" s="138"/>
      <c r="M43" s="118"/>
      <c r="N43" s="142"/>
      <c r="O43" s="107"/>
      <c r="P43" s="99"/>
    </row>
    <row r="44" spans="1:18" ht="14.25" customHeight="1" x14ac:dyDescent="0.2">
      <c r="A44" s="140"/>
      <c r="E44" s="257" t="s">
        <v>141</v>
      </c>
      <c r="F44" s="257"/>
      <c r="G44" s="257"/>
      <c r="H44" s="141">
        <f>H42+H43</f>
        <v>625575.24</v>
      </c>
      <c r="I44" s="53"/>
      <c r="J44" s="137"/>
      <c r="K44" s="138"/>
      <c r="L44" s="138"/>
      <c r="M44" s="118"/>
      <c r="N44" s="119"/>
      <c r="O44" s="99"/>
      <c r="P44" s="99"/>
    </row>
    <row r="45" spans="1:18" ht="12.75" hidden="1" customHeight="1" x14ac:dyDescent="0.2">
      <c r="A45" s="144"/>
      <c r="B45" s="145"/>
      <c r="C45" s="145"/>
      <c r="D45" s="146"/>
      <c r="E45" s="112"/>
      <c r="F45" s="147"/>
      <c r="G45" s="148"/>
      <c r="H45" s="149"/>
      <c r="I45" s="53"/>
      <c r="J45" s="137"/>
      <c r="K45" s="138"/>
      <c r="L45" s="138"/>
      <c r="M45" s="118"/>
      <c r="N45" s="119"/>
      <c r="O45" s="99"/>
      <c r="P45" s="99"/>
    </row>
    <row r="46" spans="1:18" ht="12.75" hidden="1" customHeight="1" x14ac:dyDescent="0.2">
      <c r="A46" s="144" t="s">
        <v>142</v>
      </c>
      <c r="B46" s="150"/>
      <c r="C46" s="150"/>
      <c r="D46" s="151" t="s">
        <v>143</v>
      </c>
      <c r="E46" s="112"/>
      <c r="F46" s="136" t="e">
        <v>#REF!</v>
      </c>
      <c r="G46" s="130" t="e">
        <v>#REF!</v>
      </c>
      <c r="H46" s="152">
        <v>68388.36</v>
      </c>
      <c r="I46" s="53"/>
      <c r="J46" s="137"/>
      <c r="K46" s="138"/>
      <c r="L46" s="138"/>
      <c r="M46" s="118"/>
      <c r="N46" s="119"/>
      <c r="O46" s="99"/>
      <c r="P46" s="99"/>
    </row>
    <row r="47" spans="1:18" ht="12.75" hidden="1" customHeight="1" x14ac:dyDescent="0.2">
      <c r="A47" s="57"/>
      <c r="B47" s="153"/>
      <c r="C47" s="153"/>
      <c r="D47" s="154" t="s">
        <v>144</v>
      </c>
      <c r="E47" s="58"/>
      <c r="F47" s="155"/>
      <c r="G47" s="130" t="e">
        <v>#REF!</v>
      </c>
      <c r="H47" s="156">
        <v>437891.54</v>
      </c>
      <c r="I47" s="53"/>
      <c r="J47" s="137"/>
      <c r="K47" s="138"/>
      <c r="L47" s="138"/>
      <c r="M47" s="118"/>
      <c r="N47" s="119"/>
      <c r="O47" s="99"/>
      <c r="P47" s="99"/>
    </row>
    <row r="48" spans="1:18" ht="12.75" hidden="1" customHeight="1" x14ac:dyDescent="0.2">
      <c r="A48" s="57"/>
      <c r="B48" s="153"/>
      <c r="C48" s="153"/>
      <c r="D48" s="154" t="s">
        <v>145</v>
      </c>
      <c r="E48" s="58"/>
      <c r="F48" s="155"/>
      <c r="G48" s="130">
        <v>0</v>
      </c>
      <c r="H48" s="156">
        <v>0</v>
      </c>
      <c r="I48" s="53"/>
      <c r="J48" s="137"/>
      <c r="K48" s="138"/>
      <c r="L48" s="138"/>
      <c r="M48" s="118"/>
      <c r="N48" s="119"/>
      <c r="O48" s="99"/>
      <c r="P48" s="99"/>
    </row>
    <row r="49" spans="1:16" ht="12.75" hidden="1" customHeight="1" x14ac:dyDescent="0.2">
      <c r="A49" s="57"/>
      <c r="B49" s="153"/>
      <c r="C49" s="153"/>
      <c r="D49" s="154" t="s">
        <v>143</v>
      </c>
      <c r="E49" s="58"/>
      <c r="F49" s="155"/>
      <c r="G49" s="130">
        <v>0</v>
      </c>
      <c r="H49" s="156">
        <v>0</v>
      </c>
      <c r="I49" s="53"/>
      <c r="J49" s="137"/>
      <c r="K49" s="138"/>
      <c r="L49" s="138"/>
      <c r="M49" s="118"/>
      <c r="N49" s="119"/>
      <c r="O49" s="99"/>
      <c r="P49" s="99"/>
    </row>
    <row r="50" spans="1:16" ht="12.75" hidden="1" customHeight="1" x14ac:dyDescent="0.2">
      <c r="A50" s="57"/>
      <c r="B50" s="153"/>
      <c r="C50" s="153"/>
      <c r="D50" s="154" t="s">
        <v>146</v>
      </c>
      <c r="E50" s="58"/>
      <c r="F50" s="155"/>
      <c r="G50" s="130">
        <v>0</v>
      </c>
      <c r="H50" s="152">
        <v>0</v>
      </c>
      <c r="I50" s="53"/>
      <c r="J50" s="137"/>
      <c r="K50" s="138"/>
      <c r="L50" s="138"/>
      <c r="M50" s="118"/>
      <c r="N50" s="119"/>
      <c r="O50" s="99"/>
      <c r="P50" s="99"/>
    </row>
    <row r="51" spans="1:16" ht="12.75" hidden="1" customHeight="1" x14ac:dyDescent="0.2">
      <c r="A51" s="128" t="s">
        <v>147</v>
      </c>
      <c r="B51" s="157"/>
      <c r="C51" s="157"/>
      <c r="D51" s="146" t="s">
        <v>143</v>
      </c>
      <c r="E51" s="112"/>
      <c r="F51" s="158">
        <v>0</v>
      </c>
      <c r="G51" s="159">
        <v>0</v>
      </c>
      <c r="H51" s="149">
        <v>0</v>
      </c>
      <c r="I51" s="53"/>
      <c r="J51" s="137"/>
      <c r="K51" s="138"/>
      <c r="L51" s="138"/>
      <c r="M51" s="118"/>
      <c r="N51" s="119"/>
      <c r="O51" s="99"/>
      <c r="P51" s="99"/>
    </row>
    <row r="52" spans="1:16" ht="13.5" hidden="1" customHeight="1" thickBot="1" x14ac:dyDescent="0.25">
      <c r="A52" s="128"/>
      <c r="B52" s="157"/>
      <c r="C52" s="157"/>
      <c r="D52" s="146"/>
      <c r="E52" s="112"/>
      <c r="F52" s="160"/>
      <c r="G52" s="130"/>
      <c r="H52" s="152"/>
      <c r="I52" s="53"/>
      <c r="J52" s="137"/>
      <c r="K52" s="138"/>
      <c r="L52" s="138"/>
      <c r="M52" s="118"/>
      <c r="N52" s="119"/>
      <c r="O52" s="99"/>
      <c r="P52" s="99"/>
    </row>
    <row r="53" spans="1:16" ht="12.75" hidden="1" customHeight="1" x14ac:dyDescent="0.2">
      <c r="A53" s="128" t="s">
        <v>148</v>
      </c>
      <c r="B53" s="157"/>
      <c r="C53" s="157"/>
      <c r="D53" s="146" t="s">
        <v>149</v>
      </c>
      <c r="E53" s="112"/>
      <c r="F53" s="160">
        <v>0</v>
      </c>
      <c r="G53" s="130">
        <v>0</v>
      </c>
      <c r="H53" s="152">
        <v>0</v>
      </c>
      <c r="I53" s="53"/>
      <c r="J53" s="137"/>
      <c r="K53" s="138"/>
      <c r="L53" s="138"/>
      <c r="M53" s="118"/>
      <c r="N53" s="119"/>
      <c r="O53" s="99"/>
      <c r="P53" s="99"/>
    </row>
    <row r="54" spans="1:16" ht="15.75" hidden="1" customHeight="1" x14ac:dyDescent="0.2">
      <c r="A54" s="128"/>
      <c r="B54" s="157"/>
      <c r="C54" s="157"/>
      <c r="D54" s="146" t="s">
        <v>150</v>
      </c>
      <c r="E54" s="112"/>
      <c r="F54" s="160">
        <v>0</v>
      </c>
      <c r="G54" s="148">
        <v>0</v>
      </c>
      <c r="H54" s="161">
        <v>0</v>
      </c>
      <c r="I54" s="53"/>
      <c r="J54" s="137"/>
      <c r="K54" s="138"/>
      <c r="L54" s="138"/>
      <c r="M54" s="118"/>
      <c r="N54" s="119"/>
      <c r="O54" s="99"/>
      <c r="P54" s="99"/>
    </row>
    <row r="55" spans="1:16" ht="15.75" hidden="1" customHeight="1" x14ac:dyDescent="0.2">
      <c r="A55" s="128"/>
      <c r="B55" s="157"/>
      <c r="C55" s="157"/>
      <c r="D55" s="146"/>
      <c r="E55" s="112"/>
      <c r="F55" s="162"/>
      <c r="G55" s="163"/>
      <c r="H55" s="164"/>
      <c r="I55" s="53"/>
      <c r="J55" s="137"/>
      <c r="K55" s="138"/>
      <c r="L55" s="138"/>
      <c r="M55" s="118"/>
      <c r="N55" s="119"/>
      <c r="O55" s="99"/>
      <c r="P55" s="99"/>
    </row>
    <row r="56" spans="1:16" ht="15.75" hidden="1" customHeight="1" x14ac:dyDescent="0.2">
      <c r="A56" s="57" t="s">
        <v>151</v>
      </c>
      <c r="B56" s="165"/>
      <c r="C56" s="165"/>
      <c r="D56" s="166" t="s">
        <v>143</v>
      </c>
      <c r="E56" s="58"/>
      <c r="F56" s="160">
        <v>0</v>
      </c>
      <c r="G56" s="130">
        <v>0</v>
      </c>
      <c r="H56" s="152">
        <v>0</v>
      </c>
      <c r="I56" s="53"/>
      <c r="J56" s="137"/>
      <c r="K56" s="138"/>
      <c r="L56" s="138"/>
      <c r="M56" s="118"/>
      <c r="N56" s="119"/>
      <c r="O56" s="99"/>
      <c r="P56" s="99"/>
    </row>
    <row r="57" spans="1:16" ht="12.75" hidden="1" customHeight="1" x14ac:dyDescent="0.2">
      <c r="A57" s="57"/>
      <c r="B57" s="165"/>
      <c r="C57" s="165"/>
      <c r="D57" s="166"/>
      <c r="E57" s="58"/>
      <c r="F57" s="160"/>
      <c r="G57" s="130"/>
      <c r="H57" s="152"/>
      <c r="I57" s="53"/>
      <c r="J57" s="137"/>
      <c r="K57" s="138"/>
      <c r="L57" s="138"/>
      <c r="M57" s="118"/>
      <c r="N57" s="167"/>
    </row>
    <row r="58" spans="1:16" ht="12.75" hidden="1" customHeight="1" x14ac:dyDescent="0.2">
      <c r="A58" s="57" t="s">
        <v>148</v>
      </c>
      <c r="B58" s="165"/>
      <c r="C58" s="165"/>
      <c r="D58" s="166" t="s">
        <v>152</v>
      </c>
      <c r="E58" s="58"/>
      <c r="F58" s="160">
        <v>401728.83</v>
      </c>
      <c r="G58" s="130">
        <v>401728.83</v>
      </c>
      <c r="H58" s="152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">
      <c r="A59" s="57"/>
      <c r="B59" s="165"/>
      <c r="C59" s="165"/>
      <c r="D59" s="166"/>
      <c r="E59" s="58"/>
      <c r="F59" s="162"/>
      <c r="G59" s="168"/>
      <c r="H59" s="169"/>
      <c r="I59" s="53"/>
      <c r="J59" s="137"/>
      <c r="K59" s="138"/>
      <c r="L59" s="138"/>
      <c r="M59" s="118"/>
      <c r="N59" s="167"/>
    </row>
    <row r="60" spans="1:16" ht="12.75" hidden="1" customHeight="1" x14ac:dyDescent="0.2">
      <c r="A60" s="57" t="s">
        <v>151</v>
      </c>
      <c r="B60" s="165"/>
      <c r="C60" s="165"/>
      <c r="D60" s="166" t="s">
        <v>143</v>
      </c>
      <c r="E60" s="58"/>
      <c r="F60" s="160">
        <v>72311.19</v>
      </c>
      <c r="G60" s="130">
        <v>72311.19</v>
      </c>
      <c r="H60" s="152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">
      <c r="A61" s="57"/>
      <c r="B61" s="165"/>
      <c r="C61" s="165"/>
      <c r="D61" s="166"/>
      <c r="E61" s="58"/>
      <c r="F61" s="162"/>
      <c r="G61" s="168"/>
      <c r="H61" s="169"/>
      <c r="I61" s="53"/>
      <c r="J61" s="137"/>
      <c r="K61" s="138"/>
      <c r="L61" s="138"/>
      <c r="M61" s="118"/>
      <c r="N61" s="167"/>
    </row>
    <row r="62" spans="1:16" ht="12.75" hidden="1" customHeight="1" x14ac:dyDescent="0.2">
      <c r="A62" s="57"/>
      <c r="B62" s="165"/>
      <c r="C62" s="165"/>
      <c r="D62" s="166"/>
      <c r="E62" s="58"/>
      <c r="F62" s="98"/>
      <c r="G62" s="170"/>
      <c r="H62" s="152"/>
      <c r="I62" s="53"/>
      <c r="J62" s="137"/>
      <c r="K62" s="138"/>
      <c r="L62" s="138"/>
      <c r="M62" s="118"/>
      <c r="N62" s="167"/>
    </row>
    <row r="63" spans="1:16" ht="12.75" hidden="1" customHeight="1" x14ac:dyDescent="0.2">
      <c r="A63" s="171"/>
      <c r="B63" s="172"/>
      <c r="C63" s="172"/>
      <c r="D63" s="173"/>
      <c r="E63" s="103"/>
      <c r="F63" s="174"/>
      <c r="G63" s="174"/>
      <c r="H63" s="175"/>
      <c r="I63" s="53"/>
      <c r="J63" s="137"/>
      <c r="K63" s="138"/>
      <c r="L63" s="138"/>
      <c r="M63" s="118"/>
      <c r="N63" s="167"/>
    </row>
    <row r="64" spans="1:16" ht="12.75" hidden="1" customHeight="1" x14ac:dyDescent="0.2">
      <c r="A64" s="57"/>
      <c r="B64" s="165"/>
      <c r="C64" s="165"/>
      <c r="D64" s="166" t="s">
        <v>153</v>
      </c>
      <c r="E64" s="58"/>
      <c r="F64" s="176"/>
      <c r="G64" s="177">
        <v>0</v>
      </c>
      <c r="H64" s="178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">
      <c r="A65" s="57"/>
      <c r="B65" s="165"/>
      <c r="C65" s="165"/>
      <c r="D65" s="166" t="s">
        <v>143</v>
      </c>
      <c r="E65" s="58"/>
      <c r="F65" s="179"/>
      <c r="G65" s="180">
        <v>0</v>
      </c>
      <c r="H65" s="181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">
      <c r="A66" s="57"/>
      <c r="B66" s="165"/>
      <c r="C66" s="165"/>
      <c r="D66" s="166" t="s">
        <v>154</v>
      </c>
      <c r="E66" s="58"/>
      <c r="F66" s="179"/>
      <c r="G66" s="180">
        <v>0</v>
      </c>
      <c r="H66" s="181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">
      <c r="A67" s="57"/>
      <c r="B67" s="165"/>
      <c r="C67" s="165"/>
      <c r="D67" s="166" t="s">
        <v>155</v>
      </c>
      <c r="E67" s="103"/>
      <c r="F67" s="179"/>
      <c r="G67" s="180">
        <v>0</v>
      </c>
      <c r="H67" s="181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">
      <c r="A68" s="57"/>
      <c r="B68" s="165"/>
      <c r="C68" s="165"/>
      <c r="D68" s="166" t="s">
        <v>143</v>
      </c>
      <c r="E68" s="58"/>
      <c r="F68" s="182"/>
      <c r="G68" s="183">
        <v>0</v>
      </c>
      <c r="H68" s="184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">
      <c r="A69" s="185"/>
      <c r="B69" s="171"/>
      <c r="C69" s="171"/>
      <c r="D69" s="151" t="s">
        <v>156</v>
      </c>
      <c r="E69" s="103"/>
      <c r="F69" s="186"/>
      <c r="G69" s="177">
        <v>0</v>
      </c>
      <c r="H69" s="181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">
      <c r="A70" s="57"/>
      <c r="B70" s="153"/>
      <c r="C70" s="153"/>
      <c r="D70" s="154" t="s">
        <v>157</v>
      </c>
      <c r="E70" s="58"/>
      <c r="F70" s="179"/>
      <c r="G70" s="180">
        <v>0</v>
      </c>
      <c r="H70" s="181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">
      <c r="A71" s="57"/>
      <c r="B71" s="153"/>
      <c r="C71" s="153"/>
      <c r="D71" s="154" t="s">
        <v>143</v>
      </c>
      <c r="E71" s="58"/>
      <c r="F71" s="179"/>
      <c r="G71" s="180">
        <v>0</v>
      </c>
      <c r="H71" s="181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">
      <c r="A72" s="57"/>
      <c r="B72" s="153"/>
      <c r="C72" s="153"/>
      <c r="D72" s="154" t="s">
        <v>158</v>
      </c>
      <c r="E72" s="58"/>
      <c r="F72" s="179"/>
      <c r="G72" s="180">
        <v>0</v>
      </c>
      <c r="H72" s="181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">
      <c r="A73" s="185"/>
      <c r="B73" s="172"/>
      <c r="C73" s="172"/>
      <c r="D73" s="173" t="s">
        <v>159</v>
      </c>
      <c r="E73" s="103"/>
      <c r="F73" s="186"/>
      <c r="G73" s="177">
        <v>0</v>
      </c>
      <c r="H73" s="178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">
      <c r="A74" s="185"/>
      <c r="B74" s="172"/>
      <c r="C74" s="172"/>
      <c r="D74" s="173" t="s">
        <v>143</v>
      </c>
      <c r="E74" s="103"/>
      <c r="F74" s="186"/>
      <c r="G74" s="177">
        <v>0</v>
      </c>
      <c r="H74" s="178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">
      <c r="A75" s="185"/>
      <c r="B75" s="172"/>
      <c r="C75" s="172"/>
      <c r="D75" s="173" t="s">
        <v>160</v>
      </c>
      <c r="E75" s="103"/>
      <c r="F75" s="186"/>
      <c r="G75" s="177">
        <v>0</v>
      </c>
      <c r="H75" s="178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">
      <c r="A76" s="187" t="s">
        <v>161</v>
      </c>
      <c r="B76" s="188"/>
      <c r="C76" s="188"/>
      <c r="D76" s="189" t="s">
        <v>162</v>
      </c>
      <c r="E76" s="190"/>
      <c r="F76" s="191"/>
      <c r="G76" s="192" t="e">
        <v>#REF!</v>
      </c>
      <c r="H76" s="193"/>
      <c r="I76" s="53"/>
      <c r="J76" s="137"/>
      <c r="K76" s="138"/>
      <c r="L76" s="138"/>
      <c r="M76" s="118"/>
      <c r="N76" s="167"/>
    </row>
    <row r="77" spans="1:14" ht="13.5" hidden="1" customHeight="1" thickBot="1" x14ac:dyDescent="0.25">
      <c r="A77" s="91"/>
      <c r="B77" s="91"/>
      <c r="C77" s="91"/>
      <c r="F77" s="91"/>
      <c r="G77" s="69" t="s">
        <v>51</v>
      </c>
      <c r="H77" s="194">
        <v>379935.31</v>
      </c>
      <c r="I77" s="53"/>
      <c r="J77" s="137"/>
      <c r="K77" s="138"/>
      <c r="L77" s="138"/>
      <c r="M77" s="118"/>
      <c r="N77" s="167"/>
    </row>
    <row r="78" spans="1:14" ht="13.5" hidden="1" customHeight="1" thickBot="1" x14ac:dyDescent="0.25">
      <c r="F78" s="91"/>
      <c r="G78" s="69" t="s">
        <v>163</v>
      </c>
      <c r="H78" s="194">
        <v>68388.36</v>
      </c>
      <c r="I78" s="53"/>
      <c r="J78" s="137"/>
      <c r="K78" s="138"/>
      <c r="L78" s="138"/>
      <c r="M78" s="118"/>
      <c r="N78" s="167"/>
    </row>
    <row r="79" spans="1:14" ht="13.5" hidden="1" customHeight="1" thickBot="1" x14ac:dyDescent="0.25">
      <c r="F79" s="258" t="s">
        <v>164</v>
      </c>
      <c r="G79" s="258"/>
      <c r="H79" s="194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">
      <c r="F80" s="91"/>
      <c r="G80" s="91"/>
      <c r="H80" s="195"/>
      <c r="I80" s="53"/>
      <c r="J80" s="137"/>
      <c r="K80" s="138"/>
      <c r="L80" s="138"/>
      <c r="M80" s="118"/>
      <c r="N80" s="167"/>
    </row>
    <row r="81" spans="1:15" x14ac:dyDescent="0.2">
      <c r="E81" s="50" t="s">
        <v>172</v>
      </c>
      <c r="F81" s="91"/>
      <c r="G81" s="91"/>
      <c r="H81" s="226">
        <v>0</v>
      </c>
      <c r="I81" s="196"/>
      <c r="J81" s="137"/>
      <c r="K81" s="138"/>
      <c r="L81" s="138"/>
      <c r="M81" s="118"/>
      <c r="N81" s="167"/>
    </row>
    <row r="82" spans="1:15" ht="13.5" thickBot="1" x14ac:dyDescent="0.25">
      <c r="E82" s="50" t="s">
        <v>175</v>
      </c>
      <c r="F82" s="91"/>
      <c r="G82" s="91"/>
      <c r="H82" s="224">
        <f>H44-H81</f>
        <v>625575.24</v>
      </c>
      <c r="I82" s="53"/>
      <c r="J82" s="197"/>
      <c r="K82" s="198"/>
      <c r="L82" s="198"/>
      <c r="M82" s="199"/>
      <c r="N82" s="200"/>
      <c r="O82" s="222"/>
    </row>
    <row r="83" spans="1:15" ht="13.5" thickTop="1" x14ac:dyDescent="0.2">
      <c r="E83" s="50" t="s">
        <v>165</v>
      </c>
      <c r="F83" s="91"/>
      <c r="G83" s="91"/>
      <c r="H83" s="141">
        <f>H82/120*20</f>
        <v>104262.54</v>
      </c>
      <c r="I83" s="201"/>
      <c r="J83" s="202"/>
      <c r="K83" s="203">
        <f>SUM(K33:K82)</f>
        <v>521312.7</v>
      </c>
      <c r="L83" s="203">
        <f>SUM(L33:L82)</f>
        <v>625575.24</v>
      </c>
      <c r="M83" s="204"/>
      <c r="N83" s="205"/>
      <c r="O83" s="107"/>
    </row>
    <row r="84" spans="1:15" x14ac:dyDescent="0.2">
      <c r="F84" s="91"/>
      <c r="G84" s="91"/>
      <c r="H84" s="195"/>
      <c r="I84" s="201"/>
      <c r="J84" s="206"/>
      <c r="N84" s="207"/>
      <c r="O84" s="223"/>
    </row>
    <row r="85" spans="1:15" ht="15.75" x14ac:dyDescent="0.25">
      <c r="F85" s="91"/>
      <c r="G85" s="91"/>
      <c r="H85" s="195"/>
      <c r="I85" s="201"/>
      <c r="J85" s="206" t="s">
        <v>166</v>
      </c>
      <c r="K85" s="206"/>
      <c r="L85" s="208">
        <f>L31-L83</f>
        <v>483846.84000000008</v>
      </c>
      <c r="N85" s="207"/>
      <c r="O85" s="223"/>
    </row>
    <row r="86" spans="1:15" s="209" customFormat="1" ht="25.5" customHeight="1" x14ac:dyDescent="0.2">
      <c r="A86" s="259" t="s">
        <v>171</v>
      </c>
      <c r="B86" s="259"/>
      <c r="C86" s="259" t="s">
        <v>173</v>
      </c>
      <c r="D86" s="259"/>
      <c r="E86" s="259"/>
      <c r="F86" s="260"/>
      <c r="G86" s="260"/>
      <c r="H86" s="217" t="s">
        <v>174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">
      <c r="A87" s="217"/>
      <c r="B87" s="217"/>
      <c r="C87" s="254" t="s">
        <v>167</v>
      </c>
      <c r="D87" s="254"/>
      <c r="E87" s="254"/>
      <c r="F87" s="255" t="s">
        <v>168</v>
      </c>
      <c r="G87" s="255"/>
      <c r="H87" s="216" t="s">
        <v>169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">
      <c r="A88" s="216"/>
      <c r="B88" s="216"/>
      <c r="C88" s="216"/>
      <c r="D88" s="262"/>
      <c r="E88" s="262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">
      <c r="A95" s="217"/>
      <c r="B95" s="217"/>
      <c r="C95" s="263"/>
      <c r="D95" s="264"/>
      <c r="E95" s="264"/>
      <c r="F95" s="264"/>
      <c r="G95" s="264"/>
      <c r="H95" s="219"/>
      <c r="J95" s="211"/>
      <c r="K95" s="211"/>
      <c r="L95" s="211"/>
      <c r="M95" s="211"/>
    </row>
    <row r="96" spans="1:15" s="209" customFormat="1" ht="30.6" customHeight="1" x14ac:dyDescent="0.2">
      <c r="A96" s="220" t="s">
        <v>68</v>
      </c>
      <c r="B96" s="221"/>
      <c r="C96" s="263" t="s">
        <v>57</v>
      </c>
      <c r="D96" s="264"/>
      <c r="E96" s="264"/>
      <c r="F96" s="265"/>
      <c r="G96" s="265"/>
      <c r="H96" s="219" t="s">
        <v>42</v>
      </c>
      <c r="J96" s="211"/>
      <c r="K96" s="211"/>
      <c r="L96" s="211"/>
      <c r="M96" s="211"/>
    </row>
    <row r="97" spans="2:13" s="209" customFormat="1" x14ac:dyDescent="0.2">
      <c r="D97" s="214" t="s">
        <v>167</v>
      </c>
      <c r="E97" s="212"/>
      <c r="F97" s="266" t="s">
        <v>168</v>
      </c>
      <c r="G97" s="266"/>
      <c r="H97" s="215" t="s">
        <v>169</v>
      </c>
      <c r="J97" s="211"/>
      <c r="K97" s="211"/>
      <c r="L97" s="211"/>
      <c r="M97" s="211"/>
    </row>
    <row r="98" spans="2:13" s="209" customFormat="1" x14ac:dyDescent="0.2">
      <c r="D98" s="261" t="s">
        <v>170</v>
      </c>
      <c r="E98" s="261"/>
      <c r="J98" s="211"/>
      <c r="K98" s="211"/>
      <c r="L98" s="211"/>
      <c r="M98" s="211"/>
    </row>
    <row r="99" spans="2:13" s="209" customFormat="1" x14ac:dyDescent="0.2">
      <c r="B99" s="91" t="s">
        <v>24</v>
      </c>
      <c r="J99" s="211"/>
      <c r="K99" s="211"/>
      <c r="L99" s="211"/>
      <c r="M99" s="211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C87:E87"/>
    <mergeCell ref="F87:G87"/>
    <mergeCell ref="O38:P38"/>
    <mergeCell ref="B39:D39"/>
    <mergeCell ref="B40:D40"/>
    <mergeCell ref="B41:D41"/>
    <mergeCell ref="E42:G42"/>
    <mergeCell ref="E43:G43"/>
    <mergeCell ref="B38:D38"/>
    <mergeCell ref="E44:G44"/>
    <mergeCell ref="F79:G79"/>
    <mergeCell ref="A86:B86"/>
    <mergeCell ref="C86:E86"/>
    <mergeCell ref="F86:G86"/>
    <mergeCell ref="B33:D33"/>
    <mergeCell ref="B34:D34"/>
    <mergeCell ref="B35:D35"/>
    <mergeCell ref="B36:D36"/>
    <mergeCell ref="B37:D37"/>
    <mergeCell ref="G24:H24"/>
    <mergeCell ref="B30:D30"/>
    <mergeCell ref="J30:N30"/>
    <mergeCell ref="B31:D31"/>
    <mergeCell ref="J31:K31"/>
    <mergeCell ref="B32:D32"/>
    <mergeCell ref="C7:F7"/>
    <mergeCell ref="A9:B9"/>
    <mergeCell ref="C9:F9"/>
    <mergeCell ref="C11:F11"/>
    <mergeCell ref="C13:F13"/>
    <mergeCell ref="C14:F14"/>
  </mergeCells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58"/>
  <sheetViews>
    <sheetView showGridLines="0" topLeftCell="A19" zoomScaleNormal="100" zoomScaleSheetLayoutView="100" workbookViewId="0">
      <selection activeCell="AT48" sqref="AT48:BA48"/>
    </sheetView>
  </sheetViews>
  <sheetFormatPr defaultColWidth="10.28515625" defaultRowHeight="12.75" x14ac:dyDescent="0.2"/>
  <cols>
    <col min="1" max="1" width="2" style="33" customWidth="1"/>
    <col min="2" max="3" width="1.85546875" style="33" customWidth="1"/>
    <col min="4" max="4" width="1.7109375" style="33" customWidth="1"/>
    <col min="5" max="12" width="1.85546875" style="33" customWidth="1"/>
    <col min="13" max="13" width="1.28515625" style="33" customWidth="1"/>
    <col min="14" max="14" width="1.7109375" style="33" customWidth="1"/>
    <col min="15" max="15" width="1.85546875" style="33" customWidth="1"/>
    <col min="16" max="16" width="1.42578125" style="33" customWidth="1"/>
    <col min="17" max="17" width="1" style="33" customWidth="1"/>
    <col min="18" max="22" width="1.85546875" style="33" customWidth="1"/>
    <col min="23" max="23" width="2" style="33" customWidth="1"/>
    <col min="24" max="24" width="1.85546875" style="33" customWidth="1"/>
    <col min="25" max="25" width="19.5703125" style="33" customWidth="1"/>
    <col min="26" max="26" width="33.28515625" style="33" customWidth="1"/>
    <col min="27" max="28" width="1.85546875" style="33" customWidth="1"/>
    <col min="29" max="29" width="2.140625" style="33" customWidth="1"/>
    <col min="30" max="35" width="1.85546875" style="33" customWidth="1"/>
    <col min="36" max="36" width="1.140625" style="33" customWidth="1"/>
    <col min="37" max="37" width="2.42578125" style="33" customWidth="1"/>
    <col min="38" max="38" width="1.85546875" style="33" customWidth="1"/>
    <col min="39" max="40" width="2" style="33" customWidth="1"/>
    <col min="41" max="41" width="1.42578125" style="33" customWidth="1"/>
    <col min="42" max="42" width="1.85546875" style="33" customWidth="1"/>
    <col min="43" max="43" width="2" style="33" customWidth="1"/>
    <col min="44" max="44" width="1.7109375" style="33" customWidth="1"/>
    <col min="45" max="45" width="1.5703125" style="33" customWidth="1"/>
    <col min="46" max="46" width="1.85546875" style="33" customWidth="1"/>
    <col min="47" max="47" width="1.5703125" style="33" customWidth="1"/>
    <col min="48" max="48" width="3.5703125" style="33" customWidth="1"/>
    <col min="49" max="49" width="2" style="33" customWidth="1"/>
    <col min="50" max="52" width="1.5703125" style="33" customWidth="1"/>
    <col min="53" max="53" width="5.140625" style="33" customWidth="1"/>
    <col min="54" max="16384" width="10.28515625" style="33"/>
  </cols>
  <sheetData>
    <row r="1" spans="1:53" ht="11.1" customHeight="1" x14ac:dyDescent="0.2">
      <c r="AG1" s="34" t="s">
        <v>69</v>
      </c>
    </row>
    <row r="2" spans="1:53" ht="11.1" customHeight="1" x14ac:dyDescent="0.2">
      <c r="AG2" s="34" t="s">
        <v>5</v>
      </c>
    </row>
    <row r="3" spans="1:53" ht="11.1" customHeight="1" x14ac:dyDescent="0.2">
      <c r="AG3" s="34" t="s">
        <v>4</v>
      </c>
    </row>
    <row r="4" spans="1:53" ht="13.5" thickBot="1" x14ac:dyDescent="0.25">
      <c r="AP4" s="273" t="s">
        <v>3</v>
      </c>
      <c r="AQ4" s="273"/>
      <c r="AR4" s="273"/>
      <c r="AS4" s="273"/>
      <c r="AT4" s="273"/>
      <c r="AU4" s="273"/>
      <c r="AV4" s="273"/>
      <c r="AW4" s="273"/>
      <c r="AX4" s="273"/>
      <c r="AY4" s="273"/>
      <c r="AZ4" s="273"/>
      <c r="BA4" s="273"/>
    </row>
    <row r="5" spans="1:53" x14ac:dyDescent="0.2">
      <c r="AG5" s="272" t="s">
        <v>70</v>
      </c>
      <c r="AH5" s="272"/>
      <c r="AI5" s="272"/>
      <c r="AJ5" s="272"/>
      <c r="AK5" s="272"/>
      <c r="AL5" s="272"/>
      <c r="AM5" s="272"/>
      <c r="AN5" s="272"/>
      <c r="AO5" s="274"/>
      <c r="AP5" s="275" t="s">
        <v>71</v>
      </c>
      <c r="AQ5" s="276"/>
      <c r="AR5" s="276"/>
      <c r="AS5" s="276"/>
      <c r="AT5" s="276"/>
      <c r="AU5" s="276"/>
      <c r="AV5" s="276"/>
      <c r="AW5" s="276"/>
      <c r="AX5" s="276"/>
      <c r="AY5" s="276"/>
      <c r="AZ5" s="276"/>
      <c r="BA5" s="277"/>
    </row>
    <row r="6" spans="1:53" ht="9.75" customHeight="1" x14ac:dyDescent="0.2">
      <c r="AP6" s="267"/>
      <c r="AQ6" s="268"/>
      <c r="AR6" s="268"/>
      <c r="AS6" s="268"/>
      <c r="AT6" s="268"/>
      <c r="AU6" s="268"/>
      <c r="AV6" s="268"/>
      <c r="AW6" s="268"/>
      <c r="AX6" s="268"/>
      <c r="AY6" s="268"/>
      <c r="AZ6" s="268"/>
      <c r="BA6" s="269"/>
    </row>
    <row r="7" spans="1:53" ht="26.25" customHeight="1" x14ac:dyDescent="0.2">
      <c r="A7" s="33" t="s">
        <v>0</v>
      </c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0"/>
      <c r="Z7" s="270"/>
      <c r="AA7" s="270"/>
      <c r="AB7" s="270"/>
      <c r="AC7" s="270"/>
      <c r="AD7" s="270"/>
      <c r="AE7" s="270"/>
      <c r="AF7" s="270"/>
      <c r="AG7" s="270"/>
      <c r="AH7" s="270"/>
      <c r="AI7" s="270"/>
      <c r="AJ7" s="270"/>
      <c r="AK7" s="35" t="s">
        <v>72</v>
      </c>
      <c r="AP7" s="267"/>
      <c r="AQ7" s="268"/>
      <c r="AR7" s="268"/>
      <c r="AS7" s="268"/>
      <c r="AT7" s="268"/>
      <c r="AU7" s="268"/>
      <c r="AV7" s="268"/>
      <c r="AW7" s="268"/>
      <c r="AX7" s="268"/>
      <c r="AY7" s="268"/>
      <c r="AZ7" s="268"/>
      <c r="BA7" s="269"/>
    </row>
    <row r="8" spans="1:53" ht="9.75" customHeight="1" x14ac:dyDescent="0.2">
      <c r="R8" s="36" t="s">
        <v>27</v>
      </c>
      <c r="AP8" s="267" t="s">
        <v>56</v>
      </c>
      <c r="AQ8" s="268"/>
      <c r="AR8" s="268"/>
      <c r="AS8" s="268"/>
      <c r="AT8" s="268"/>
      <c r="AU8" s="268"/>
      <c r="AV8" s="268"/>
      <c r="AW8" s="268"/>
      <c r="AX8" s="268"/>
      <c r="AY8" s="268"/>
      <c r="AZ8" s="268"/>
      <c r="BA8" s="269"/>
    </row>
    <row r="9" spans="1:53" ht="27" customHeight="1" x14ac:dyDescent="0.2">
      <c r="A9" s="33" t="s">
        <v>73</v>
      </c>
      <c r="M9" s="270" t="s">
        <v>46</v>
      </c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0"/>
      <c r="AB9" s="270"/>
      <c r="AC9" s="270"/>
      <c r="AD9" s="270"/>
      <c r="AE9" s="270"/>
      <c r="AF9" s="270"/>
      <c r="AG9" s="270"/>
      <c r="AH9" s="270"/>
      <c r="AI9" s="270"/>
      <c r="AJ9" s="270"/>
      <c r="AK9" s="35" t="s">
        <v>72</v>
      </c>
      <c r="AP9" s="267"/>
      <c r="AQ9" s="268"/>
      <c r="AR9" s="268"/>
      <c r="AS9" s="268"/>
      <c r="AT9" s="268"/>
      <c r="AU9" s="268"/>
      <c r="AV9" s="268"/>
      <c r="AW9" s="268"/>
      <c r="AX9" s="268"/>
      <c r="AY9" s="268"/>
      <c r="AZ9" s="268"/>
      <c r="BA9" s="269"/>
    </row>
    <row r="10" spans="1:53" ht="9.75" customHeight="1" x14ac:dyDescent="0.2">
      <c r="R10" s="36" t="s">
        <v>27</v>
      </c>
      <c r="AP10" s="267" t="s">
        <v>39</v>
      </c>
      <c r="AQ10" s="268"/>
      <c r="AR10" s="268"/>
      <c r="AS10" s="268"/>
      <c r="AT10" s="268"/>
      <c r="AU10" s="268"/>
      <c r="AV10" s="268"/>
      <c r="AW10" s="268"/>
      <c r="AX10" s="268"/>
      <c r="AY10" s="268"/>
      <c r="AZ10" s="268"/>
      <c r="BA10" s="269"/>
    </row>
    <row r="11" spans="1:53" ht="28.9" customHeight="1" x14ac:dyDescent="0.2">
      <c r="A11" s="33" t="s">
        <v>68</v>
      </c>
      <c r="N11" s="270" t="s">
        <v>45</v>
      </c>
      <c r="O11" s="270"/>
      <c r="P11" s="270"/>
      <c r="Q11" s="270"/>
      <c r="R11" s="270"/>
      <c r="S11" s="270"/>
      <c r="T11" s="270"/>
      <c r="U11" s="270"/>
      <c r="V11" s="270"/>
      <c r="W11" s="270"/>
      <c r="X11" s="270"/>
      <c r="Y11" s="270"/>
      <c r="Z11" s="270"/>
      <c r="AA11" s="270"/>
      <c r="AB11" s="270"/>
      <c r="AC11" s="270"/>
      <c r="AD11" s="270"/>
      <c r="AE11" s="270"/>
      <c r="AF11" s="270"/>
      <c r="AG11" s="270"/>
      <c r="AH11" s="270"/>
      <c r="AI11" s="270"/>
      <c r="AJ11" s="270"/>
      <c r="AK11" s="35" t="s">
        <v>72</v>
      </c>
      <c r="AP11" s="267"/>
      <c r="AQ11" s="268"/>
      <c r="AR11" s="268"/>
      <c r="AS11" s="268"/>
      <c r="AT11" s="268"/>
      <c r="AU11" s="268"/>
      <c r="AV11" s="268"/>
      <c r="AW11" s="268"/>
      <c r="AX11" s="268"/>
      <c r="AY11" s="268"/>
      <c r="AZ11" s="268"/>
      <c r="BA11" s="269"/>
    </row>
    <row r="12" spans="1:53" ht="9.75" customHeight="1" x14ac:dyDescent="0.2">
      <c r="R12" s="36" t="s">
        <v>27</v>
      </c>
      <c r="AP12" s="267"/>
      <c r="AQ12" s="268"/>
      <c r="AR12" s="268"/>
      <c r="AS12" s="268"/>
      <c r="AT12" s="268"/>
      <c r="AU12" s="268"/>
      <c r="AV12" s="268"/>
      <c r="AW12" s="268"/>
      <c r="AX12" s="268"/>
      <c r="AY12" s="268"/>
      <c r="AZ12" s="268"/>
      <c r="BA12" s="269"/>
    </row>
    <row r="13" spans="1:53" x14ac:dyDescent="0.2">
      <c r="A13" s="33" t="s">
        <v>1</v>
      </c>
      <c r="E13" s="271" t="s">
        <v>54</v>
      </c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35" t="s">
        <v>72</v>
      </c>
      <c r="AP13" s="267"/>
      <c r="AQ13" s="268"/>
      <c r="AR13" s="268"/>
      <c r="AS13" s="268"/>
      <c r="AT13" s="268"/>
      <c r="AU13" s="268"/>
      <c r="AV13" s="268"/>
      <c r="AW13" s="268"/>
      <c r="AX13" s="268"/>
      <c r="AY13" s="268"/>
      <c r="AZ13" s="268"/>
      <c r="BA13" s="269"/>
    </row>
    <row r="14" spans="1:53" ht="9.75" customHeight="1" x14ac:dyDescent="0.2">
      <c r="M14" s="36" t="s">
        <v>28</v>
      </c>
      <c r="AA14" s="35"/>
      <c r="AC14" s="272" t="s">
        <v>74</v>
      </c>
      <c r="AD14" s="272"/>
      <c r="AE14" s="272"/>
      <c r="AF14" s="272"/>
      <c r="AG14" s="272"/>
      <c r="AH14" s="272"/>
      <c r="AI14" s="272"/>
      <c r="AJ14" s="272"/>
      <c r="AK14" s="272"/>
      <c r="AL14" s="272"/>
      <c r="AM14" s="272"/>
      <c r="AN14" s="272"/>
      <c r="AO14" s="272"/>
      <c r="AP14" s="267"/>
      <c r="AQ14" s="268"/>
      <c r="AR14" s="268"/>
      <c r="AS14" s="268"/>
      <c r="AT14" s="268"/>
      <c r="AU14" s="268"/>
      <c r="AV14" s="268"/>
      <c r="AW14" s="268"/>
      <c r="AX14" s="268"/>
      <c r="AY14" s="268"/>
      <c r="AZ14" s="268"/>
      <c r="BA14" s="269"/>
    </row>
    <row r="15" spans="1:53" ht="4.5" customHeight="1" x14ac:dyDescent="0.2">
      <c r="Z15" s="35"/>
      <c r="AA15" s="35"/>
      <c r="AB15" s="35"/>
      <c r="AC15" s="272"/>
      <c r="AD15" s="272"/>
      <c r="AE15" s="272"/>
      <c r="AF15" s="272"/>
      <c r="AG15" s="272"/>
      <c r="AH15" s="272"/>
      <c r="AI15" s="272"/>
      <c r="AJ15" s="272"/>
      <c r="AK15" s="272"/>
      <c r="AL15" s="272"/>
      <c r="AM15" s="272"/>
      <c r="AN15" s="272"/>
      <c r="AO15" s="272"/>
      <c r="AP15" s="267"/>
      <c r="AQ15" s="268"/>
      <c r="AR15" s="268"/>
      <c r="AS15" s="268"/>
      <c r="AT15" s="268"/>
      <c r="AU15" s="268"/>
      <c r="AV15" s="268"/>
      <c r="AW15" s="268"/>
      <c r="AX15" s="268"/>
      <c r="AY15" s="268"/>
      <c r="AZ15" s="268"/>
      <c r="BA15" s="269"/>
    </row>
    <row r="16" spans="1:53" ht="38.25" customHeight="1" x14ac:dyDescent="0.2">
      <c r="Y16" s="37"/>
      <c r="AB16" s="38" t="s">
        <v>26</v>
      </c>
      <c r="AK16" s="286" t="s">
        <v>75</v>
      </c>
      <c r="AL16" s="287"/>
      <c r="AM16" s="287"/>
      <c r="AN16" s="287"/>
      <c r="AO16" s="288"/>
      <c r="AP16" s="289" t="s">
        <v>66</v>
      </c>
      <c r="AQ16" s="290"/>
      <c r="AR16" s="290"/>
      <c r="AS16" s="290"/>
      <c r="AT16" s="290"/>
      <c r="AU16" s="290"/>
      <c r="AV16" s="290"/>
      <c r="AW16" s="290"/>
      <c r="AX16" s="290"/>
      <c r="AY16" s="290"/>
      <c r="AZ16" s="290"/>
      <c r="BA16" s="291"/>
    </row>
    <row r="17" spans="1:53" x14ac:dyDescent="0.2">
      <c r="AJ17" s="35"/>
      <c r="AK17" s="286" t="s">
        <v>76</v>
      </c>
      <c r="AL17" s="287"/>
      <c r="AM17" s="287"/>
      <c r="AN17" s="287"/>
      <c r="AO17" s="288"/>
      <c r="AP17" s="267" t="s">
        <v>47</v>
      </c>
      <c r="AQ17" s="268"/>
      <c r="AR17" s="268"/>
      <c r="AS17" s="268"/>
      <c r="AT17" s="268" t="s">
        <v>44</v>
      </c>
      <c r="AU17" s="268"/>
      <c r="AV17" s="268"/>
      <c r="AW17" s="268"/>
      <c r="AX17" s="268" t="s">
        <v>48</v>
      </c>
      <c r="AY17" s="268"/>
      <c r="AZ17" s="268"/>
      <c r="BA17" s="269"/>
    </row>
    <row r="18" spans="1:53" ht="15" customHeight="1" thickBot="1" x14ac:dyDescent="0.25">
      <c r="AN18" s="37" t="s">
        <v>7</v>
      </c>
      <c r="AP18" s="278"/>
      <c r="AQ18" s="279"/>
      <c r="AR18" s="279"/>
      <c r="AS18" s="279"/>
      <c r="AT18" s="279"/>
      <c r="AU18" s="279"/>
      <c r="AV18" s="279"/>
      <c r="AW18" s="279"/>
      <c r="AX18" s="279"/>
      <c r="AY18" s="279"/>
      <c r="AZ18" s="279"/>
      <c r="BA18" s="280"/>
    </row>
    <row r="20" spans="1:53" x14ac:dyDescent="0.2">
      <c r="X20" s="281" t="s">
        <v>8</v>
      </c>
      <c r="Y20" s="281"/>
      <c r="Z20" s="281"/>
      <c r="AA20" s="281"/>
      <c r="AB20" s="281"/>
      <c r="AC20" s="281"/>
      <c r="AD20" s="281"/>
      <c r="AE20" s="281"/>
      <c r="AF20" s="281"/>
      <c r="AG20" s="281" t="s">
        <v>9</v>
      </c>
      <c r="AH20" s="281"/>
      <c r="AI20" s="281"/>
      <c r="AJ20" s="281"/>
      <c r="AK20" s="281"/>
      <c r="AL20" s="281"/>
      <c r="AM20" s="281"/>
      <c r="AN20" s="281"/>
      <c r="AO20" s="281"/>
      <c r="AP20" s="281"/>
      <c r="AR20" s="283" t="s">
        <v>10</v>
      </c>
      <c r="AS20" s="284"/>
      <c r="AT20" s="284"/>
      <c r="AU20" s="284"/>
      <c r="AV20" s="284"/>
      <c r="AW20" s="284"/>
      <c r="AX20" s="284"/>
      <c r="AY20" s="284"/>
      <c r="AZ20" s="284"/>
      <c r="BA20" s="285"/>
    </row>
    <row r="21" spans="1:53" ht="13.5" thickBot="1" x14ac:dyDescent="0.25">
      <c r="X21" s="282"/>
      <c r="Y21" s="282"/>
      <c r="Z21" s="282"/>
      <c r="AA21" s="282"/>
      <c r="AB21" s="282"/>
      <c r="AC21" s="282"/>
      <c r="AD21" s="282"/>
      <c r="AE21" s="282"/>
      <c r="AF21" s="282"/>
      <c r="AG21" s="282"/>
      <c r="AH21" s="282"/>
      <c r="AI21" s="282"/>
      <c r="AJ21" s="282"/>
      <c r="AK21" s="282"/>
      <c r="AL21" s="282"/>
      <c r="AM21" s="282"/>
      <c r="AN21" s="282"/>
      <c r="AO21" s="282"/>
      <c r="AP21" s="282"/>
      <c r="AR21" s="273" t="s">
        <v>11</v>
      </c>
      <c r="AS21" s="273"/>
      <c r="AT21" s="273"/>
      <c r="AU21" s="273"/>
      <c r="AV21" s="273"/>
      <c r="AW21" s="273" t="s">
        <v>12</v>
      </c>
      <c r="AX21" s="273"/>
      <c r="AY21" s="273"/>
      <c r="AZ21" s="273"/>
      <c r="BA21" s="273"/>
    </row>
    <row r="22" spans="1:53" ht="13.5" thickBot="1" x14ac:dyDescent="0.25">
      <c r="R22" s="293" t="s">
        <v>77</v>
      </c>
      <c r="S22" s="293"/>
      <c r="T22" s="293"/>
      <c r="U22" s="293"/>
      <c r="V22" s="293"/>
      <c r="W22" s="293"/>
      <c r="X22" s="294" t="s">
        <v>43</v>
      </c>
      <c r="Y22" s="295"/>
      <c r="Z22" s="295"/>
      <c r="AA22" s="295"/>
      <c r="AB22" s="295"/>
      <c r="AC22" s="295"/>
      <c r="AD22" s="295"/>
      <c r="AE22" s="295"/>
      <c r="AF22" s="295"/>
      <c r="AG22" s="296" t="s">
        <v>65</v>
      </c>
      <c r="AH22" s="296"/>
      <c r="AI22" s="296"/>
      <c r="AJ22" s="296"/>
      <c r="AK22" s="296"/>
      <c r="AL22" s="296"/>
      <c r="AM22" s="296"/>
      <c r="AN22" s="296"/>
      <c r="AO22" s="296"/>
      <c r="AP22" s="297"/>
      <c r="AR22" s="294" t="s">
        <v>49</v>
      </c>
      <c r="AS22" s="295"/>
      <c r="AT22" s="295"/>
      <c r="AU22" s="295"/>
      <c r="AV22" s="295"/>
      <c r="AW22" s="295" t="s">
        <v>65</v>
      </c>
      <c r="AX22" s="295"/>
      <c r="AY22" s="295"/>
      <c r="AZ22" s="295"/>
      <c r="BA22" s="298"/>
    </row>
    <row r="23" spans="1:53" x14ac:dyDescent="0.2">
      <c r="K23" s="39" t="s">
        <v>78</v>
      </c>
    </row>
    <row r="25" spans="1:53" ht="27.75" customHeight="1" x14ac:dyDescent="0.2">
      <c r="A25" s="299" t="s">
        <v>79</v>
      </c>
      <c r="B25" s="300"/>
      <c r="C25" s="301"/>
      <c r="D25" s="292" t="s">
        <v>80</v>
      </c>
      <c r="E25" s="292"/>
      <c r="F25" s="292"/>
      <c r="G25" s="292"/>
      <c r="H25" s="292"/>
      <c r="I25" s="292"/>
      <c r="J25" s="292"/>
      <c r="K25" s="292"/>
      <c r="L25" s="292"/>
      <c r="M25" s="292"/>
      <c r="N25" s="292"/>
      <c r="O25" s="292"/>
      <c r="P25" s="292"/>
      <c r="Q25" s="292"/>
      <c r="R25" s="292"/>
      <c r="S25" s="292"/>
      <c r="T25" s="292"/>
      <c r="U25" s="292"/>
      <c r="V25" s="292"/>
      <c r="W25" s="292"/>
      <c r="X25" s="292"/>
      <c r="Y25" s="292"/>
      <c r="Z25" s="292"/>
      <c r="AA25" s="281" t="s">
        <v>3</v>
      </c>
      <c r="AB25" s="281"/>
      <c r="AC25" s="281"/>
      <c r="AD25" s="281"/>
      <c r="AE25" s="305" t="s">
        <v>81</v>
      </c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  <c r="AQ25" s="305"/>
      <c r="AR25" s="305"/>
      <c r="AS25" s="305"/>
      <c r="AT25" s="305"/>
      <c r="AU25" s="305"/>
      <c r="AV25" s="305"/>
      <c r="AW25" s="305"/>
      <c r="AX25" s="305"/>
      <c r="AY25" s="305"/>
      <c r="AZ25" s="305"/>
      <c r="BA25" s="305"/>
    </row>
    <row r="26" spans="1:53" ht="42" customHeight="1" x14ac:dyDescent="0.2">
      <c r="A26" s="302"/>
      <c r="B26" s="303"/>
      <c r="C26" s="304"/>
      <c r="D26" s="292"/>
      <c r="E26" s="292"/>
      <c r="F26" s="292"/>
      <c r="G26" s="292"/>
      <c r="H26" s="292"/>
      <c r="I26" s="292"/>
      <c r="J26" s="292"/>
      <c r="K26" s="292"/>
      <c r="L26" s="292"/>
      <c r="M26" s="292"/>
      <c r="N26" s="292"/>
      <c r="O26" s="292"/>
      <c r="P26" s="292"/>
      <c r="Q26" s="292"/>
      <c r="R26" s="292"/>
      <c r="S26" s="292"/>
      <c r="T26" s="292"/>
      <c r="U26" s="292"/>
      <c r="V26" s="292"/>
      <c r="W26" s="292"/>
      <c r="X26" s="292"/>
      <c r="Y26" s="292"/>
      <c r="Z26" s="292"/>
      <c r="AA26" s="281"/>
      <c r="AB26" s="281"/>
      <c r="AC26" s="281"/>
      <c r="AD26" s="281"/>
      <c r="AE26" s="292" t="s">
        <v>82</v>
      </c>
      <c r="AF26" s="292"/>
      <c r="AG26" s="292"/>
      <c r="AH26" s="292"/>
      <c r="AI26" s="292"/>
      <c r="AJ26" s="292"/>
      <c r="AK26" s="292"/>
      <c r="AL26" s="292" t="s">
        <v>83</v>
      </c>
      <c r="AM26" s="292"/>
      <c r="AN26" s="292"/>
      <c r="AO26" s="292"/>
      <c r="AP26" s="292"/>
      <c r="AQ26" s="292"/>
      <c r="AR26" s="292"/>
      <c r="AS26" s="292"/>
      <c r="AT26" s="292" t="s">
        <v>84</v>
      </c>
      <c r="AU26" s="292"/>
      <c r="AV26" s="292"/>
      <c r="AW26" s="292"/>
      <c r="AX26" s="292"/>
      <c r="AY26" s="292"/>
      <c r="AZ26" s="292"/>
      <c r="BA26" s="292"/>
    </row>
    <row r="27" spans="1:53" s="40" customFormat="1" ht="14.25" customHeight="1" thickBot="1" x14ac:dyDescent="0.3">
      <c r="A27" s="281">
        <v>1</v>
      </c>
      <c r="B27" s="281"/>
      <c r="C27" s="281"/>
      <c r="D27" s="281">
        <v>2</v>
      </c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  <c r="P27" s="281"/>
      <c r="Q27" s="281"/>
      <c r="R27" s="281"/>
      <c r="S27" s="281"/>
      <c r="T27" s="281"/>
      <c r="U27" s="281"/>
      <c r="V27" s="281"/>
      <c r="W27" s="281"/>
      <c r="X27" s="281"/>
      <c r="Y27" s="281"/>
      <c r="Z27" s="281"/>
      <c r="AA27" s="282">
        <v>3</v>
      </c>
      <c r="AB27" s="282"/>
      <c r="AC27" s="282"/>
      <c r="AD27" s="282"/>
      <c r="AE27" s="282">
        <v>4</v>
      </c>
      <c r="AF27" s="282"/>
      <c r="AG27" s="282"/>
      <c r="AH27" s="282"/>
      <c r="AI27" s="282"/>
      <c r="AJ27" s="282"/>
      <c r="AK27" s="282"/>
      <c r="AL27" s="282">
        <v>5</v>
      </c>
      <c r="AM27" s="282"/>
      <c r="AN27" s="282"/>
      <c r="AO27" s="282"/>
      <c r="AP27" s="282"/>
      <c r="AQ27" s="282"/>
      <c r="AR27" s="282"/>
      <c r="AS27" s="282"/>
      <c r="AT27" s="282">
        <v>6</v>
      </c>
      <c r="AU27" s="282"/>
      <c r="AV27" s="282"/>
      <c r="AW27" s="282"/>
      <c r="AX27" s="282"/>
      <c r="AY27" s="282"/>
      <c r="AZ27" s="282"/>
      <c r="BA27" s="282"/>
    </row>
    <row r="28" spans="1:53" x14ac:dyDescent="0.2">
      <c r="A28" s="306">
        <v>1</v>
      </c>
      <c r="B28" s="306"/>
      <c r="C28" s="306"/>
      <c r="D28" s="310" t="s">
        <v>85</v>
      </c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R28" s="311"/>
      <c r="S28" s="311"/>
      <c r="T28" s="311"/>
      <c r="U28" s="311"/>
      <c r="V28" s="311"/>
      <c r="W28" s="311"/>
      <c r="X28" s="311"/>
      <c r="Y28" s="311"/>
      <c r="Z28" s="312"/>
      <c r="AA28" s="275"/>
      <c r="AB28" s="276"/>
      <c r="AC28" s="276"/>
      <c r="AD28" s="276"/>
      <c r="AE28" s="313">
        <v>20912344.780000001</v>
      </c>
      <c r="AF28" s="313"/>
      <c r="AG28" s="313"/>
      <c r="AH28" s="313"/>
      <c r="AI28" s="313"/>
      <c r="AJ28" s="313"/>
      <c r="AK28" s="313"/>
      <c r="AL28" s="313">
        <f>AE28</f>
        <v>20912344.780000001</v>
      </c>
      <c r="AM28" s="313"/>
      <c r="AN28" s="313"/>
      <c r="AO28" s="313"/>
      <c r="AP28" s="313"/>
      <c r="AQ28" s="313"/>
      <c r="AR28" s="313"/>
      <c r="AS28" s="313"/>
      <c r="AT28" s="313">
        <v>20912344.780000001</v>
      </c>
      <c r="AU28" s="313"/>
      <c r="AV28" s="313"/>
      <c r="AW28" s="313"/>
      <c r="AX28" s="313"/>
      <c r="AY28" s="313"/>
      <c r="AZ28" s="313"/>
      <c r="BA28" s="314"/>
    </row>
    <row r="29" spans="1:53" x14ac:dyDescent="0.2">
      <c r="A29" s="306"/>
      <c r="B29" s="306"/>
      <c r="C29" s="306"/>
      <c r="D29" s="315" t="s">
        <v>86</v>
      </c>
      <c r="E29" s="316"/>
      <c r="F29" s="316"/>
      <c r="G29" s="316"/>
      <c r="H29" s="316"/>
      <c r="I29" s="316"/>
      <c r="J29" s="316"/>
      <c r="K29" s="316"/>
      <c r="L29" s="316"/>
      <c r="M29" s="316"/>
      <c r="N29" s="316"/>
      <c r="O29" s="316"/>
      <c r="P29" s="316"/>
      <c r="Q29" s="316"/>
      <c r="R29" s="316"/>
      <c r="S29" s="316"/>
      <c r="T29" s="316"/>
      <c r="U29" s="316"/>
      <c r="V29" s="316"/>
      <c r="W29" s="316"/>
      <c r="X29" s="316"/>
      <c r="Y29" s="316"/>
      <c r="Z29" s="317"/>
      <c r="AA29" s="267"/>
      <c r="AB29" s="268"/>
      <c r="AC29" s="268"/>
      <c r="AD29" s="268"/>
      <c r="AE29" s="308"/>
      <c r="AF29" s="308"/>
      <c r="AG29" s="308"/>
      <c r="AH29" s="308"/>
      <c r="AI29" s="308"/>
      <c r="AJ29" s="308"/>
      <c r="AK29" s="308"/>
      <c r="AL29" s="308"/>
      <c r="AM29" s="308"/>
      <c r="AN29" s="308"/>
      <c r="AO29" s="308"/>
      <c r="AP29" s="308"/>
      <c r="AQ29" s="308"/>
      <c r="AR29" s="308"/>
      <c r="AS29" s="308"/>
      <c r="AT29" s="308"/>
      <c r="AU29" s="308"/>
      <c r="AV29" s="308"/>
      <c r="AW29" s="308"/>
      <c r="AX29" s="308"/>
      <c r="AY29" s="308"/>
      <c r="AZ29" s="308"/>
      <c r="BA29" s="309"/>
    </row>
    <row r="30" spans="1:53" hidden="1" x14ac:dyDescent="0.2">
      <c r="A30" s="306"/>
      <c r="B30" s="306"/>
      <c r="C30" s="306"/>
      <c r="D30" s="41"/>
      <c r="E30" s="307" t="s">
        <v>87</v>
      </c>
      <c r="F30" s="307"/>
      <c r="G30" s="307"/>
      <c r="H30" s="307"/>
      <c r="I30" s="307"/>
      <c r="J30" s="307"/>
      <c r="K30" s="307"/>
      <c r="L30" s="307"/>
      <c r="M30" s="307"/>
      <c r="N30" s="307"/>
      <c r="O30" s="307"/>
      <c r="P30" s="307"/>
      <c r="Q30" s="307"/>
      <c r="R30" s="307"/>
      <c r="S30" s="307"/>
      <c r="T30" s="307"/>
      <c r="U30" s="307"/>
      <c r="V30" s="307"/>
      <c r="W30" s="307"/>
      <c r="X30" s="307"/>
      <c r="Y30" s="307"/>
      <c r="Z30" s="307"/>
      <c r="AA30" s="267"/>
      <c r="AB30" s="268"/>
      <c r="AC30" s="268"/>
      <c r="AD30" s="268"/>
      <c r="AE30" s="308"/>
      <c r="AF30" s="308"/>
      <c r="AG30" s="308"/>
      <c r="AH30" s="308"/>
      <c r="AI30" s="308"/>
      <c r="AJ30" s="308"/>
      <c r="AK30" s="308"/>
      <c r="AL30" s="308"/>
      <c r="AM30" s="308"/>
      <c r="AN30" s="308"/>
      <c r="AO30" s="308"/>
      <c r="AP30" s="308"/>
      <c r="AQ30" s="308"/>
      <c r="AR30" s="308"/>
      <c r="AS30" s="308"/>
      <c r="AT30" s="308"/>
      <c r="AU30" s="308"/>
      <c r="AV30" s="308"/>
      <c r="AW30" s="308"/>
      <c r="AX30" s="308"/>
      <c r="AY30" s="308"/>
      <c r="AZ30" s="308"/>
      <c r="BA30" s="309"/>
    </row>
    <row r="31" spans="1:53" hidden="1" x14ac:dyDescent="0.2">
      <c r="A31" s="306"/>
      <c r="B31" s="306"/>
      <c r="C31" s="306"/>
      <c r="D31" s="41"/>
      <c r="E31" s="307"/>
      <c r="F31" s="307"/>
      <c r="G31" s="307"/>
      <c r="H31" s="307"/>
      <c r="I31" s="307"/>
      <c r="J31" s="307"/>
      <c r="K31" s="307"/>
      <c r="L31" s="307"/>
      <c r="M31" s="307"/>
      <c r="N31" s="307"/>
      <c r="O31" s="307"/>
      <c r="P31" s="307"/>
      <c r="Q31" s="307"/>
      <c r="R31" s="307"/>
      <c r="S31" s="307"/>
      <c r="T31" s="307"/>
      <c r="U31" s="307"/>
      <c r="V31" s="307"/>
      <c r="W31" s="307"/>
      <c r="X31" s="307"/>
      <c r="Y31" s="307"/>
      <c r="Z31" s="307"/>
      <c r="AA31" s="267"/>
      <c r="AB31" s="268"/>
      <c r="AC31" s="268"/>
      <c r="AD31" s="268"/>
      <c r="AE31" s="308"/>
      <c r="AF31" s="308"/>
      <c r="AG31" s="308"/>
      <c r="AH31" s="308"/>
      <c r="AI31" s="308"/>
      <c r="AJ31" s="308"/>
      <c r="AK31" s="308"/>
      <c r="AL31" s="308"/>
      <c r="AM31" s="308"/>
      <c r="AN31" s="308"/>
      <c r="AO31" s="308"/>
      <c r="AP31" s="308"/>
      <c r="AQ31" s="308"/>
      <c r="AR31" s="308"/>
      <c r="AS31" s="308"/>
      <c r="AT31" s="308"/>
      <c r="AU31" s="308"/>
      <c r="AV31" s="308"/>
      <c r="AW31" s="308"/>
      <c r="AX31" s="308"/>
      <c r="AY31" s="308"/>
      <c r="AZ31" s="308"/>
      <c r="BA31" s="309"/>
    </row>
    <row r="32" spans="1:53" hidden="1" x14ac:dyDescent="0.2">
      <c r="A32" s="306"/>
      <c r="B32" s="306"/>
      <c r="C32" s="306"/>
      <c r="D32" s="41"/>
      <c r="E32" s="307"/>
      <c r="F32" s="307"/>
      <c r="G32" s="307"/>
      <c r="H32" s="307"/>
      <c r="I32" s="307"/>
      <c r="J32" s="307"/>
      <c r="K32" s="307"/>
      <c r="L32" s="307"/>
      <c r="M32" s="307"/>
      <c r="N32" s="307"/>
      <c r="O32" s="307"/>
      <c r="P32" s="307"/>
      <c r="Q32" s="307"/>
      <c r="R32" s="307"/>
      <c r="S32" s="307"/>
      <c r="T32" s="307"/>
      <c r="U32" s="307"/>
      <c r="V32" s="307"/>
      <c r="W32" s="307"/>
      <c r="X32" s="307"/>
      <c r="Y32" s="307"/>
      <c r="Z32" s="307"/>
      <c r="AA32" s="267"/>
      <c r="AB32" s="268"/>
      <c r="AC32" s="268"/>
      <c r="AD32" s="268"/>
      <c r="AE32" s="308"/>
      <c r="AF32" s="308"/>
      <c r="AG32" s="308"/>
      <c r="AH32" s="308"/>
      <c r="AI32" s="308"/>
      <c r="AJ32" s="308"/>
      <c r="AK32" s="308"/>
      <c r="AL32" s="308"/>
      <c r="AM32" s="308"/>
      <c r="AN32" s="308"/>
      <c r="AO32" s="308"/>
      <c r="AP32" s="308"/>
      <c r="AQ32" s="308"/>
      <c r="AR32" s="308"/>
      <c r="AS32" s="308"/>
      <c r="AT32" s="308"/>
      <c r="AU32" s="308"/>
      <c r="AV32" s="308"/>
      <c r="AW32" s="308"/>
      <c r="AX32" s="308"/>
      <c r="AY32" s="308"/>
      <c r="AZ32" s="308"/>
      <c r="BA32" s="309"/>
    </row>
    <row r="33" spans="1:53" hidden="1" x14ac:dyDescent="0.2">
      <c r="A33" s="306"/>
      <c r="B33" s="306"/>
      <c r="C33" s="306"/>
      <c r="D33" s="41"/>
      <c r="E33" s="307"/>
      <c r="F33" s="307"/>
      <c r="G33" s="307"/>
      <c r="H33" s="307"/>
      <c r="I33" s="307"/>
      <c r="J33" s="307"/>
      <c r="K33" s="307"/>
      <c r="L33" s="307"/>
      <c r="M33" s="307"/>
      <c r="N33" s="307"/>
      <c r="O33" s="307"/>
      <c r="P33" s="307"/>
      <c r="Q33" s="307"/>
      <c r="R33" s="307"/>
      <c r="S33" s="307"/>
      <c r="T33" s="307"/>
      <c r="U33" s="307"/>
      <c r="V33" s="307"/>
      <c r="W33" s="307"/>
      <c r="X33" s="307"/>
      <c r="Y33" s="307"/>
      <c r="Z33" s="307"/>
      <c r="AA33" s="267"/>
      <c r="AB33" s="268"/>
      <c r="AC33" s="268"/>
      <c r="AD33" s="268"/>
      <c r="AE33" s="308"/>
      <c r="AF33" s="308"/>
      <c r="AG33" s="308"/>
      <c r="AH33" s="308"/>
      <c r="AI33" s="308"/>
      <c r="AJ33" s="308"/>
      <c r="AK33" s="308"/>
      <c r="AL33" s="308"/>
      <c r="AM33" s="308"/>
      <c r="AN33" s="308"/>
      <c r="AO33" s="308"/>
      <c r="AP33" s="308"/>
      <c r="AQ33" s="308"/>
      <c r="AR33" s="308"/>
      <c r="AS33" s="308"/>
      <c r="AT33" s="308"/>
      <c r="AU33" s="308"/>
      <c r="AV33" s="308"/>
      <c r="AW33" s="308"/>
      <c r="AX33" s="308"/>
      <c r="AY33" s="308"/>
      <c r="AZ33" s="308"/>
      <c r="BA33" s="309"/>
    </row>
    <row r="34" spans="1:53" hidden="1" x14ac:dyDescent="0.2">
      <c r="A34" s="283"/>
      <c r="B34" s="284"/>
      <c r="C34" s="285"/>
      <c r="D34" s="41"/>
      <c r="E34" s="307"/>
      <c r="F34" s="307"/>
      <c r="G34" s="307"/>
      <c r="H34" s="307"/>
      <c r="I34" s="307"/>
      <c r="J34" s="307"/>
      <c r="K34" s="307"/>
      <c r="L34" s="307"/>
      <c r="M34" s="307"/>
      <c r="N34" s="307"/>
      <c r="O34" s="307"/>
      <c r="P34" s="307"/>
      <c r="Q34" s="307"/>
      <c r="R34" s="307"/>
      <c r="S34" s="307"/>
      <c r="T34" s="307"/>
      <c r="U34" s="307"/>
      <c r="V34" s="307"/>
      <c r="W34" s="307"/>
      <c r="X34" s="307"/>
      <c r="Y34" s="307"/>
      <c r="Z34" s="307"/>
      <c r="AA34" s="318"/>
      <c r="AB34" s="319"/>
      <c r="AC34" s="319"/>
      <c r="AD34" s="320"/>
      <c r="AE34" s="321"/>
      <c r="AF34" s="322"/>
      <c r="AG34" s="322"/>
      <c r="AH34" s="322"/>
      <c r="AI34" s="322"/>
      <c r="AJ34" s="322"/>
      <c r="AK34" s="323"/>
      <c r="AL34" s="321"/>
      <c r="AM34" s="322"/>
      <c r="AN34" s="322"/>
      <c r="AO34" s="322"/>
      <c r="AP34" s="322"/>
      <c r="AQ34" s="322"/>
      <c r="AR34" s="322"/>
      <c r="AS34" s="323"/>
      <c r="AT34" s="321"/>
      <c r="AU34" s="322"/>
      <c r="AV34" s="322"/>
      <c r="AW34" s="322"/>
      <c r="AX34" s="322"/>
      <c r="AY34" s="322"/>
      <c r="AZ34" s="322"/>
      <c r="BA34" s="324"/>
    </row>
    <row r="35" spans="1:53" hidden="1" x14ac:dyDescent="0.2">
      <c r="A35" s="283"/>
      <c r="B35" s="284"/>
      <c r="C35" s="285"/>
      <c r="D35" s="41"/>
      <c r="E35" s="307"/>
      <c r="F35" s="307"/>
      <c r="G35" s="307"/>
      <c r="H35" s="307"/>
      <c r="I35" s="307"/>
      <c r="J35" s="307"/>
      <c r="K35" s="307"/>
      <c r="L35" s="307"/>
      <c r="M35" s="307"/>
      <c r="N35" s="307"/>
      <c r="O35" s="307"/>
      <c r="P35" s="307"/>
      <c r="Q35" s="307"/>
      <c r="R35" s="307"/>
      <c r="S35" s="307"/>
      <c r="T35" s="307"/>
      <c r="U35" s="307"/>
      <c r="V35" s="307"/>
      <c r="W35" s="307"/>
      <c r="X35" s="307"/>
      <c r="Y35" s="307"/>
      <c r="Z35" s="307"/>
      <c r="AA35" s="318"/>
      <c r="AB35" s="319"/>
      <c r="AC35" s="319"/>
      <c r="AD35" s="320"/>
      <c r="AE35" s="321"/>
      <c r="AF35" s="322"/>
      <c r="AG35" s="322"/>
      <c r="AH35" s="322"/>
      <c r="AI35" s="322"/>
      <c r="AJ35" s="322"/>
      <c r="AK35" s="323"/>
      <c r="AL35" s="321"/>
      <c r="AM35" s="322"/>
      <c r="AN35" s="322"/>
      <c r="AO35" s="322"/>
      <c r="AP35" s="322"/>
      <c r="AQ35" s="322"/>
      <c r="AR35" s="322"/>
      <c r="AS35" s="323"/>
      <c r="AT35" s="321"/>
      <c r="AU35" s="322"/>
      <c r="AV35" s="322"/>
      <c r="AW35" s="322"/>
      <c r="AX35" s="322"/>
      <c r="AY35" s="322"/>
      <c r="AZ35" s="322"/>
      <c r="BA35" s="324"/>
    </row>
    <row r="36" spans="1:53" hidden="1" x14ac:dyDescent="0.2">
      <c r="A36" s="283"/>
      <c r="B36" s="284"/>
      <c r="C36" s="285"/>
      <c r="D36" s="41"/>
      <c r="E36" s="307"/>
      <c r="F36" s="307"/>
      <c r="G36" s="307"/>
      <c r="H36" s="307"/>
      <c r="I36" s="307"/>
      <c r="J36" s="307"/>
      <c r="K36" s="307"/>
      <c r="L36" s="307"/>
      <c r="M36" s="307"/>
      <c r="N36" s="307"/>
      <c r="O36" s="307"/>
      <c r="P36" s="307"/>
      <c r="Q36" s="307"/>
      <c r="R36" s="307"/>
      <c r="S36" s="307"/>
      <c r="T36" s="307"/>
      <c r="U36" s="307"/>
      <c r="V36" s="307"/>
      <c r="W36" s="307"/>
      <c r="X36" s="307"/>
      <c r="Y36" s="307"/>
      <c r="Z36" s="307"/>
      <c r="AA36" s="318"/>
      <c r="AB36" s="319"/>
      <c r="AC36" s="319"/>
      <c r="AD36" s="320"/>
      <c r="AE36" s="321"/>
      <c r="AF36" s="322"/>
      <c r="AG36" s="322"/>
      <c r="AH36" s="322"/>
      <c r="AI36" s="322"/>
      <c r="AJ36" s="322"/>
      <c r="AK36" s="323"/>
      <c r="AL36" s="321"/>
      <c r="AM36" s="322"/>
      <c r="AN36" s="322"/>
      <c r="AO36" s="322"/>
      <c r="AP36" s="322"/>
      <c r="AQ36" s="322"/>
      <c r="AR36" s="322"/>
      <c r="AS36" s="323"/>
      <c r="AT36" s="321"/>
      <c r="AU36" s="322"/>
      <c r="AV36" s="322"/>
      <c r="AW36" s="322"/>
      <c r="AX36" s="322"/>
      <c r="AY36" s="322"/>
      <c r="AZ36" s="322"/>
      <c r="BA36" s="324"/>
    </row>
    <row r="37" spans="1:53" hidden="1" x14ac:dyDescent="0.2">
      <c r="A37" s="283"/>
      <c r="B37" s="284"/>
      <c r="C37" s="285"/>
      <c r="D37" s="41"/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/>
      <c r="P37" s="307"/>
      <c r="Q37" s="307"/>
      <c r="R37" s="307"/>
      <c r="S37" s="307"/>
      <c r="T37" s="307"/>
      <c r="U37" s="307"/>
      <c r="V37" s="307"/>
      <c r="W37" s="307"/>
      <c r="X37" s="307"/>
      <c r="Y37" s="307"/>
      <c r="Z37" s="307"/>
      <c r="AA37" s="318"/>
      <c r="AB37" s="319"/>
      <c r="AC37" s="319"/>
      <c r="AD37" s="320"/>
      <c r="AE37" s="321"/>
      <c r="AF37" s="322"/>
      <c r="AG37" s="322"/>
      <c r="AH37" s="322"/>
      <c r="AI37" s="322"/>
      <c r="AJ37" s="322"/>
      <c r="AK37" s="323"/>
      <c r="AL37" s="321"/>
      <c r="AM37" s="322"/>
      <c r="AN37" s="322"/>
      <c r="AO37" s="322"/>
      <c r="AP37" s="322"/>
      <c r="AQ37" s="322"/>
      <c r="AR37" s="322"/>
      <c r="AS37" s="323"/>
      <c r="AT37" s="321"/>
      <c r="AU37" s="322"/>
      <c r="AV37" s="322"/>
      <c r="AW37" s="322"/>
      <c r="AX37" s="322"/>
      <c r="AY37" s="322"/>
      <c r="AZ37" s="322"/>
      <c r="BA37" s="324"/>
    </row>
    <row r="38" spans="1:53" hidden="1" x14ac:dyDescent="0.2">
      <c r="A38" s="283"/>
      <c r="B38" s="284"/>
      <c r="C38" s="285"/>
      <c r="D38" s="41"/>
      <c r="E38" s="307"/>
      <c r="F38" s="307"/>
      <c r="G38" s="307"/>
      <c r="H38" s="307"/>
      <c r="I38" s="307"/>
      <c r="J38" s="307"/>
      <c r="K38" s="307"/>
      <c r="L38" s="307"/>
      <c r="M38" s="307"/>
      <c r="N38" s="307"/>
      <c r="O38" s="307"/>
      <c r="P38" s="307"/>
      <c r="Q38" s="307"/>
      <c r="R38" s="307"/>
      <c r="S38" s="307"/>
      <c r="T38" s="307"/>
      <c r="U38" s="307"/>
      <c r="V38" s="307"/>
      <c r="W38" s="307"/>
      <c r="X38" s="307"/>
      <c r="Y38" s="307"/>
      <c r="Z38" s="307"/>
      <c r="AA38" s="318"/>
      <c r="AB38" s="319"/>
      <c r="AC38" s="319"/>
      <c r="AD38" s="320"/>
      <c r="AE38" s="321"/>
      <c r="AF38" s="322"/>
      <c r="AG38" s="322"/>
      <c r="AH38" s="322"/>
      <c r="AI38" s="322"/>
      <c r="AJ38" s="322"/>
      <c r="AK38" s="323"/>
      <c r="AL38" s="321"/>
      <c r="AM38" s="322"/>
      <c r="AN38" s="322"/>
      <c r="AO38" s="322"/>
      <c r="AP38" s="322"/>
      <c r="AQ38" s="322"/>
      <c r="AR38" s="322"/>
      <c r="AS38" s="323"/>
      <c r="AT38" s="321"/>
      <c r="AU38" s="322"/>
      <c r="AV38" s="322"/>
      <c r="AW38" s="322"/>
      <c r="AX38" s="322"/>
      <c r="AY38" s="322"/>
      <c r="AZ38" s="322"/>
      <c r="BA38" s="324"/>
    </row>
    <row r="39" spans="1:53" hidden="1" x14ac:dyDescent="0.2">
      <c r="A39" s="283"/>
      <c r="B39" s="284"/>
      <c r="C39" s="285"/>
      <c r="D39" s="41"/>
      <c r="E39" s="307"/>
      <c r="F39" s="307"/>
      <c r="G39" s="307"/>
      <c r="H39" s="307"/>
      <c r="I39" s="307"/>
      <c r="J39" s="307"/>
      <c r="K39" s="307"/>
      <c r="L39" s="307"/>
      <c r="M39" s="307"/>
      <c r="N39" s="307"/>
      <c r="O39" s="307"/>
      <c r="P39" s="307"/>
      <c r="Q39" s="307"/>
      <c r="R39" s="307"/>
      <c r="S39" s="307"/>
      <c r="T39" s="307"/>
      <c r="U39" s="307"/>
      <c r="V39" s="307"/>
      <c r="W39" s="307"/>
      <c r="X39" s="307"/>
      <c r="Y39" s="307"/>
      <c r="Z39" s="307"/>
      <c r="AA39" s="318"/>
      <c r="AB39" s="319"/>
      <c r="AC39" s="319"/>
      <c r="AD39" s="320"/>
      <c r="AE39" s="321"/>
      <c r="AF39" s="322"/>
      <c r="AG39" s="322"/>
      <c r="AH39" s="322"/>
      <c r="AI39" s="322"/>
      <c r="AJ39" s="322"/>
      <c r="AK39" s="323"/>
      <c r="AL39" s="321"/>
      <c r="AM39" s="322"/>
      <c r="AN39" s="322"/>
      <c r="AO39" s="322"/>
      <c r="AP39" s="322"/>
      <c r="AQ39" s="322"/>
      <c r="AR39" s="322"/>
      <c r="AS39" s="323"/>
      <c r="AT39" s="321"/>
      <c r="AU39" s="322"/>
      <c r="AV39" s="322"/>
      <c r="AW39" s="322"/>
      <c r="AX39" s="322"/>
      <c r="AY39" s="322"/>
      <c r="AZ39" s="322"/>
      <c r="BA39" s="324"/>
    </row>
    <row r="40" spans="1:53" hidden="1" x14ac:dyDescent="0.2">
      <c r="A40" s="283"/>
      <c r="B40" s="284"/>
      <c r="C40" s="285"/>
      <c r="D40" s="41"/>
      <c r="E40" s="307"/>
      <c r="F40" s="307"/>
      <c r="G40" s="307"/>
      <c r="H40" s="307"/>
      <c r="I40" s="307"/>
      <c r="J40" s="307"/>
      <c r="K40" s="307"/>
      <c r="L40" s="307"/>
      <c r="M40" s="307"/>
      <c r="N40" s="307"/>
      <c r="O40" s="307"/>
      <c r="P40" s="307"/>
      <c r="Q40" s="307"/>
      <c r="R40" s="307"/>
      <c r="S40" s="307"/>
      <c r="T40" s="307"/>
      <c r="U40" s="307"/>
      <c r="V40" s="307"/>
      <c r="W40" s="307"/>
      <c r="X40" s="307"/>
      <c r="Y40" s="307"/>
      <c r="Z40" s="307"/>
      <c r="AA40" s="318"/>
      <c r="AB40" s="319"/>
      <c r="AC40" s="319"/>
      <c r="AD40" s="320"/>
      <c r="AE40" s="321"/>
      <c r="AF40" s="322"/>
      <c r="AG40" s="322"/>
      <c r="AH40" s="322"/>
      <c r="AI40" s="322"/>
      <c r="AJ40" s="322"/>
      <c r="AK40" s="323"/>
      <c r="AL40" s="321"/>
      <c r="AM40" s="322"/>
      <c r="AN40" s="322"/>
      <c r="AO40" s="322"/>
      <c r="AP40" s="322"/>
      <c r="AQ40" s="322"/>
      <c r="AR40" s="322"/>
      <c r="AS40" s="323"/>
      <c r="AT40" s="321"/>
      <c r="AU40" s="322"/>
      <c r="AV40" s="322"/>
      <c r="AW40" s="322"/>
      <c r="AX40" s="322"/>
      <c r="AY40" s="322"/>
      <c r="AZ40" s="322"/>
      <c r="BA40" s="324"/>
    </row>
    <row r="41" spans="1:53" hidden="1" x14ac:dyDescent="0.2">
      <c r="A41" s="283"/>
      <c r="B41" s="284"/>
      <c r="C41" s="285"/>
      <c r="D41" s="41"/>
      <c r="E41" s="307"/>
      <c r="F41" s="307"/>
      <c r="G41" s="307"/>
      <c r="H41" s="307"/>
      <c r="I41" s="307"/>
      <c r="J41" s="307"/>
      <c r="K41" s="307"/>
      <c r="L41" s="307"/>
      <c r="M41" s="307"/>
      <c r="N41" s="307"/>
      <c r="O41" s="307"/>
      <c r="P41" s="307"/>
      <c r="Q41" s="307"/>
      <c r="R41" s="307"/>
      <c r="S41" s="307"/>
      <c r="T41" s="307"/>
      <c r="U41" s="307"/>
      <c r="V41" s="307"/>
      <c r="W41" s="307"/>
      <c r="X41" s="307"/>
      <c r="Y41" s="307"/>
      <c r="Z41" s="307"/>
      <c r="AA41" s="318"/>
      <c r="AB41" s="319"/>
      <c r="AC41" s="319"/>
      <c r="AD41" s="320"/>
      <c r="AE41" s="321"/>
      <c r="AF41" s="322"/>
      <c r="AG41" s="322"/>
      <c r="AH41" s="322"/>
      <c r="AI41" s="322"/>
      <c r="AJ41" s="322"/>
      <c r="AK41" s="323"/>
      <c r="AL41" s="321"/>
      <c r="AM41" s="322"/>
      <c r="AN41" s="322"/>
      <c r="AO41" s="322"/>
      <c r="AP41" s="322"/>
      <c r="AQ41" s="322"/>
      <c r="AR41" s="322"/>
      <c r="AS41" s="323"/>
      <c r="AT41" s="321"/>
      <c r="AU41" s="322"/>
      <c r="AV41" s="322"/>
      <c r="AW41" s="322"/>
      <c r="AX41" s="322"/>
      <c r="AY41" s="322"/>
      <c r="AZ41" s="322"/>
      <c r="BA41" s="324"/>
    </row>
    <row r="42" spans="1:53" hidden="1" x14ac:dyDescent="0.2">
      <c r="A42" s="283"/>
      <c r="B42" s="284"/>
      <c r="C42" s="285"/>
      <c r="D42" s="41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18"/>
      <c r="AB42" s="319"/>
      <c r="AC42" s="319"/>
      <c r="AD42" s="320"/>
      <c r="AE42" s="321"/>
      <c r="AF42" s="322"/>
      <c r="AG42" s="322"/>
      <c r="AH42" s="322"/>
      <c r="AI42" s="322"/>
      <c r="AJ42" s="322"/>
      <c r="AK42" s="323"/>
      <c r="AL42" s="321"/>
      <c r="AM42" s="322"/>
      <c r="AN42" s="322"/>
      <c r="AO42" s="322"/>
      <c r="AP42" s="322"/>
      <c r="AQ42" s="322"/>
      <c r="AR42" s="322"/>
      <c r="AS42" s="323"/>
      <c r="AT42" s="321"/>
      <c r="AU42" s="322"/>
      <c r="AV42" s="322"/>
      <c r="AW42" s="322"/>
      <c r="AX42" s="322"/>
      <c r="AY42" s="322"/>
      <c r="AZ42" s="322"/>
      <c r="BA42" s="324"/>
    </row>
    <row r="43" spans="1:53" hidden="1" x14ac:dyDescent="0.2">
      <c r="A43" s="283"/>
      <c r="B43" s="284"/>
      <c r="C43" s="285"/>
      <c r="D43" s="41"/>
      <c r="E43" s="307"/>
      <c r="F43" s="307"/>
      <c r="G43" s="307"/>
      <c r="H43" s="307"/>
      <c r="I43" s="307"/>
      <c r="J43" s="307"/>
      <c r="K43" s="307"/>
      <c r="L43" s="307"/>
      <c r="M43" s="307"/>
      <c r="N43" s="307"/>
      <c r="O43" s="307"/>
      <c r="P43" s="307"/>
      <c r="Q43" s="307"/>
      <c r="R43" s="307"/>
      <c r="S43" s="307"/>
      <c r="T43" s="307"/>
      <c r="U43" s="307"/>
      <c r="V43" s="307"/>
      <c r="W43" s="307"/>
      <c r="X43" s="307"/>
      <c r="Y43" s="307"/>
      <c r="Z43" s="307"/>
      <c r="AA43" s="318"/>
      <c r="AB43" s="319"/>
      <c r="AC43" s="319"/>
      <c r="AD43" s="320"/>
      <c r="AE43" s="321"/>
      <c r="AF43" s="322"/>
      <c r="AG43" s="322"/>
      <c r="AH43" s="322"/>
      <c r="AI43" s="322"/>
      <c r="AJ43" s="322"/>
      <c r="AK43" s="323"/>
      <c r="AL43" s="321"/>
      <c r="AM43" s="322"/>
      <c r="AN43" s="322"/>
      <c r="AO43" s="322"/>
      <c r="AP43" s="322"/>
      <c r="AQ43" s="322"/>
      <c r="AR43" s="322"/>
      <c r="AS43" s="323"/>
      <c r="AT43" s="321"/>
      <c r="AU43" s="322"/>
      <c r="AV43" s="322"/>
      <c r="AW43" s="322"/>
      <c r="AX43" s="322"/>
      <c r="AY43" s="322"/>
      <c r="AZ43" s="322"/>
      <c r="BA43" s="324"/>
    </row>
    <row r="44" spans="1:53" ht="13.5" hidden="1" thickBot="1" x14ac:dyDescent="0.25">
      <c r="A44" s="283"/>
      <c r="B44" s="284"/>
      <c r="C44" s="285"/>
      <c r="D44" s="41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307"/>
      <c r="T44" s="307"/>
      <c r="U44" s="307"/>
      <c r="V44" s="307"/>
      <c r="W44" s="307"/>
      <c r="X44" s="307"/>
      <c r="Y44" s="307"/>
      <c r="Z44" s="307"/>
      <c r="AA44" s="325"/>
      <c r="AB44" s="326"/>
      <c r="AC44" s="326"/>
      <c r="AD44" s="327"/>
      <c r="AE44" s="328"/>
      <c r="AF44" s="329"/>
      <c r="AG44" s="329"/>
      <c r="AH44" s="329"/>
      <c r="AI44" s="329"/>
      <c r="AJ44" s="329"/>
      <c r="AK44" s="330"/>
      <c r="AL44" s="328"/>
      <c r="AM44" s="329"/>
      <c r="AN44" s="329"/>
      <c r="AO44" s="329"/>
      <c r="AP44" s="329"/>
      <c r="AQ44" s="329"/>
      <c r="AR44" s="329"/>
      <c r="AS44" s="330"/>
      <c r="AT44" s="328"/>
      <c r="AU44" s="329"/>
      <c r="AV44" s="329"/>
      <c r="AW44" s="329"/>
      <c r="AX44" s="329"/>
      <c r="AY44" s="329"/>
      <c r="AZ44" s="329"/>
      <c r="BA44" s="331"/>
    </row>
    <row r="45" spans="1:53" x14ac:dyDescent="0.2">
      <c r="AE45" s="42"/>
      <c r="AF45" s="42"/>
      <c r="AG45" s="42"/>
      <c r="AH45" s="42"/>
      <c r="AI45" s="42"/>
      <c r="AJ45" s="42"/>
      <c r="AK45" s="43"/>
      <c r="AL45" s="43"/>
      <c r="AM45" s="43"/>
      <c r="AN45" s="43"/>
      <c r="AO45" s="43"/>
      <c r="AP45" s="43"/>
      <c r="AQ45" s="43"/>
      <c r="AR45" s="43"/>
      <c r="AS45" s="44" t="s">
        <v>88</v>
      </c>
      <c r="AT45" s="335">
        <f>AT28</f>
        <v>20912344.780000001</v>
      </c>
      <c r="AU45" s="336"/>
      <c r="AV45" s="336"/>
      <c r="AW45" s="336"/>
      <c r="AX45" s="336"/>
      <c r="AY45" s="336"/>
      <c r="AZ45" s="336"/>
      <c r="BA45" s="337"/>
    </row>
    <row r="46" spans="1:53" ht="14.25" customHeight="1" x14ac:dyDescent="0.2">
      <c r="N46" s="45"/>
      <c r="O46" s="45"/>
      <c r="P46" s="45"/>
      <c r="Q46" s="45"/>
      <c r="R46" s="45"/>
      <c r="S46" s="45"/>
      <c r="T46" s="45"/>
      <c r="U46" s="45"/>
      <c r="V46" s="45"/>
      <c r="W46" s="45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6" t="s">
        <v>89</v>
      </c>
      <c r="AT46" s="321">
        <f>AT45/6</f>
        <v>3485390.7966666669</v>
      </c>
      <c r="AU46" s="322"/>
      <c r="AV46" s="322"/>
      <c r="AW46" s="322"/>
      <c r="AX46" s="322"/>
      <c r="AY46" s="322"/>
      <c r="AZ46" s="322"/>
      <c r="BA46" s="323"/>
    </row>
    <row r="47" spans="1:53" ht="12.6" hidden="1" customHeight="1" x14ac:dyDescent="0.2">
      <c r="N47" s="45"/>
      <c r="O47" s="45"/>
      <c r="P47" s="45"/>
      <c r="Q47" s="45"/>
      <c r="R47" s="45"/>
      <c r="S47" s="45"/>
      <c r="T47" s="45"/>
      <c r="U47" s="45"/>
      <c r="V47" s="45"/>
      <c r="W47" s="45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6" t="s">
        <v>90</v>
      </c>
      <c r="AT47" s="338">
        <f>AT45</f>
        <v>20912344.780000001</v>
      </c>
      <c r="AU47" s="339"/>
      <c r="AV47" s="339"/>
      <c r="AW47" s="339"/>
      <c r="AX47" s="339"/>
      <c r="AY47" s="339"/>
      <c r="AZ47" s="339"/>
      <c r="BA47" s="340"/>
    </row>
    <row r="48" spans="1:53" ht="14.25" customHeight="1" x14ac:dyDescent="0.2">
      <c r="N48" s="45"/>
      <c r="O48" s="45"/>
      <c r="P48" s="45"/>
      <c r="Q48" s="45"/>
      <c r="R48" s="45"/>
      <c r="S48" s="45"/>
      <c r="T48" s="45"/>
      <c r="U48" s="45"/>
      <c r="V48" s="45"/>
      <c r="W48" s="45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6" t="s">
        <v>91</v>
      </c>
      <c r="AT48" s="321">
        <v>14000000</v>
      </c>
      <c r="AU48" s="322"/>
      <c r="AV48" s="322"/>
      <c r="AW48" s="322"/>
      <c r="AX48" s="322"/>
      <c r="AY48" s="322"/>
      <c r="AZ48" s="322"/>
      <c r="BA48" s="323"/>
    </row>
    <row r="49" spans="1:53" ht="14.25" customHeight="1" x14ac:dyDescent="0.2">
      <c r="N49" s="45"/>
      <c r="O49" s="45"/>
      <c r="P49" s="45"/>
      <c r="Q49" s="45"/>
      <c r="R49" s="45"/>
      <c r="S49" s="45"/>
      <c r="T49" s="45"/>
      <c r="U49" s="45"/>
      <c r="V49" s="45"/>
      <c r="W49" s="45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4" t="s">
        <v>92</v>
      </c>
      <c r="AT49" s="338">
        <f>AT45-AT48</f>
        <v>6912344.7800000012</v>
      </c>
      <c r="AU49" s="339"/>
      <c r="AV49" s="339"/>
      <c r="AW49" s="339"/>
      <c r="AX49" s="339"/>
      <c r="AY49" s="339"/>
      <c r="AZ49" s="339"/>
      <c r="BA49" s="340"/>
    </row>
    <row r="50" spans="1:53" x14ac:dyDescent="0.2">
      <c r="N50" s="45"/>
      <c r="O50" s="45"/>
      <c r="P50" s="45"/>
      <c r="Q50" s="45"/>
      <c r="R50" s="45"/>
      <c r="S50" s="45"/>
      <c r="T50" s="45"/>
      <c r="U50" s="45"/>
      <c r="V50" s="45"/>
      <c r="W50" s="45"/>
    </row>
    <row r="51" spans="1:53" ht="42.6" customHeight="1" x14ac:dyDescent="0.2">
      <c r="A51" s="33" t="s">
        <v>68</v>
      </c>
      <c r="N51" s="341" t="s">
        <v>57</v>
      </c>
      <c r="O51" s="341"/>
      <c r="P51" s="341"/>
      <c r="Q51" s="341"/>
      <c r="R51" s="341"/>
      <c r="S51" s="341"/>
      <c r="T51" s="341"/>
      <c r="U51" s="341"/>
      <c r="V51" s="341"/>
      <c r="W51" s="341"/>
      <c r="Y51" s="47"/>
      <c r="Z51" s="37" t="s">
        <v>93</v>
      </c>
      <c r="AA51" s="47" t="s">
        <v>42</v>
      </c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</row>
    <row r="52" spans="1:53" ht="9.75" customHeight="1" x14ac:dyDescent="0.2">
      <c r="N52" s="332" t="s">
        <v>32</v>
      </c>
      <c r="O52" s="332"/>
      <c r="P52" s="332"/>
      <c r="Q52" s="332"/>
      <c r="R52" s="332"/>
      <c r="S52" s="332"/>
      <c r="T52" s="332"/>
      <c r="U52" s="332"/>
      <c r="V52" s="332"/>
      <c r="W52" s="332"/>
      <c r="X52" s="48"/>
      <c r="Y52" s="49" t="s">
        <v>33</v>
      </c>
      <c r="Z52" s="333" t="s">
        <v>31</v>
      </c>
      <c r="AA52" s="332"/>
      <c r="AB52" s="332"/>
      <c r="AC52" s="332"/>
      <c r="AD52" s="332"/>
      <c r="AE52" s="332"/>
      <c r="AF52" s="332"/>
      <c r="AG52" s="332"/>
      <c r="AH52" s="332"/>
      <c r="AI52" s="332"/>
      <c r="AJ52" s="332"/>
      <c r="AK52" s="332"/>
      <c r="AL52" s="332"/>
      <c r="AM52" s="332"/>
      <c r="AN52" s="333"/>
      <c r="AO52" s="333"/>
      <c r="AP52" s="333"/>
      <c r="AQ52" s="333"/>
      <c r="AR52" s="333"/>
      <c r="AS52" s="333"/>
      <c r="AT52" s="333"/>
      <c r="AU52" s="333"/>
      <c r="AV52" s="333"/>
      <c r="AW52" s="333"/>
      <c r="AX52" s="333"/>
      <c r="AY52" s="333"/>
      <c r="AZ52" s="333"/>
      <c r="BA52" s="333"/>
    </row>
    <row r="54" spans="1:53" x14ac:dyDescent="0.2">
      <c r="A54" s="33" t="s">
        <v>24</v>
      </c>
    </row>
    <row r="55" spans="1:53" ht="18.75" customHeight="1" x14ac:dyDescent="0.2">
      <c r="N55" s="334" t="s">
        <v>94</v>
      </c>
      <c r="O55" s="334"/>
      <c r="P55" s="334"/>
      <c r="Q55" s="334"/>
      <c r="R55" s="334"/>
      <c r="S55" s="334"/>
      <c r="T55" s="334"/>
      <c r="U55" s="334"/>
      <c r="V55" s="334"/>
      <c r="W55" s="334"/>
    </row>
    <row r="56" spans="1:53" ht="18.75" customHeight="1" x14ac:dyDescent="0.2">
      <c r="A56" s="33" t="s">
        <v>73</v>
      </c>
      <c r="N56" s="334" t="s">
        <v>63</v>
      </c>
      <c r="O56" s="334"/>
      <c r="P56" s="334"/>
      <c r="Q56" s="334"/>
      <c r="R56" s="334"/>
      <c r="S56" s="334"/>
      <c r="T56" s="334"/>
      <c r="U56" s="334"/>
      <c r="V56" s="334"/>
      <c r="W56" s="334"/>
      <c r="Y56" s="47"/>
      <c r="Z56" s="37" t="s">
        <v>95</v>
      </c>
      <c r="AA56" s="47"/>
      <c r="AB56" s="47" t="s">
        <v>64</v>
      </c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</row>
    <row r="57" spans="1:53" ht="9.75" customHeight="1" x14ac:dyDescent="0.2">
      <c r="N57" s="332" t="s">
        <v>32</v>
      </c>
      <c r="O57" s="332"/>
      <c r="P57" s="332"/>
      <c r="Q57" s="332"/>
      <c r="R57" s="332"/>
      <c r="S57" s="332"/>
      <c r="T57" s="332"/>
      <c r="U57" s="332"/>
      <c r="V57" s="332"/>
      <c r="W57" s="332"/>
      <c r="X57" s="38"/>
      <c r="Y57" s="49" t="s">
        <v>33</v>
      </c>
      <c r="Z57" s="333" t="s">
        <v>31</v>
      </c>
      <c r="AA57" s="333"/>
      <c r="AB57" s="333"/>
      <c r="AC57" s="333"/>
      <c r="AD57" s="333"/>
      <c r="AE57" s="333"/>
      <c r="AF57" s="333"/>
      <c r="AG57" s="333"/>
      <c r="AH57" s="333"/>
      <c r="AI57" s="333"/>
      <c r="AJ57" s="333"/>
      <c r="AK57" s="333"/>
      <c r="AL57" s="333"/>
      <c r="AM57" s="333"/>
      <c r="AN57" s="333"/>
      <c r="AO57" s="333"/>
      <c r="AP57" s="333"/>
      <c r="AQ57" s="333"/>
      <c r="AR57" s="333"/>
      <c r="AS57" s="333"/>
      <c r="AT57" s="333"/>
      <c r="AU57" s="333"/>
      <c r="AV57" s="333"/>
      <c r="AW57" s="333"/>
      <c r="AX57" s="333"/>
      <c r="AY57" s="333"/>
      <c r="AZ57" s="333"/>
      <c r="BA57" s="333"/>
    </row>
    <row r="58" spans="1:53" ht="13.5" customHeight="1" x14ac:dyDescent="0.2">
      <c r="A58" s="33" t="s">
        <v>24</v>
      </c>
    </row>
  </sheetData>
  <mergeCells count="151">
    <mergeCell ref="N52:W52"/>
    <mergeCell ref="Z52:BA52"/>
    <mergeCell ref="N55:W56"/>
    <mergeCell ref="N57:W57"/>
    <mergeCell ref="Z57:BA57"/>
    <mergeCell ref="AT45:BA45"/>
    <mergeCell ref="AT46:BA46"/>
    <mergeCell ref="AT47:BA47"/>
    <mergeCell ref="AT48:BA48"/>
    <mergeCell ref="AT49:BA49"/>
    <mergeCell ref="N51:W51"/>
    <mergeCell ref="A44:C44"/>
    <mergeCell ref="E44:Z44"/>
    <mergeCell ref="AA44:AD44"/>
    <mergeCell ref="AE44:AK44"/>
    <mergeCell ref="AL44:AS44"/>
    <mergeCell ref="AT44:BA44"/>
    <mergeCell ref="A43:C43"/>
    <mergeCell ref="E43:Z43"/>
    <mergeCell ref="AA43:AD43"/>
    <mergeCell ref="AE43:AK43"/>
    <mergeCell ref="AL43:AS43"/>
    <mergeCell ref="AT43:BA43"/>
    <mergeCell ref="A42:C42"/>
    <mergeCell ref="E42:Z42"/>
    <mergeCell ref="AA42:AD42"/>
    <mergeCell ref="AE42:AK42"/>
    <mergeCell ref="AL42:AS42"/>
    <mergeCell ref="AT42:BA42"/>
    <mergeCell ref="A41:C41"/>
    <mergeCell ref="E41:Z41"/>
    <mergeCell ref="AA41:AD41"/>
    <mergeCell ref="AE41:AK41"/>
    <mergeCell ref="AL41:AS41"/>
    <mergeCell ref="AT41:BA41"/>
    <mergeCell ref="A40:C40"/>
    <mergeCell ref="E40:Z40"/>
    <mergeCell ref="AA40:AD40"/>
    <mergeCell ref="AE40:AK40"/>
    <mergeCell ref="AL40:AS40"/>
    <mergeCell ref="AT40:BA40"/>
    <mergeCell ref="A39:C39"/>
    <mergeCell ref="E39:Z39"/>
    <mergeCell ref="AA39:AD39"/>
    <mergeCell ref="AE39:AK39"/>
    <mergeCell ref="AL39:AS39"/>
    <mergeCell ref="AT39:BA39"/>
    <mergeCell ref="A38:C38"/>
    <mergeCell ref="E38:Z38"/>
    <mergeCell ref="AA38:AD38"/>
    <mergeCell ref="AE38:AK38"/>
    <mergeCell ref="AL38:AS38"/>
    <mergeCell ref="AT38:BA38"/>
    <mergeCell ref="A37:C37"/>
    <mergeCell ref="E37:Z37"/>
    <mergeCell ref="AA37:AD37"/>
    <mergeCell ref="AE37:AK37"/>
    <mergeCell ref="AL37:AS37"/>
    <mergeCell ref="AT37:BA37"/>
    <mergeCell ref="A36:C36"/>
    <mergeCell ref="E36:Z36"/>
    <mergeCell ref="AA36:AD36"/>
    <mergeCell ref="AE36:AK36"/>
    <mergeCell ref="AL36:AS36"/>
    <mergeCell ref="AT36:BA36"/>
    <mergeCell ref="A35:C35"/>
    <mergeCell ref="E35:Z35"/>
    <mergeCell ref="AA35:AD35"/>
    <mergeCell ref="AE35:AK35"/>
    <mergeCell ref="AL35:AS35"/>
    <mergeCell ref="AT35:BA35"/>
    <mergeCell ref="A34:C34"/>
    <mergeCell ref="E34:Z34"/>
    <mergeCell ref="AA34:AD34"/>
    <mergeCell ref="AE34:AK34"/>
    <mergeCell ref="AL34:AS34"/>
    <mergeCell ref="AT34:BA34"/>
    <mergeCell ref="A33:C33"/>
    <mergeCell ref="E33:Z33"/>
    <mergeCell ref="AA33:AD33"/>
    <mergeCell ref="AE33:AK33"/>
    <mergeCell ref="AL33:AS33"/>
    <mergeCell ref="AT33:BA33"/>
    <mergeCell ref="A32:C32"/>
    <mergeCell ref="E32:Z32"/>
    <mergeCell ref="AA32:AD32"/>
    <mergeCell ref="AE32:AK32"/>
    <mergeCell ref="AL32:AS32"/>
    <mergeCell ref="AT32:BA32"/>
    <mergeCell ref="A31:C31"/>
    <mergeCell ref="E31:Z31"/>
    <mergeCell ref="AA31:AD31"/>
    <mergeCell ref="AE31:AK31"/>
    <mergeCell ref="AL31:AS31"/>
    <mergeCell ref="AT31:BA31"/>
    <mergeCell ref="A30:C30"/>
    <mergeCell ref="E30:Z30"/>
    <mergeCell ref="AA30:AD30"/>
    <mergeCell ref="AE30:AK30"/>
    <mergeCell ref="AL30:AS30"/>
    <mergeCell ref="AT30:BA30"/>
    <mergeCell ref="A28:C29"/>
    <mergeCell ref="D28:Z28"/>
    <mergeCell ref="AA28:AD29"/>
    <mergeCell ref="AE28:AK29"/>
    <mergeCell ref="AL28:AS29"/>
    <mergeCell ref="AT28:BA29"/>
    <mergeCell ref="D29:Z29"/>
    <mergeCell ref="AL26:AS26"/>
    <mergeCell ref="AT26:BA26"/>
    <mergeCell ref="A27:C27"/>
    <mergeCell ref="D27:Z27"/>
    <mergeCell ref="AA27:AD27"/>
    <mergeCell ref="AE27:AK27"/>
    <mergeCell ref="AL27:AS27"/>
    <mergeCell ref="AT27:BA27"/>
    <mergeCell ref="R22:W22"/>
    <mergeCell ref="X22:AF22"/>
    <mergeCell ref="AG22:AP22"/>
    <mergeCell ref="AR22:AV22"/>
    <mergeCell ref="AW22:BA22"/>
    <mergeCell ref="A25:C26"/>
    <mergeCell ref="D25:Z26"/>
    <mergeCell ref="AA25:AD26"/>
    <mergeCell ref="AE25:BA25"/>
    <mergeCell ref="AE26:AK26"/>
    <mergeCell ref="AP18:BA18"/>
    <mergeCell ref="X20:AF21"/>
    <mergeCell ref="AG20:AP21"/>
    <mergeCell ref="AR20:BA20"/>
    <mergeCell ref="AR21:AV21"/>
    <mergeCell ref="AW21:BA21"/>
    <mergeCell ref="AK16:AO16"/>
    <mergeCell ref="AP16:BA16"/>
    <mergeCell ref="AK17:AO17"/>
    <mergeCell ref="AP17:AS17"/>
    <mergeCell ref="AT17:AW17"/>
    <mergeCell ref="AX17:BA17"/>
    <mergeCell ref="AP10:BA11"/>
    <mergeCell ref="N11:AJ11"/>
    <mergeCell ref="AP12:BA13"/>
    <mergeCell ref="E13:AJ13"/>
    <mergeCell ref="AC14:AO15"/>
    <mergeCell ref="AP14:BA15"/>
    <mergeCell ref="AP4:BA4"/>
    <mergeCell ref="AG5:AO5"/>
    <mergeCell ref="AP5:BA5"/>
    <mergeCell ref="AP6:BA7"/>
    <mergeCell ref="F7:AJ7"/>
    <mergeCell ref="AP8:BA9"/>
    <mergeCell ref="M9:AJ9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T62"/>
  <sheetViews>
    <sheetView showGridLines="0" tabSelected="1" view="pageBreakPreview" topLeftCell="A25" zoomScaleNormal="110" zoomScaleSheetLayoutView="100" workbookViewId="0">
      <selection activeCell="AJ26" sqref="AJ26"/>
    </sheetView>
  </sheetViews>
  <sheetFormatPr defaultRowHeight="15" x14ac:dyDescent="0.25"/>
  <cols>
    <col min="1" max="1" width="1.28515625" customWidth="1"/>
    <col min="2" max="2" width="13.140625" customWidth="1"/>
    <col min="3" max="4" width="0.85546875" customWidth="1"/>
    <col min="5" max="5" width="7.42578125" customWidth="1"/>
    <col min="6" max="6" width="6.42578125" customWidth="1"/>
    <col min="7" max="7" width="1.7109375" hidden="1" customWidth="1"/>
    <col min="9" max="9" width="10.28515625" customWidth="1"/>
    <col min="10" max="10" width="1.85546875" customWidth="1"/>
    <col min="11" max="11" width="8.85546875" customWidth="1"/>
    <col min="12" max="12" width="8.28515625" customWidth="1"/>
    <col min="13" max="13" width="2" customWidth="1"/>
    <col min="14" max="14" width="13.5703125" customWidth="1"/>
    <col min="15" max="15" width="3.28515625" customWidth="1"/>
    <col min="16" max="16" width="2.28515625" customWidth="1"/>
    <col min="17" max="17" width="6.140625" customWidth="1"/>
    <col min="18" max="18" width="2.42578125" customWidth="1"/>
    <col min="19" max="19" width="3.7109375" customWidth="1"/>
    <col min="20" max="20" width="2.140625" customWidth="1"/>
    <col min="21" max="21" width="3.5703125" customWidth="1"/>
    <col min="22" max="25" width="4.42578125" customWidth="1"/>
    <col min="26" max="26" width="0.85546875" customWidth="1"/>
    <col min="27" max="27" width="4.42578125" hidden="1" customWidth="1"/>
    <col min="28" max="30" width="4.42578125" customWidth="1"/>
    <col min="31" max="31" width="1.140625" customWidth="1"/>
    <col min="32" max="32" width="4.42578125" hidden="1" customWidth="1"/>
    <col min="33" max="35" width="4.42578125" customWidth="1"/>
    <col min="36" max="36" width="0.85546875" customWidth="1"/>
    <col min="37" max="37" width="4.42578125" hidden="1" customWidth="1"/>
    <col min="38" max="38" width="2.42578125" customWidth="1"/>
    <col min="39" max="39" width="3.7109375" customWidth="1"/>
    <col min="40" max="40" width="1.5703125" hidden="1" customWidth="1"/>
    <col min="41" max="41" width="4" customWidth="1"/>
    <col min="42" max="42" width="6.7109375" customWidth="1"/>
    <col min="43" max="43" width="1.7109375" customWidth="1"/>
    <col min="44" max="44" width="4.42578125" customWidth="1"/>
    <col min="45" max="45" width="6.42578125" customWidth="1"/>
    <col min="46" max="46" width="6.7109375" customWidth="1"/>
    <col min="47" max="47" width="10.42578125" customWidth="1"/>
  </cols>
  <sheetData>
    <row r="1" spans="2:46" s="1" customFormat="1" ht="12" x14ac:dyDescent="0.2">
      <c r="AL1" s="1" t="s">
        <v>6</v>
      </c>
    </row>
    <row r="2" spans="2:46" s="1" customFormat="1" ht="12" x14ac:dyDescent="0.2">
      <c r="AL2" s="1" t="s">
        <v>5</v>
      </c>
    </row>
    <row r="3" spans="2:46" s="1" customFormat="1" ht="12" x14ac:dyDescent="0.2">
      <c r="AL3" s="1" t="s">
        <v>4</v>
      </c>
    </row>
    <row r="4" spans="2:46" ht="15.75" thickBot="1" x14ac:dyDescent="0.3">
      <c r="AQ4" s="375" t="s">
        <v>3</v>
      </c>
      <c r="AR4" s="376"/>
      <c r="AS4" s="376"/>
      <c r="AT4" s="377"/>
    </row>
    <row r="5" spans="2:46" s="4" customFormat="1" ht="12.75" x14ac:dyDescent="0.2">
      <c r="AL5" s="383" t="s">
        <v>34</v>
      </c>
      <c r="AM5" s="383"/>
      <c r="AN5" s="383"/>
      <c r="AO5" s="383"/>
      <c r="AP5" s="385"/>
      <c r="AQ5" s="419" t="s">
        <v>25</v>
      </c>
      <c r="AR5" s="420"/>
      <c r="AS5" s="420"/>
      <c r="AT5" s="421"/>
    </row>
    <row r="6" spans="2:46" s="2" customFormat="1" ht="11.25" x14ac:dyDescent="0.2">
      <c r="AQ6" s="386"/>
      <c r="AR6" s="387"/>
      <c r="AS6" s="387"/>
      <c r="AT6" s="388"/>
    </row>
    <row r="7" spans="2:46" s="12" customFormat="1" ht="25.5" x14ac:dyDescent="0.2">
      <c r="B7" s="12" t="s">
        <v>0</v>
      </c>
      <c r="E7" s="382"/>
      <c r="F7" s="382"/>
      <c r="G7" s="382"/>
      <c r="H7" s="382"/>
      <c r="I7" s="382"/>
      <c r="J7" s="382"/>
      <c r="K7" s="382"/>
      <c r="L7" s="382"/>
      <c r="M7" s="382"/>
      <c r="N7" s="382"/>
      <c r="O7" s="382"/>
      <c r="P7" s="382"/>
      <c r="Q7" s="382"/>
      <c r="R7" s="382"/>
      <c r="S7" s="382"/>
      <c r="T7" s="382"/>
      <c r="U7" s="382"/>
      <c r="V7" s="382"/>
      <c r="W7" s="382"/>
      <c r="X7" s="382"/>
      <c r="Y7" s="382"/>
      <c r="Z7" s="382"/>
      <c r="AA7" s="382"/>
      <c r="AB7" s="382"/>
      <c r="AC7" s="382"/>
      <c r="AD7" s="382"/>
      <c r="AE7" s="382"/>
      <c r="AF7" s="382"/>
      <c r="AG7" s="382"/>
      <c r="AH7" s="382"/>
      <c r="AI7" s="382"/>
      <c r="AJ7" s="382"/>
      <c r="AK7" s="382"/>
      <c r="AL7" s="382"/>
      <c r="AM7" s="382"/>
      <c r="AN7" s="382"/>
      <c r="AP7" s="21" t="s">
        <v>35</v>
      </c>
      <c r="AQ7" s="389"/>
      <c r="AR7" s="390"/>
      <c r="AS7" s="390"/>
      <c r="AT7" s="391"/>
    </row>
    <row r="8" spans="2:46" s="2" customFormat="1" ht="12" customHeight="1" x14ac:dyDescent="0.2">
      <c r="J8" s="3" t="s">
        <v>27</v>
      </c>
      <c r="AQ8" s="386" t="s">
        <v>56</v>
      </c>
      <c r="AR8" s="387"/>
      <c r="AS8" s="387"/>
      <c r="AT8" s="388"/>
    </row>
    <row r="9" spans="2:46" s="4" customFormat="1" ht="25.5" customHeight="1" x14ac:dyDescent="0.2">
      <c r="B9" s="4" t="s">
        <v>67</v>
      </c>
      <c r="G9" s="382" t="s">
        <v>46</v>
      </c>
      <c r="H9" s="382"/>
      <c r="I9" s="382"/>
      <c r="J9" s="382"/>
      <c r="K9" s="382"/>
      <c r="L9" s="382"/>
      <c r="M9" s="382"/>
      <c r="N9" s="382"/>
      <c r="O9" s="382"/>
      <c r="P9" s="382"/>
      <c r="Q9" s="382"/>
      <c r="R9" s="382"/>
      <c r="S9" s="382"/>
      <c r="T9" s="382"/>
      <c r="U9" s="382"/>
      <c r="V9" s="382"/>
      <c r="W9" s="382"/>
      <c r="X9" s="382"/>
      <c r="Y9" s="382"/>
      <c r="Z9" s="382"/>
      <c r="AA9" s="382"/>
      <c r="AB9" s="382"/>
      <c r="AC9" s="382"/>
      <c r="AD9" s="382"/>
      <c r="AE9" s="382"/>
      <c r="AF9" s="382"/>
      <c r="AG9" s="382"/>
      <c r="AH9" s="382"/>
      <c r="AI9" s="382"/>
      <c r="AJ9" s="382"/>
      <c r="AK9" s="382"/>
      <c r="AL9" s="382"/>
      <c r="AM9" s="382"/>
      <c r="AN9" s="382"/>
      <c r="AP9" s="6" t="s">
        <v>35</v>
      </c>
      <c r="AQ9" s="389"/>
      <c r="AR9" s="390"/>
      <c r="AS9" s="390"/>
      <c r="AT9" s="391"/>
    </row>
    <row r="10" spans="2:46" s="2" customFormat="1" ht="12" customHeight="1" x14ac:dyDescent="0.2">
      <c r="J10" s="3" t="s">
        <v>27</v>
      </c>
      <c r="AQ10" s="423" t="s">
        <v>39</v>
      </c>
      <c r="AR10" s="387"/>
      <c r="AS10" s="387"/>
      <c r="AT10" s="388"/>
    </row>
    <row r="11" spans="2:46" s="4" customFormat="1" ht="24.75" customHeight="1" x14ac:dyDescent="0.2">
      <c r="B11" s="4" t="s">
        <v>68</v>
      </c>
      <c r="H11" s="382" t="s">
        <v>45</v>
      </c>
      <c r="I11" s="382"/>
      <c r="J11" s="382"/>
      <c r="K11" s="382"/>
      <c r="L11" s="382"/>
      <c r="M11" s="382"/>
      <c r="N11" s="382"/>
      <c r="O11" s="382"/>
      <c r="P11" s="382"/>
      <c r="Q11" s="382"/>
      <c r="R11" s="382"/>
      <c r="S11" s="382"/>
      <c r="T11" s="382"/>
      <c r="U11" s="382"/>
      <c r="V11" s="382"/>
      <c r="W11" s="382"/>
      <c r="X11" s="382"/>
      <c r="Y11" s="382"/>
      <c r="Z11" s="382"/>
      <c r="AA11" s="382"/>
      <c r="AB11" s="382"/>
      <c r="AC11" s="382"/>
      <c r="AD11" s="382"/>
      <c r="AE11" s="382"/>
      <c r="AF11" s="382"/>
      <c r="AG11" s="382"/>
      <c r="AH11" s="382"/>
      <c r="AI11" s="382"/>
      <c r="AJ11" s="382"/>
      <c r="AK11" s="382"/>
      <c r="AL11" s="382"/>
      <c r="AM11" s="382"/>
      <c r="AN11" s="382"/>
      <c r="AP11" s="6" t="s">
        <v>35</v>
      </c>
      <c r="AQ11" s="389"/>
      <c r="AR11" s="390"/>
      <c r="AS11" s="390"/>
      <c r="AT11" s="391"/>
    </row>
    <row r="12" spans="2:46" s="2" customFormat="1" ht="12" customHeight="1" x14ac:dyDescent="0.2">
      <c r="J12" s="3" t="s">
        <v>27</v>
      </c>
      <c r="AQ12" s="386"/>
      <c r="AR12" s="387"/>
      <c r="AS12" s="387"/>
      <c r="AT12" s="388"/>
    </row>
    <row r="13" spans="2:46" s="4" customFormat="1" ht="15" customHeight="1" x14ac:dyDescent="0.2">
      <c r="B13" s="4" t="s">
        <v>1</v>
      </c>
      <c r="C13" s="441" t="s">
        <v>54</v>
      </c>
      <c r="D13" s="441"/>
      <c r="E13" s="441"/>
      <c r="F13" s="441"/>
      <c r="G13" s="441"/>
      <c r="H13" s="441"/>
      <c r="I13" s="441"/>
      <c r="J13" s="441"/>
      <c r="K13" s="441"/>
      <c r="L13" s="441"/>
      <c r="M13" s="441"/>
      <c r="N13" s="441"/>
      <c r="O13" s="441"/>
      <c r="P13" s="441"/>
      <c r="Q13" s="441"/>
      <c r="R13" s="441"/>
      <c r="S13" s="441"/>
      <c r="T13" s="441"/>
      <c r="U13" s="441"/>
      <c r="V13" s="441"/>
      <c r="W13" s="441"/>
      <c r="X13" s="441"/>
      <c r="Y13" s="441"/>
      <c r="Z13" s="441"/>
      <c r="AA13" s="441"/>
      <c r="AB13" s="441"/>
      <c r="AC13" s="441"/>
      <c r="AD13" s="441"/>
      <c r="AE13" s="441"/>
      <c r="AF13" s="441"/>
      <c r="AG13" s="441"/>
      <c r="AH13" s="441"/>
      <c r="AI13" s="441"/>
      <c r="AJ13" s="441"/>
      <c r="AK13" s="441"/>
      <c r="AL13" s="441"/>
      <c r="AM13" s="441"/>
      <c r="AN13" s="441"/>
      <c r="AO13" s="441"/>
      <c r="AP13" s="442"/>
      <c r="AQ13" s="389"/>
      <c r="AR13" s="390"/>
      <c r="AS13" s="390"/>
      <c r="AT13" s="391"/>
    </row>
    <row r="14" spans="2:46" s="2" customFormat="1" ht="12" customHeight="1" x14ac:dyDescent="0.2">
      <c r="J14" s="3" t="s">
        <v>28</v>
      </c>
      <c r="AQ14" s="386"/>
      <c r="AR14" s="387"/>
      <c r="AS14" s="387"/>
      <c r="AT14" s="388"/>
    </row>
    <row r="15" spans="2:46" s="4" customFormat="1" ht="25.5" customHeight="1" x14ac:dyDescent="0.2">
      <c r="B15" s="4" t="s">
        <v>2</v>
      </c>
      <c r="C15" s="382" t="s">
        <v>55</v>
      </c>
      <c r="D15" s="382"/>
      <c r="E15" s="382"/>
      <c r="F15" s="382"/>
      <c r="G15" s="382"/>
      <c r="H15" s="382"/>
      <c r="I15" s="382"/>
      <c r="J15" s="382"/>
      <c r="K15" s="382"/>
      <c r="L15" s="382"/>
      <c r="M15" s="382"/>
      <c r="N15" s="382"/>
      <c r="O15" s="382"/>
      <c r="P15" s="382"/>
      <c r="Q15" s="382"/>
      <c r="R15" s="382"/>
      <c r="S15" s="382"/>
      <c r="T15" s="382"/>
      <c r="U15" s="382"/>
      <c r="V15" s="382"/>
      <c r="W15" s="382"/>
      <c r="X15" s="382"/>
      <c r="Y15" s="382"/>
      <c r="Z15" s="382"/>
      <c r="AA15" s="382"/>
      <c r="AB15" s="382"/>
      <c r="AC15" s="382"/>
      <c r="AD15" s="382"/>
      <c r="AE15" s="382"/>
      <c r="AF15" s="382"/>
      <c r="AG15" s="382"/>
      <c r="AH15" s="382"/>
      <c r="AI15" s="382"/>
      <c r="AJ15" s="382"/>
      <c r="AK15" s="382"/>
      <c r="AL15" s="382"/>
      <c r="AM15" s="382"/>
      <c r="AN15" s="382"/>
      <c r="AO15" s="382"/>
      <c r="AP15" s="400"/>
      <c r="AQ15" s="389"/>
      <c r="AR15" s="390"/>
      <c r="AS15" s="390"/>
      <c r="AT15" s="391"/>
    </row>
    <row r="16" spans="2:46" s="2" customFormat="1" ht="10.5" customHeight="1" x14ac:dyDescent="0.2">
      <c r="J16" s="3" t="s">
        <v>29</v>
      </c>
      <c r="U16" s="422" t="s">
        <v>36</v>
      </c>
      <c r="V16" s="422"/>
      <c r="W16" s="422"/>
      <c r="X16" s="422"/>
      <c r="Y16" s="422"/>
      <c r="Z16" s="422"/>
      <c r="AA16" s="422"/>
      <c r="AB16" s="422"/>
      <c r="AC16" s="422"/>
      <c r="AD16" s="422"/>
      <c r="AE16" s="422"/>
      <c r="AF16" s="422"/>
      <c r="AG16" s="422"/>
      <c r="AH16" s="422"/>
      <c r="AI16" s="422"/>
      <c r="AJ16" s="422"/>
      <c r="AK16" s="422"/>
      <c r="AL16" s="422"/>
      <c r="AM16" s="422"/>
      <c r="AN16" s="422"/>
      <c r="AO16" s="422"/>
      <c r="AP16" s="422"/>
      <c r="AQ16" s="392"/>
      <c r="AR16" s="393"/>
      <c r="AS16" s="393"/>
      <c r="AT16" s="394"/>
    </row>
    <row r="17" spans="1:46" ht="3.75" customHeight="1" x14ac:dyDescent="0.25">
      <c r="U17" s="383"/>
      <c r="V17" s="383"/>
      <c r="W17" s="383"/>
      <c r="X17" s="383"/>
      <c r="Y17" s="383"/>
      <c r="Z17" s="383"/>
      <c r="AA17" s="383"/>
      <c r="AB17" s="383"/>
      <c r="AC17" s="383"/>
      <c r="AD17" s="383"/>
      <c r="AE17" s="383"/>
      <c r="AF17" s="383"/>
      <c r="AG17" s="383"/>
      <c r="AH17" s="383"/>
      <c r="AI17" s="383"/>
      <c r="AJ17" s="383"/>
      <c r="AK17" s="383"/>
      <c r="AL17" s="383"/>
      <c r="AM17" s="383"/>
      <c r="AN17" s="383"/>
      <c r="AO17" s="383"/>
      <c r="AP17" s="383"/>
      <c r="AQ17" s="395"/>
      <c r="AR17" s="396"/>
      <c r="AS17" s="396"/>
      <c r="AT17" s="397"/>
    </row>
    <row r="18" spans="1:46" s="4" customFormat="1" ht="39" customHeight="1" x14ac:dyDescent="0.2">
      <c r="P18" s="6"/>
      <c r="Q18" s="6"/>
      <c r="R18" s="383" t="s">
        <v>26</v>
      </c>
      <c r="S18" s="383"/>
      <c r="T18" s="383"/>
      <c r="U18" s="383"/>
      <c r="V18" s="383"/>
      <c r="W18" s="383"/>
      <c r="X18" s="383"/>
      <c r="Y18" s="383"/>
      <c r="Z18" s="383"/>
      <c r="AA18" s="383"/>
      <c r="AB18" s="383"/>
      <c r="AC18" s="383"/>
      <c r="AD18" s="383"/>
      <c r="AE18" s="383"/>
      <c r="AF18" s="383"/>
      <c r="AG18" s="383"/>
      <c r="AH18" s="383"/>
      <c r="AI18" s="383"/>
      <c r="AJ18" s="383"/>
      <c r="AK18" s="383"/>
      <c r="AL18" s="383"/>
      <c r="AM18" s="383"/>
      <c r="AN18" s="383"/>
      <c r="AO18" s="384"/>
      <c r="AP18" s="14" t="s">
        <v>37</v>
      </c>
      <c r="AQ18" s="413" t="s">
        <v>66</v>
      </c>
      <c r="AR18" s="414"/>
      <c r="AS18" s="414"/>
      <c r="AT18" s="415"/>
    </row>
    <row r="19" spans="1:46" s="4" customFormat="1" ht="12.75" x14ac:dyDescent="0.2">
      <c r="AP19" s="7" t="s">
        <v>38</v>
      </c>
      <c r="AQ19" s="416" t="s">
        <v>47</v>
      </c>
      <c r="AR19" s="417"/>
      <c r="AS19" s="20" t="s">
        <v>44</v>
      </c>
      <c r="AT19" s="19" t="s">
        <v>48</v>
      </c>
    </row>
    <row r="20" spans="1:46" s="4" customFormat="1" ht="17.25" customHeight="1" x14ac:dyDescent="0.2">
      <c r="P20" s="225"/>
      <c r="Q20" s="225"/>
      <c r="R20" s="383" t="s">
        <v>107</v>
      </c>
      <c r="S20" s="383"/>
      <c r="T20" s="383"/>
      <c r="U20" s="383"/>
      <c r="V20" s="383"/>
      <c r="W20" s="383"/>
      <c r="X20" s="383"/>
      <c r="Y20" s="383"/>
      <c r="Z20" s="383"/>
      <c r="AA20" s="383"/>
      <c r="AB20" s="383"/>
      <c r="AC20" s="383"/>
      <c r="AD20" s="383"/>
      <c r="AE20" s="383"/>
      <c r="AF20" s="383"/>
      <c r="AG20" s="383"/>
      <c r="AH20" s="383"/>
      <c r="AI20" s="383"/>
      <c r="AJ20" s="383"/>
      <c r="AK20" s="383"/>
      <c r="AL20" s="383"/>
      <c r="AM20" s="383"/>
      <c r="AN20" s="383"/>
      <c r="AO20" s="384"/>
      <c r="AP20" s="14" t="s">
        <v>37</v>
      </c>
      <c r="AQ20" s="413" t="s">
        <v>134</v>
      </c>
      <c r="AR20" s="414"/>
      <c r="AS20" s="414"/>
      <c r="AT20" s="415"/>
    </row>
    <row r="21" spans="1:46" s="4" customFormat="1" ht="12.75" x14ac:dyDescent="0.2">
      <c r="AP21" s="7" t="s">
        <v>38</v>
      </c>
      <c r="AQ21" s="416" t="s">
        <v>191</v>
      </c>
      <c r="AR21" s="417"/>
      <c r="AS21" s="20" t="s">
        <v>192</v>
      </c>
      <c r="AT21" s="19" t="s">
        <v>48</v>
      </c>
    </row>
    <row r="22" spans="1:46" s="4" customFormat="1" ht="15" customHeight="1" thickBot="1" x14ac:dyDescent="0.25">
      <c r="AM22" s="383" t="s">
        <v>7</v>
      </c>
      <c r="AN22" s="383"/>
      <c r="AO22" s="383"/>
      <c r="AP22" s="385"/>
      <c r="AQ22" s="424"/>
      <c r="AR22" s="425"/>
      <c r="AS22" s="425"/>
      <c r="AT22" s="426"/>
    </row>
    <row r="23" spans="1:46" ht="6.75" customHeight="1" x14ac:dyDescent="0.25">
      <c r="AM23" s="5"/>
      <c r="AN23" s="5"/>
      <c r="AO23" s="5"/>
      <c r="AP23" s="5"/>
    </row>
    <row r="24" spans="1:46" s="1" customFormat="1" ht="12" x14ac:dyDescent="0.2">
      <c r="N24" s="398" t="s">
        <v>8</v>
      </c>
      <c r="O24" s="398" t="s">
        <v>9</v>
      </c>
      <c r="P24" s="398"/>
      <c r="Q24" s="398"/>
      <c r="R24" s="398"/>
      <c r="S24" s="398"/>
      <c r="U24" s="358" t="s">
        <v>10</v>
      </c>
      <c r="V24" s="359"/>
      <c r="W24" s="359"/>
      <c r="X24" s="359"/>
      <c r="Y24" s="359"/>
      <c r="Z24" s="359"/>
      <c r="AA24" s="359"/>
      <c r="AB24" s="359"/>
      <c r="AC24" s="359"/>
      <c r="AD24" s="359"/>
      <c r="AE24" s="359"/>
      <c r="AF24" s="359"/>
      <c r="AG24" s="360"/>
    </row>
    <row r="25" spans="1:46" s="1" customFormat="1" ht="12.75" thickBot="1" x14ac:dyDescent="0.25">
      <c r="N25" s="399"/>
      <c r="O25" s="399"/>
      <c r="P25" s="399"/>
      <c r="Q25" s="399"/>
      <c r="R25" s="399"/>
      <c r="S25" s="399"/>
      <c r="U25" s="361" t="s">
        <v>11</v>
      </c>
      <c r="V25" s="362"/>
      <c r="W25" s="362"/>
      <c r="X25" s="362"/>
      <c r="Y25" s="363"/>
      <c r="Z25" s="361" t="s">
        <v>12</v>
      </c>
      <c r="AA25" s="362"/>
      <c r="AB25" s="362"/>
      <c r="AC25" s="362"/>
      <c r="AD25" s="362"/>
      <c r="AE25" s="362"/>
      <c r="AF25" s="362"/>
      <c r="AG25" s="363"/>
    </row>
    <row r="26" spans="1:46" s="4" customFormat="1" ht="15.75" customHeight="1" thickBot="1" x14ac:dyDescent="0.25">
      <c r="L26" s="15" t="s">
        <v>13</v>
      </c>
      <c r="M26" s="15"/>
      <c r="N26" s="26" t="s">
        <v>43</v>
      </c>
      <c r="O26" s="380" t="s">
        <v>190</v>
      </c>
      <c r="P26" s="367"/>
      <c r="Q26" s="367"/>
      <c r="R26" s="367"/>
      <c r="S26" s="381"/>
      <c r="U26" s="364" t="s">
        <v>49</v>
      </c>
      <c r="V26" s="365"/>
      <c r="W26" s="365"/>
      <c r="X26" s="365"/>
      <c r="Y26" s="366"/>
      <c r="Z26" s="367" t="s">
        <v>190</v>
      </c>
      <c r="AA26" s="365"/>
      <c r="AB26" s="365"/>
      <c r="AC26" s="365"/>
      <c r="AD26" s="365"/>
      <c r="AE26" s="365"/>
      <c r="AF26" s="365"/>
      <c r="AG26" s="366"/>
      <c r="AH26" s="29"/>
      <c r="AI26" s="29"/>
      <c r="AJ26" s="29"/>
      <c r="AK26" s="29"/>
      <c r="AL26" s="29"/>
      <c r="AM26" s="29"/>
      <c r="AN26" s="401"/>
      <c r="AO26" s="401"/>
      <c r="AP26" s="401"/>
      <c r="AQ26" s="401"/>
    </row>
    <row r="27" spans="1:46" s="4" customFormat="1" ht="15" customHeight="1" x14ac:dyDescent="0.2">
      <c r="J27" s="403" t="s">
        <v>14</v>
      </c>
      <c r="K27" s="403"/>
      <c r="L27" s="403"/>
      <c r="M27" s="403"/>
      <c r="N27" s="403"/>
      <c r="O27" s="403"/>
      <c r="P27" s="403"/>
      <c r="Q27" s="403"/>
    </row>
    <row r="28" spans="1:46" s="4" customFormat="1" ht="10.5" customHeight="1" x14ac:dyDescent="0.2"/>
    <row r="29" spans="1:46" s="4" customFormat="1" ht="15" hidden="1" customHeight="1" x14ac:dyDescent="0.2">
      <c r="B29" s="8" t="s">
        <v>15</v>
      </c>
      <c r="C29" s="9"/>
      <c r="D29" s="10"/>
      <c r="E29" s="10"/>
      <c r="F29" s="10"/>
      <c r="G29" s="10"/>
      <c r="H29" s="10"/>
      <c r="I29" s="11"/>
      <c r="J29" s="11"/>
      <c r="K29" s="11"/>
      <c r="L29" s="11"/>
      <c r="M29" s="11"/>
      <c r="N29" s="10"/>
      <c r="O29" s="402"/>
      <c r="P29" s="402"/>
      <c r="Q29" s="402"/>
      <c r="R29" s="402"/>
      <c r="S29" s="402"/>
      <c r="T29" s="402"/>
      <c r="U29" s="402"/>
      <c r="V29" s="402"/>
      <c r="W29" s="402"/>
      <c r="X29" s="402"/>
      <c r="Y29" s="402"/>
      <c r="Z29" s="402"/>
      <c r="AA29" s="402"/>
      <c r="AB29" s="402"/>
      <c r="AC29" s="402"/>
      <c r="AD29" s="402"/>
      <c r="AE29" s="402"/>
      <c r="AF29" s="402"/>
      <c r="AG29" s="402"/>
      <c r="AH29" s="402"/>
      <c r="AI29" s="402"/>
      <c r="AJ29" s="402"/>
      <c r="AK29" s="402"/>
      <c r="AL29" s="402"/>
      <c r="AM29" s="402"/>
      <c r="AN29" s="402"/>
      <c r="AO29" s="402"/>
      <c r="AP29" s="402"/>
      <c r="AQ29" s="402"/>
      <c r="AR29" s="8" t="s">
        <v>41</v>
      </c>
    </row>
    <row r="30" spans="1:46" s="4" customFormat="1" ht="10.5" customHeight="1" x14ac:dyDescent="0.2">
      <c r="B30" s="12"/>
      <c r="C30" s="13"/>
      <c r="D30" s="10"/>
      <c r="E30" s="10"/>
      <c r="F30" s="10"/>
      <c r="G30" s="10"/>
      <c r="H30" s="10"/>
      <c r="I30" s="11"/>
      <c r="J30" s="11"/>
      <c r="K30" s="11"/>
      <c r="L30" s="11"/>
      <c r="M30" s="11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9"/>
    </row>
    <row r="31" spans="1:46" s="4" customFormat="1" ht="15" customHeight="1" x14ac:dyDescent="0.2">
      <c r="A31" s="418" t="s">
        <v>16</v>
      </c>
      <c r="B31" s="418"/>
      <c r="C31" s="418"/>
      <c r="D31" s="418"/>
      <c r="E31" s="418"/>
      <c r="F31" s="354" t="s">
        <v>18</v>
      </c>
      <c r="G31" s="354"/>
      <c r="H31" s="354"/>
      <c r="I31" s="354"/>
      <c r="J31" s="354"/>
      <c r="K31" s="354"/>
      <c r="L31" s="354"/>
      <c r="M31" s="354"/>
      <c r="N31" s="354"/>
      <c r="O31" s="404" t="s">
        <v>19</v>
      </c>
      <c r="P31" s="405"/>
      <c r="Q31" s="405"/>
      <c r="R31" s="406"/>
      <c r="S31" s="372" t="s">
        <v>21</v>
      </c>
      <c r="T31" s="373"/>
      <c r="U31" s="373"/>
      <c r="V31" s="373"/>
      <c r="W31" s="373"/>
      <c r="X31" s="373"/>
      <c r="Y31" s="373"/>
      <c r="Z31" s="373"/>
      <c r="AA31" s="373"/>
      <c r="AB31" s="373"/>
      <c r="AC31" s="373"/>
      <c r="AD31" s="373"/>
      <c r="AE31" s="373"/>
      <c r="AF31" s="373"/>
      <c r="AG31" s="373"/>
      <c r="AH31" s="373"/>
      <c r="AI31" s="373"/>
      <c r="AJ31" s="373"/>
      <c r="AK31" s="373"/>
      <c r="AL31" s="373"/>
      <c r="AM31" s="373"/>
      <c r="AN31" s="373"/>
      <c r="AO31" s="373"/>
      <c r="AP31" s="373"/>
      <c r="AQ31" s="373"/>
      <c r="AR31" s="373"/>
      <c r="AS31" s="373"/>
      <c r="AT31" s="374"/>
    </row>
    <row r="32" spans="1:46" s="4" customFormat="1" ht="28.5" customHeight="1" x14ac:dyDescent="0.2">
      <c r="A32" s="27"/>
      <c r="B32" s="28"/>
      <c r="C32" s="355"/>
      <c r="D32" s="356"/>
      <c r="E32" s="357"/>
      <c r="F32" s="354"/>
      <c r="G32" s="354"/>
      <c r="H32" s="354"/>
      <c r="I32" s="354"/>
      <c r="J32" s="354"/>
      <c r="K32" s="354"/>
      <c r="L32" s="354"/>
      <c r="M32" s="354"/>
      <c r="N32" s="354"/>
      <c r="O32" s="407"/>
      <c r="P32" s="408"/>
      <c r="Q32" s="408"/>
      <c r="R32" s="409"/>
      <c r="S32" s="24"/>
      <c r="T32" s="25"/>
      <c r="U32" s="25"/>
      <c r="V32" s="25"/>
      <c r="W32" s="372" t="s">
        <v>58</v>
      </c>
      <c r="X32" s="373"/>
      <c r="Y32" s="373"/>
      <c r="Z32" s="373"/>
      <c r="AA32" s="373"/>
      <c r="AB32" s="373"/>
      <c r="AC32" s="373"/>
      <c r="AD32" s="373"/>
      <c r="AE32" s="373"/>
      <c r="AF32" s="374"/>
      <c r="AG32" s="372" t="s">
        <v>59</v>
      </c>
      <c r="AH32" s="373"/>
      <c r="AI32" s="373"/>
      <c r="AJ32" s="373"/>
      <c r="AK32" s="373"/>
      <c r="AL32" s="373"/>
      <c r="AM32" s="373"/>
      <c r="AN32" s="373"/>
      <c r="AO32" s="373"/>
      <c r="AP32" s="374"/>
      <c r="AQ32" s="372" t="s">
        <v>53</v>
      </c>
      <c r="AR32" s="373"/>
      <c r="AS32" s="373"/>
      <c r="AT32" s="374"/>
    </row>
    <row r="33" spans="1:46" s="4" customFormat="1" ht="37.9" customHeight="1" x14ac:dyDescent="0.2">
      <c r="A33" s="372" t="s">
        <v>30</v>
      </c>
      <c r="B33" s="374"/>
      <c r="C33" s="371" t="s">
        <v>17</v>
      </c>
      <c r="D33" s="371"/>
      <c r="E33" s="371"/>
      <c r="F33" s="354"/>
      <c r="G33" s="354"/>
      <c r="H33" s="354"/>
      <c r="I33" s="354"/>
      <c r="J33" s="354"/>
      <c r="K33" s="354"/>
      <c r="L33" s="354"/>
      <c r="M33" s="354"/>
      <c r="N33" s="354"/>
      <c r="O33" s="410"/>
      <c r="P33" s="411"/>
      <c r="Q33" s="411"/>
      <c r="R33" s="412"/>
      <c r="S33" s="348" t="s">
        <v>20</v>
      </c>
      <c r="T33" s="350"/>
      <c r="U33" s="350"/>
      <c r="V33" s="349"/>
      <c r="W33" s="348" t="s">
        <v>52</v>
      </c>
      <c r="X33" s="350"/>
      <c r="Y33" s="350"/>
      <c r="Z33" s="349"/>
      <c r="AA33" s="23"/>
      <c r="AB33" s="348" t="s">
        <v>51</v>
      </c>
      <c r="AC33" s="350"/>
      <c r="AD33" s="350"/>
      <c r="AE33" s="350"/>
      <c r="AF33" s="349"/>
      <c r="AG33" s="348" t="s">
        <v>52</v>
      </c>
      <c r="AH33" s="350"/>
      <c r="AI33" s="350"/>
      <c r="AJ33" s="350"/>
      <c r="AK33" s="349"/>
      <c r="AL33" s="371" t="s">
        <v>51</v>
      </c>
      <c r="AM33" s="371"/>
      <c r="AN33" s="371"/>
      <c r="AO33" s="371"/>
      <c r="AP33" s="371"/>
      <c r="AQ33" s="371"/>
      <c r="AR33" s="371"/>
      <c r="AS33" s="371"/>
      <c r="AT33" s="371"/>
    </row>
    <row r="34" spans="1:46" s="10" customFormat="1" ht="15" customHeight="1" x14ac:dyDescent="0.25">
      <c r="A34" s="354">
        <v>1</v>
      </c>
      <c r="B34" s="354"/>
      <c r="C34" s="354">
        <v>2</v>
      </c>
      <c r="D34" s="354"/>
      <c r="E34" s="354"/>
      <c r="F34" s="354">
        <v>3</v>
      </c>
      <c r="G34" s="354"/>
      <c r="H34" s="354"/>
      <c r="I34" s="354"/>
      <c r="J34" s="354"/>
      <c r="K34" s="354"/>
      <c r="L34" s="354"/>
      <c r="M34" s="354"/>
      <c r="N34" s="354"/>
      <c r="O34" s="348">
        <v>4</v>
      </c>
      <c r="P34" s="350"/>
      <c r="Q34" s="350"/>
      <c r="R34" s="349"/>
      <c r="S34" s="348">
        <v>5</v>
      </c>
      <c r="T34" s="350"/>
      <c r="U34" s="350"/>
      <c r="V34" s="349"/>
      <c r="W34" s="348">
        <v>6</v>
      </c>
      <c r="X34" s="350"/>
      <c r="Y34" s="350"/>
      <c r="Z34" s="349"/>
      <c r="AA34" s="23"/>
      <c r="AB34" s="348">
        <v>7</v>
      </c>
      <c r="AC34" s="350"/>
      <c r="AD34" s="350"/>
      <c r="AE34" s="350"/>
      <c r="AF34" s="349"/>
      <c r="AG34" s="348">
        <v>8</v>
      </c>
      <c r="AH34" s="350"/>
      <c r="AI34" s="350"/>
      <c r="AJ34" s="350"/>
      <c r="AK34" s="349"/>
      <c r="AL34" s="354">
        <v>9</v>
      </c>
      <c r="AM34" s="354"/>
      <c r="AN34" s="354"/>
      <c r="AO34" s="354"/>
      <c r="AP34" s="354"/>
      <c r="AQ34" s="354">
        <v>10</v>
      </c>
      <c r="AR34" s="354"/>
      <c r="AS34" s="354"/>
      <c r="AT34" s="354"/>
    </row>
    <row r="35" spans="1:46" s="10" customFormat="1" ht="15" customHeight="1" x14ac:dyDescent="0.25">
      <c r="A35" s="30"/>
      <c r="B35" s="31"/>
      <c r="C35" s="30"/>
      <c r="D35" s="32"/>
      <c r="E35" s="31"/>
      <c r="F35" s="368" t="s">
        <v>176</v>
      </c>
      <c r="G35" s="369"/>
      <c r="H35" s="369"/>
      <c r="I35" s="369"/>
      <c r="J35" s="369"/>
      <c r="K35" s="369"/>
      <c r="L35" s="369"/>
      <c r="M35" s="369"/>
      <c r="N35" s="370"/>
      <c r="O35" s="30"/>
      <c r="P35" s="32"/>
      <c r="Q35" s="32"/>
      <c r="R35" s="31"/>
      <c r="S35" s="30"/>
      <c r="T35" s="32"/>
      <c r="U35" s="32"/>
      <c r="V35" s="31"/>
      <c r="W35" s="30"/>
      <c r="X35" s="32"/>
      <c r="Y35" s="32"/>
      <c r="Z35" s="32"/>
      <c r="AA35" s="32"/>
      <c r="AB35" s="30"/>
      <c r="AC35" s="32"/>
      <c r="AD35" s="32"/>
      <c r="AE35" s="32"/>
      <c r="AF35" s="31"/>
      <c r="AG35" s="30"/>
      <c r="AH35" s="32"/>
      <c r="AI35" s="32"/>
      <c r="AJ35" s="32"/>
      <c r="AK35" s="31"/>
      <c r="AL35" s="30"/>
      <c r="AM35" s="32"/>
      <c r="AN35" s="32"/>
      <c r="AO35" s="32"/>
      <c r="AP35" s="31"/>
      <c r="AQ35" s="30"/>
      <c r="AR35" s="32"/>
      <c r="AS35" s="32"/>
      <c r="AT35" s="31"/>
    </row>
    <row r="36" spans="1:46" s="10" customFormat="1" ht="14.1" customHeight="1" x14ac:dyDescent="0.25">
      <c r="A36" s="348">
        <v>1</v>
      </c>
      <c r="B36" s="349"/>
      <c r="C36" s="348">
        <v>1</v>
      </c>
      <c r="D36" s="350"/>
      <c r="E36" s="349"/>
      <c r="F36" s="351" t="s">
        <v>177</v>
      </c>
      <c r="G36" s="352"/>
      <c r="H36" s="352"/>
      <c r="I36" s="352"/>
      <c r="J36" s="352"/>
      <c r="K36" s="352"/>
      <c r="L36" s="352"/>
      <c r="M36" s="352"/>
      <c r="N36" s="353"/>
      <c r="O36" s="348" t="s">
        <v>40</v>
      </c>
      <c r="P36" s="350"/>
      <c r="Q36" s="350"/>
      <c r="R36" s="349"/>
      <c r="S36" s="342">
        <v>2</v>
      </c>
      <c r="T36" s="343"/>
      <c r="U36" s="343"/>
      <c r="V36" s="344"/>
      <c r="W36" s="345">
        <v>2065</v>
      </c>
      <c r="X36" s="346"/>
      <c r="Y36" s="346"/>
      <c r="Z36" s="346"/>
      <c r="AA36" s="22"/>
      <c r="AB36" s="345">
        <f t="shared" ref="AB36" si="0">S36*W36</f>
        <v>4130</v>
      </c>
      <c r="AC36" s="346"/>
      <c r="AD36" s="346"/>
      <c r="AE36" s="346"/>
      <c r="AF36" s="347"/>
      <c r="AG36" s="345">
        <v>425.83</v>
      </c>
      <c r="AH36" s="346"/>
      <c r="AI36" s="346"/>
      <c r="AJ36" s="346"/>
      <c r="AK36" s="347"/>
      <c r="AL36" s="345">
        <f>AG36*S36</f>
        <v>851.66</v>
      </c>
      <c r="AM36" s="346"/>
      <c r="AN36" s="346"/>
      <c r="AO36" s="346"/>
      <c r="AP36" s="347"/>
      <c r="AQ36" s="345">
        <f>AB36+AL36</f>
        <v>4981.66</v>
      </c>
      <c r="AR36" s="346"/>
      <c r="AS36" s="346"/>
      <c r="AT36" s="347"/>
    </row>
    <row r="37" spans="1:46" s="10" customFormat="1" ht="14.1" customHeight="1" x14ac:dyDescent="0.25">
      <c r="A37" s="348">
        <v>2</v>
      </c>
      <c r="B37" s="349"/>
      <c r="C37" s="348">
        <v>2</v>
      </c>
      <c r="D37" s="350"/>
      <c r="E37" s="349"/>
      <c r="F37" s="351" t="s">
        <v>178</v>
      </c>
      <c r="G37" s="352"/>
      <c r="H37" s="352"/>
      <c r="I37" s="352"/>
      <c r="J37" s="352"/>
      <c r="K37" s="352"/>
      <c r="L37" s="352"/>
      <c r="M37" s="352"/>
      <c r="N37" s="353"/>
      <c r="O37" s="348" t="s">
        <v>50</v>
      </c>
      <c r="P37" s="350"/>
      <c r="Q37" s="350"/>
      <c r="R37" s="349"/>
      <c r="S37" s="342">
        <v>90</v>
      </c>
      <c r="T37" s="343"/>
      <c r="U37" s="343"/>
      <c r="V37" s="344"/>
      <c r="W37" s="345">
        <v>618.33000000000004</v>
      </c>
      <c r="X37" s="346"/>
      <c r="Y37" s="346"/>
      <c r="Z37" s="346"/>
      <c r="AA37" s="22"/>
      <c r="AB37" s="345">
        <f t="shared" ref="AB37:AB49" si="1">S37*W37</f>
        <v>55649.700000000004</v>
      </c>
      <c r="AC37" s="346"/>
      <c r="AD37" s="346"/>
      <c r="AE37" s="346"/>
      <c r="AF37" s="347"/>
      <c r="AG37" s="345">
        <v>107.1</v>
      </c>
      <c r="AH37" s="346"/>
      <c r="AI37" s="346"/>
      <c r="AJ37" s="346"/>
      <c r="AK37" s="347"/>
      <c r="AL37" s="345">
        <f t="shared" ref="AL37:AL39" si="2">AG37*S37</f>
        <v>9639</v>
      </c>
      <c r="AM37" s="346"/>
      <c r="AN37" s="346"/>
      <c r="AO37" s="346"/>
      <c r="AP37" s="347"/>
      <c r="AQ37" s="345">
        <f>AB37+AL37</f>
        <v>65288.700000000004</v>
      </c>
      <c r="AR37" s="346"/>
      <c r="AS37" s="346"/>
      <c r="AT37" s="347"/>
    </row>
    <row r="38" spans="1:46" s="10" customFormat="1" ht="30.75" customHeight="1" x14ac:dyDescent="0.25">
      <c r="A38" s="348">
        <v>3</v>
      </c>
      <c r="B38" s="349"/>
      <c r="C38" s="348">
        <v>3</v>
      </c>
      <c r="D38" s="350"/>
      <c r="E38" s="349"/>
      <c r="F38" s="351" t="s">
        <v>179</v>
      </c>
      <c r="G38" s="352"/>
      <c r="H38" s="352"/>
      <c r="I38" s="352"/>
      <c r="J38" s="352"/>
      <c r="K38" s="352"/>
      <c r="L38" s="352"/>
      <c r="M38" s="352"/>
      <c r="N38" s="353"/>
      <c r="O38" s="348" t="s">
        <v>50</v>
      </c>
      <c r="P38" s="350"/>
      <c r="Q38" s="350"/>
      <c r="R38" s="349"/>
      <c r="S38" s="342">
        <v>90</v>
      </c>
      <c r="T38" s="343"/>
      <c r="U38" s="343"/>
      <c r="V38" s="344"/>
      <c r="W38" s="345">
        <v>965</v>
      </c>
      <c r="X38" s="346"/>
      <c r="Y38" s="346"/>
      <c r="Z38" s="346"/>
      <c r="AA38" s="22"/>
      <c r="AB38" s="345">
        <f t="shared" si="1"/>
        <v>86850</v>
      </c>
      <c r="AC38" s="346"/>
      <c r="AD38" s="346"/>
      <c r="AE38" s="346"/>
      <c r="AF38" s="347"/>
      <c r="AG38" s="345">
        <v>746.67</v>
      </c>
      <c r="AH38" s="346"/>
      <c r="AI38" s="346"/>
      <c r="AJ38" s="346"/>
      <c r="AK38" s="347"/>
      <c r="AL38" s="345">
        <f t="shared" si="2"/>
        <v>67200.3</v>
      </c>
      <c r="AM38" s="346"/>
      <c r="AN38" s="346"/>
      <c r="AO38" s="346"/>
      <c r="AP38" s="347"/>
      <c r="AQ38" s="345">
        <f>AB38+AL38</f>
        <v>154050.29999999999</v>
      </c>
      <c r="AR38" s="346"/>
      <c r="AS38" s="346"/>
      <c r="AT38" s="347"/>
    </row>
    <row r="39" spans="1:46" s="10" customFormat="1" ht="14.1" customHeight="1" x14ac:dyDescent="0.25">
      <c r="A39" s="348">
        <v>4</v>
      </c>
      <c r="B39" s="349"/>
      <c r="C39" s="348">
        <v>4</v>
      </c>
      <c r="D39" s="350"/>
      <c r="E39" s="349"/>
      <c r="F39" s="351" t="s">
        <v>180</v>
      </c>
      <c r="G39" s="352"/>
      <c r="H39" s="352"/>
      <c r="I39" s="352"/>
      <c r="J39" s="352"/>
      <c r="K39" s="352"/>
      <c r="L39" s="352"/>
      <c r="M39" s="352"/>
      <c r="N39" s="353"/>
      <c r="O39" s="348" t="s">
        <v>50</v>
      </c>
      <c r="P39" s="350"/>
      <c r="Q39" s="350"/>
      <c r="R39" s="349"/>
      <c r="S39" s="342">
        <v>90</v>
      </c>
      <c r="T39" s="343"/>
      <c r="U39" s="343"/>
      <c r="V39" s="344"/>
      <c r="W39" s="345">
        <v>321.67</v>
      </c>
      <c r="X39" s="346"/>
      <c r="Y39" s="346"/>
      <c r="Z39" s="346"/>
      <c r="AA39" s="22"/>
      <c r="AB39" s="345">
        <f t="shared" si="1"/>
        <v>28950.300000000003</v>
      </c>
      <c r="AC39" s="346"/>
      <c r="AD39" s="346"/>
      <c r="AE39" s="346"/>
      <c r="AF39" s="347"/>
      <c r="AG39" s="345">
        <v>53.55</v>
      </c>
      <c r="AH39" s="346"/>
      <c r="AI39" s="346"/>
      <c r="AJ39" s="346"/>
      <c r="AK39" s="347"/>
      <c r="AL39" s="345">
        <f t="shared" si="2"/>
        <v>4819.5</v>
      </c>
      <c r="AM39" s="346"/>
      <c r="AN39" s="346"/>
      <c r="AO39" s="346"/>
      <c r="AP39" s="347"/>
      <c r="AQ39" s="345">
        <f t="shared" ref="AQ39:AQ49" si="3">AB39+AL39</f>
        <v>33769.800000000003</v>
      </c>
      <c r="AR39" s="346"/>
      <c r="AS39" s="346"/>
      <c r="AT39" s="347"/>
    </row>
    <row r="40" spans="1:46" s="10" customFormat="1" ht="14.1" customHeight="1" x14ac:dyDescent="0.25">
      <c r="A40" s="348">
        <v>5</v>
      </c>
      <c r="B40" s="349"/>
      <c r="C40" s="348">
        <v>5</v>
      </c>
      <c r="D40" s="350"/>
      <c r="E40" s="349"/>
      <c r="F40" s="351" t="s">
        <v>181</v>
      </c>
      <c r="G40" s="352"/>
      <c r="H40" s="352"/>
      <c r="I40" s="352"/>
      <c r="J40" s="352"/>
      <c r="K40" s="352"/>
      <c r="L40" s="352"/>
      <c r="M40" s="352"/>
      <c r="N40" s="353"/>
      <c r="O40" s="348" t="s">
        <v>50</v>
      </c>
      <c r="P40" s="350"/>
      <c r="Q40" s="350"/>
      <c r="R40" s="349"/>
      <c r="S40" s="342">
        <v>90</v>
      </c>
      <c r="T40" s="343"/>
      <c r="U40" s="343"/>
      <c r="V40" s="344"/>
      <c r="W40" s="345">
        <v>59.17</v>
      </c>
      <c r="X40" s="346"/>
      <c r="Y40" s="346"/>
      <c r="Z40" s="346"/>
      <c r="AA40" s="22"/>
      <c r="AB40" s="345">
        <f t="shared" si="1"/>
        <v>5325.3</v>
      </c>
      <c r="AC40" s="346"/>
      <c r="AD40" s="346"/>
      <c r="AE40" s="346"/>
      <c r="AF40" s="347"/>
      <c r="AG40" s="345">
        <v>182.33</v>
      </c>
      <c r="AH40" s="346"/>
      <c r="AI40" s="346"/>
      <c r="AJ40" s="346"/>
      <c r="AK40" s="347"/>
      <c r="AL40" s="345">
        <f>AG40*S40</f>
        <v>16409.7</v>
      </c>
      <c r="AM40" s="346"/>
      <c r="AN40" s="346"/>
      <c r="AO40" s="346"/>
      <c r="AP40" s="347"/>
      <c r="AQ40" s="345">
        <f t="shared" si="3"/>
        <v>21735</v>
      </c>
      <c r="AR40" s="346"/>
      <c r="AS40" s="346"/>
      <c r="AT40" s="347"/>
    </row>
    <row r="41" spans="1:46" s="10" customFormat="1" ht="12.75" x14ac:dyDescent="0.25">
      <c r="A41" s="348">
        <v>6</v>
      </c>
      <c r="B41" s="349"/>
      <c r="C41" s="348">
        <v>6</v>
      </c>
      <c r="D41" s="350"/>
      <c r="E41" s="349"/>
      <c r="F41" s="351" t="s">
        <v>182</v>
      </c>
      <c r="G41" s="352"/>
      <c r="H41" s="352"/>
      <c r="I41" s="352"/>
      <c r="J41" s="352"/>
      <c r="K41" s="352"/>
      <c r="L41" s="352"/>
      <c r="M41" s="352"/>
      <c r="N41" s="353"/>
      <c r="O41" s="348" t="s">
        <v>50</v>
      </c>
      <c r="P41" s="350"/>
      <c r="Q41" s="350"/>
      <c r="R41" s="349"/>
      <c r="S41" s="342">
        <v>90</v>
      </c>
      <c r="T41" s="343"/>
      <c r="U41" s="343"/>
      <c r="V41" s="344"/>
      <c r="W41" s="345">
        <v>25.83</v>
      </c>
      <c r="X41" s="346"/>
      <c r="Y41" s="346"/>
      <c r="Z41" s="346"/>
      <c r="AA41" s="22"/>
      <c r="AB41" s="345">
        <f t="shared" si="1"/>
        <v>2324.6999999999998</v>
      </c>
      <c r="AC41" s="346"/>
      <c r="AD41" s="346"/>
      <c r="AE41" s="346"/>
      <c r="AF41" s="347"/>
      <c r="AG41" s="345">
        <v>28.33</v>
      </c>
      <c r="AH41" s="346"/>
      <c r="AI41" s="346"/>
      <c r="AJ41" s="346"/>
      <c r="AK41" s="347"/>
      <c r="AL41" s="345">
        <f>AG41*S41</f>
        <v>2549.6999999999998</v>
      </c>
      <c r="AM41" s="346"/>
      <c r="AN41" s="346"/>
      <c r="AO41" s="346"/>
      <c r="AP41" s="347"/>
      <c r="AQ41" s="345">
        <f t="shared" si="3"/>
        <v>4874.3999999999996</v>
      </c>
      <c r="AR41" s="346"/>
      <c r="AS41" s="346"/>
      <c r="AT41" s="347"/>
    </row>
    <row r="42" spans="1:46" s="10" customFormat="1" ht="27.95" customHeight="1" x14ac:dyDescent="0.25">
      <c r="A42" s="348">
        <v>7</v>
      </c>
      <c r="B42" s="349"/>
      <c r="C42" s="348">
        <v>7</v>
      </c>
      <c r="D42" s="350"/>
      <c r="E42" s="349"/>
      <c r="F42" s="351" t="s">
        <v>183</v>
      </c>
      <c r="G42" s="352"/>
      <c r="H42" s="352"/>
      <c r="I42" s="352"/>
      <c r="J42" s="352"/>
      <c r="K42" s="352"/>
      <c r="L42" s="352"/>
      <c r="M42" s="352"/>
      <c r="N42" s="353"/>
      <c r="O42" s="348" t="s">
        <v>50</v>
      </c>
      <c r="P42" s="350"/>
      <c r="Q42" s="350"/>
      <c r="R42" s="349"/>
      <c r="S42" s="342">
        <v>90</v>
      </c>
      <c r="T42" s="343"/>
      <c r="U42" s="343"/>
      <c r="V42" s="344"/>
      <c r="W42" s="345">
        <v>561.66999999999996</v>
      </c>
      <c r="X42" s="346"/>
      <c r="Y42" s="346"/>
      <c r="Z42" s="346"/>
      <c r="AA42" s="22"/>
      <c r="AB42" s="345">
        <f t="shared" si="1"/>
        <v>50550.299999999996</v>
      </c>
      <c r="AC42" s="346"/>
      <c r="AD42" s="346"/>
      <c r="AE42" s="346"/>
      <c r="AF42" s="347"/>
      <c r="AG42" s="345">
        <v>747.5</v>
      </c>
      <c r="AH42" s="346"/>
      <c r="AI42" s="346"/>
      <c r="AJ42" s="346"/>
      <c r="AK42" s="347"/>
      <c r="AL42" s="345">
        <f t="shared" ref="AL42:AL49" si="4">AG42*S42</f>
        <v>67275</v>
      </c>
      <c r="AM42" s="346"/>
      <c r="AN42" s="346"/>
      <c r="AO42" s="346"/>
      <c r="AP42" s="347"/>
      <c r="AQ42" s="345">
        <f t="shared" si="3"/>
        <v>117825.29999999999</v>
      </c>
      <c r="AR42" s="346"/>
      <c r="AS42" s="346"/>
      <c r="AT42" s="347"/>
    </row>
    <row r="43" spans="1:46" s="10" customFormat="1" ht="14.1" customHeight="1" x14ac:dyDescent="0.25">
      <c r="A43" s="348">
        <v>8</v>
      </c>
      <c r="B43" s="349"/>
      <c r="C43" s="348">
        <v>8</v>
      </c>
      <c r="D43" s="350"/>
      <c r="E43" s="349"/>
      <c r="F43" s="351" t="s">
        <v>184</v>
      </c>
      <c r="G43" s="352"/>
      <c r="H43" s="352"/>
      <c r="I43" s="352"/>
      <c r="J43" s="352"/>
      <c r="K43" s="352"/>
      <c r="L43" s="352"/>
      <c r="M43" s="352"/>
      <c r="N43" s="353"/>
      <c r="O43" s="348" t="s">
        <v>40</v>
      </c>
      <c r="P43" s="350"/>
      <c r="Q43" s="350"/>
      <c r="R43" s="349"/>
      <c r="S43" s="342">
        <v>2</v>
      </c>
      <c r="T43" s="343"/>
      <c r="U43" s="343"/>
      <c r="V43" s="344"/>
      <c r="W43" s="345">
        <v>1250</v>
      </c>
      <c r="X43" s="346"/>
      <c r="Y43" s="346"/>
      <c r="Z43" s="346"/>
      <c r="AA43" s="22"/>
      <c r="AB43" s="345">
        <f t="shared" si="1"/>
        <v>2500</v>
      </c>
      <c r="AC43" s="346"/>
      <c r="AD43" s="346"/>
      <c r="AE43" s="346"/>
      <c r="AF43" s="347"/>
      <c r="AG43" s="345">
        <v>0</v>
      </c>
      <c r="AH43" s="346"/>
      <c r="AI43" s="346"/>
      <c r="AJ43" s="346"/>
      <c r="AK43" s="347"/>
      <c r="AL43" s="345">
        <f t="shared" si="4"/>
        <v>0</v>
      </c>
      <c r="AM43" s="346"/>
      <c r="AN43" s="346"/>
      <c r="AO43" s="346"/>
      <c r="AP43" s="347"/>
      <c r="AQ43" s="345">
        <f t="shared" si="3"/>
        <v>2500</v>
      </c>
      <c r="AR43" s="346"/>
      <c r="AS43" s="346"/>
      <c r="AT43" s="347"/>
    </row>
    <row r="44" spans="1:46" s="10" customFormat="1" ht="14.1" customHeight="1" x14ac:dyDescent="0.25">
      <c r="A44" s="348">
        <v>9</v>
      </c>
      <c r="B44" s="349"/>
      <c r="C44" s="348">
        <v>9</v>
      </c>
      <c r="D44" s="350"/>
      <c r="E44" s="349"/>
      <c r="F44" s="427" t="s">
        <v>185</v>
      </c>
      <c r="G44" s="428"/>
      <c r="H44" s="428"/>
      <c r="I44" s="428"/>
      <c r="J44" s="428"/>
      <c r="K44" s="428"/>
      <c r="L44" s="428"/>
      <c r="M44" s="428"/>
      <c r="N44" s="429"/>
      <c r="O44" s="348" t="s">
        <v>40</v>
      </c>
      <c r="P44" s="350"/>
      <c r="Q44" s="350"/>
      <c r="R44" s="349"/>
      <c r="S44" s="342">
        <v>2</v>
      </c>
      <c r="T44" s="343"/>
      <c r="U44" s="343"/>
      <c r="V44" s="344"/>
      <c r="W44" s="345">
        <v>5416.67</v>
      </c>
      <c r="X44" s="346"/>
      <c r="Y44" s="346"/>
      <c r="Z44" s="346"/>
      <c r="AA44" s="22"/>
      <c r="AB44" s="345">
        <f t="shared" si="1"/>
        <v>10833.34</v>
      </c>
      <c r="AC44" s="346"/>
      <c r="AD44" s="346"/>
      <c r="AE44" s="346"/>
      <c r="AF44" s="347"/>
      <c r="AG44" s="345">
        <v>197.5</v>
      </c>
      <c r="AH44" s="346"/>
      <c r="AI44" s="346"/>
      <c r="AJ44" s="346"/>
      <c r="AK44" s="347"/>
      <c r="AL44" s="345">
        <f t="shared" si="4"/>
        <v>395</v>
      </c>
      <c r="AM44" s="346"/>
      <c r="AN44" s="346"/>
      <c r="AO44" s="346"/>
      <c r="AP44" s="347"/>
      <c r="AQ44" s="345">
        <f t="shared" si="3"/>
        <v>11228.34</v>
      </c>
      <c r="AR44" s="346"/>
      <c r="AS44" s="346"/>
      <c r="AT44" s="347"/>
    </row>
    <row r="45" spans="1:46" s="10" customFormat="1" ht="14.1" customHeight="1" x14ac:dyDescent="0.25">
      <c r="A45" s="348">
        <v>10</v>
      </c>
      <c r="B45" s="349"/>
      <c r="C45" s="348">
        <v>10</v>
      </c>
      <c r="D45" s="350"/>
      <c r="E45" s="349"/>
      <c r="F45" s="427" t="s">
        <v>186</v>
      </c>
      <c r="G45" s="428"/>
      <c r="H45" s="428"/>
      <c r="I45" s="428"/>
      <c r="J45" s="428"/>
      <c r="K45" s="428"/>
      <c r="L45" s="428"/>
      <c r="M45" s="428"/>
      <c r="N45" s="429"/>
      <c r="O45" s="348" t="s">
        <v>40</v>
      </c>
      <c r="P45" s="350"/>
      <c r="Q45" s="350"/>
      <c r="R45" s="349"/>
      <c r="S45" s="342">
        <v>2</v>
      </c>
      <c r="T45" s="343"/>
      <c r="U45" s="343"/>
      <c r="V45" s="344"/>
      <c r="W45" s="345">
        <v>1250</v>
      </c>
      <c r="X45" s="346"/>
      <c r="Y45" s="346"/>
      <c r="Z45" s="346"/>
      <c r="AA45" s="22"/>
      <c r="AB45" s="345">
        <f t="shared" si="1"/>
        <v>2500</v>
      </c>
      <c r="AC45" s="346"/>
      <c r="AD45" s="346"/>
      <c r="AE45" s="346"/>
      <c r="AF45" s="347"/>
      <c r="AG45" s="345">
        <v>43.75</v>
      </c>
      <c r="AH45" s="346"/>
      <c r="AI45" s="346"/>
      <c r="AJ45" s="346"/>
      <c r="AK45" s="347"/>
      <c r="AL45" s="345">
        <f t="shared" si="4"/>
        <v>87.5</v>
      </c>
      <c r="AM45" s="346"/>
      <c r="AN45" s="346"/>
      <c r="AO45" s="346"/>
      <c r="AP45" s="347"/>
      <c r="AQ45" s="345">
        <f t="shared" si="3"/>
        <v>2587.5</v>
      </c>
      <c r="AR45" s="346"/>
      <c r="AS45" s="346"/>
      <c r="AT45" s="347"/>
    </row>
    <row r="46" spans="1:46" s="10" customFormat="1" ht="39" customHeight="1" x14ac:dyDescent="0.25">
      <c r="A46" s="348">
        <v>11</v>
      </c>
      <c r="B46" s="349"/>
      <c r="C46" s="348">
        <v>11</v>
      </c>
      <c r="D46" s="350"/>
      <c r="E46" s="349"/>
      <c r="F46" s="427" t="s">
        <v>187</v>
      </c>
      <c r="G46" s="428"/>
      <c r="H46" s="428"/>
      <c r="I46" s="428"/>
      <c r="J46" s="428"/>
      <c r="K46" s="428"/>
      <c r="L46" s="428"/>
      <c r="M46" s="428"/>
      <c r="N46" s="429"/>
      <c r="O46" s="348" t="s">
        <v>189</v>
      </c>
      <c r="P46" s="350"/>
      <c r="Q46" s="350"/>
      <c r="R46" s="349"/>
      <c r="S46" s="342">
        <v>12</v>
      </c>
      <c r="T46" s="343"/>
      <c r="U46" s="343"/>
      <c r="V46" s="344"/>
      <c r="W46" s="345">
        <v>4166.67</v>
      </c>
      <c r="X46" s="346"/>
      <c r="Y46" s="346"/>
      <c r="Z46" s="346"/>
      <c r="AA46" s="22"/>
      <c r="AB46" s="345">
        <f t="shared" si="1"/>
        <v>50000.04</v>
      </c>
      <c r="AC46" s="346"/>
      <c r="AD46" s="346"/>
      <c r="AE46" s="346"/>
      <c r="AF46" s="347"/>
      <c r="AG46" s="345">
        <v>140</v>
      </c>
      <c r="AH46" s="346"/>
      <c r="AI46" s="346"/>
      <c r="AJ46" s="346"/>
      <c r="AK46" s="347"/>
      <c r="AL46" s="345">
        <f t="shared" si="4"/>
        <v>1680</v>
      </c>
      <c r="AM46" s="346"/>
      <c r="AN46" s="346"/>
      <c r="AO46" s="346"/>
      <c r="AP46" s="347"/>
      <c r="AQ46" s="345">
        <f t="shared" si="3"/>
        <v>51680.04</v>
      </c>
      <c r="AR46" s="346"/>
      <c r="AS46" s="346"/>
      <c r="AT46" s="347"/>
    </row>
    <row r="47" spans="1:46" s="10" customFormat="1" ht="14.1" customHeight="1" x14ac:dyDescent="0.25">
      <c r="A47" s="348">
        <v>12</v>
      </c>
      <c r="B47" s="349"/>
      <c r="C47" s="348">
        <v>12</v>
      </c>
      <c r="D47" s="350"/>
      <c r="E47" s="349"/>
      <c r="F47" s="427" t="s">
        <v>177</v>
      </c>
      <c r="G47" s="428"/>
      <c r="H47" s="428"/>
      <c r="I47" s="428"/>
      <c r="J47" s="428"/>
      <c r="K47" s="428"/>
      <c r="L47" s="428"/>
      <c r="M47" s="428"/>
      <c r="N47" s="429"/>
      <c r="O47" s="348" t="s">
        <v>189</v>
      </c>
      <c r="P47" s="350"/>
      <c r="Q47" s="350"/>
      <c r="R47" s="349"/>
      <c r="S47" s="342">
        <v>12</v>
      </c>
      <c r="T47" s="343"/>
      <c r="U47" s="343"/>
      <c r="V47" s="344"/>
      <c r="W47" s="345">
        <v>2583.33</v>
      </c>
      <c r="X47" s="346"/>
      <c r="Y47" s="346"/>
      <c r="Z47" s="346"/>
      <c r="AA47" s="22"/>
      <c r="AB47" s="345">
        <f t="shared" si="1"/>
        <v>30999.96</v>
      </c>
      <c r="AC47" s="346"/>
      <c r="AD47" s="346"/>
      <c r="AE47" s="346"/>
      <c r="AF47" s="347"/>
      <c r="AG47" s="345">
        <v>29.17</v>
      </c>
      <c r="AH47" s="346"/>
      <c r="AI47" s="346"/>
      <c r="AJ47" s="346"/>
      <c r="AK47" s="347"/>
      <c r="AL47" s="345">
        <f t="shared" si="4"/>
        <v>350.04</v>
      </c>
      <c r="AM47" s="346"/>
      <c r="AN47" s="346"/>
      <c r="AO47" s="346"/>
      <c r="AP47" s="347"/>
      <c r="AQ47" s="345">
        <f t="shared" si="3"/>
        <v>31350</v>
      </c>
      <c r="AR47" s="346"/>
      <c r="AS47" s="346"/>
      <c r="AT47" s="347"/>
    </row>
    <row r="48" spans="1:46" s="10" customFormat="1" ht="14.1" customHeight="1" x14ac:dyDescent="0.25">
      <c r="A48" s="348">
        <v>13</v>
      </c>
      <c r="B48" s="349"/>
      <c r="C48" s="348">
        <v>13</v>
      </c>
      <c r="D48" s="350"/>
      <c r="E48" s="349"/>
      <c r="F48" s="427" t="s">
        <v>188</v>
      </c>
      <c r="G48" s="428"/>
      <c r="H48" s="428"/>
      <c r="I48" s="428"/>
      <c r="J48" s="428"/>
      <c r="K48" s="428"/>
      <c r="L48" s="428"/>
      <c r="M48" s="428"/>
      <c r="N48" s="429"/>
      <c r="O48" s="348" t="s">
        <v>189</v>
      </c>
      <c r="P48" s="350"/>
      <c r="Q48" s="350"/>
      <c r="R48" s="349"/>
      <c r="S48" s="342">
        <v>1</v>
      </c>
      <c r="T48" s="343"/>
      <c r="U48" s="343"/>
      <c r="V48" s="344"/>
      <c r="W48" s="345">
        <v>6250</v>
      </c>
      <c r="X48" s="346"/>
      <c r="Y48" s="346"/>
      <c r="Z48" s="346"/>
      <c r="AA48" s="22"/>
      <c r="AB48" s="345">
        <f t="shared" si="1"/>
        <v>6250</v>
      </c>
      <c r="AC48" s="346"/>
      <c r="AD48" s="346"/>
      <c r="AE48" s="346"/>
      <c r="AF48" s="347"/>
      <c r="AG48" s="345">
        <v>5133.33</v>
      </c>
      <c r="AH48" s="346"/>
      <c r="AI48" s="346"/>
      <c r="AJ48" s="346"/>
      <c r="AK48" s="347"/>
      <c r="AL48" s="345">
        <f t="shared" si="4"/>
        <v>5133.33</v>
      </c>
      <c r="AM48" s="346"/>
      <c r="AN48" s="346"/>
      <c r="AO48" s="346"/>
      <c r="AP48" s="347"/>
      <c r="AQ48" s="345">
        <f t="shared" si="3"/>
        <v>11383.33</v>
      </c>
      <c r="AR48" s="346"/>
      <c r="AS48" s="346"/>
      <c r="AT48" s="347"/>
    </row>
    <row r="49" spans="1:46" s="10" customFormat="1" ht="14.1" customHeight="1" x14ac:dyDescent="0.25">
      <c r="A49" s="348">
        <v>14</v>
      </c>
      <c r="B49" s="349"/>
      <c r="C49" s="348">
        <v>14</v>
      </c>
      <c r="D49" s="350"/>
      <c r="E49" s="349"/>
      <c r="F49" s="427" t="s">
        <v>177</v>
      </c>
      <c r="G49" s="428"/>
      <c r="H49" s="428"/>
      <c r="I49" s="428"/>
      <c r="J49" s="428"/>
      <c r="K49" s="428"/>
      <c r="L49" s="428"/>
      <c r="M49" s="428"/>
      <c r="N49" s="429"/>
      <c r="O49" s="348" t="s">
        <v>189</v>
      </c>
      <c r="P49" s="350"/>
      <c r="Q49" s="350"/>
      <c r="R49" s="349"/>
      <c r="S49" s="342">
        <v>1</v>
      </c>
      <c r="T49" s="343"/>
      <c r="U49" s="343"/>
      <c r="V49" s="344"/>
      <c r="W49" s="345">
        <v>8000</v>
      </c>
      <c r="X49" s="346"/>
      <c r="Y49" s="346"/>
      <c r="Z49" s="346"/>
      <c r="AA49" s="22"/>
      <c r="AB49" s="345">
        <f t="shared" si="1"/>
        <v>8000</v>
      </c>
      <c r="AC49" s="346"/>
      <c r="AD49" s="346"/>
      <c r="AE49" s="346"/>
      <c r="AF49" s="347"/>
      <c r="AG49" s="345">
        <v>58.33</v>
      </c>
      <c r="AH49" s="346"/>
      <c r="AI49" s="346"/>
      <c r="AJ49" s="346"/>
      <c r="AK49" s="347"/>
      <c r="AL49" s="345">
        <f t="shared" si="4"/>
        <v>58.33</v>
      </c>
      <c r="AM49" s="346"/>
      <c r="AN49" s="346"/>
      <c r="AO49" s="346"/>
      <c r="AP49" s="347"/>
      <c r="AQ49" s="345">
        <f t="shared" si="3"/>
        <v>8058.33</v>
      </c>
      <c r="AR49" s="346"/>
      <c r="AS49" s="346"/>
      <c r="AT49" s="347"/>
    </row>
    <row r="50" spans="1:46" x14ac:dyDescent="0.25">
      <c r="O50" s="434" t="s">
        <v>60</v>
      </c>
      <c r="P50" s="434"/>
      <c r="Q50" s="434"/>
      <c r="R50" s="434"/>
      <c r="S50" s="434"/>
      <c r="T50" s="434"/>
      <c r="U50" s="434"/>
      <c r="V50" s="434"/>
      <c r="W50" s="434"/>
      <c r="X50" s="434"/>
      <c r="Y50" s="434"/>
      <c r="Z50" s="434"/>
      <c r="AA50" s="434"/>
      <c r="AB50" s="434"/>
      <c r="AC50" s="434"/>
      <c r="AD50" s="434"/>
      <c r="AE50" s="434"/>
      <c r="AF50" s="434"/>
      <c r="AG50" s="434"/>
      <c r="AH50" s="434"/>
      <c r="AI50" s="434"/>
      <c r="AJ50" s="434"/>
      <c r="AK50" s="434"/>
      <c r="AL50" s="434"/>
      <c r="AM50" s="434"/>
      <c r="AN50" s="434"/>
      <c r="AO50" s="434"/>
      <c r="AP50" s="435"/>
      <c r="AQ50" s="430">
        <f>SUM(AQ36:AT49)</f>
        <v>521312.7</v>
      </c>
      <c r="AR50" s="430"/>
      <c r="AS50" s="430"/>
      <c r="AT50" s="430"/>
    </row>
    <row r="51" spans="1:46" x14ac:dyDescent="0.25">
      <c r="AG51" s="439" t="s">
        <v>61</v>
      </c>
      <c r="AH51" s="439"/>
      <c r="AI51" s="439"/>
      <c r="AJ51" s="439"/>
      <c r="AK51" s="439"/>
      <c r="AL51" s="439"/>
      <c r="AM51" s="439"/>
      <c r="AN51" s="439"/>
      <c r="AO51" s="439"/>
      <c r="AP51" s="440"/>
      <c r="AQ51" s="436">
        <f>AQ50*20%</f>
        <v>104262.54000000001</v>
      </c>
      <c r="AR51" s="437"/>
      <c r="AS51" s="437"/>
      <c r="AT51" s="438"/>
    </row>
    <row r="52" spans="1:46" x14ac:dyDescent="0.25">
      <c r="AG52" s="439" t="s">
        <v>62</v>
      </c>
      <c r="AH52" s="439"/>
      <c r="AI52" s="439"/>
      <c r="AJ52" s="439"/>
      <c r="AK52" s="439"/>
      <c r="AL52" s="439"/>
      <c r="AM52" s="439"/>
      <c r="AN52" s="439"/>
      <c r="AO52" s="439"/>
      <c r="AP52" s="440"/>
      <c r="AQ52" s="430">
        <f>AQ50+AQ51</f>
        <v>625575.24</v>
      </c>
      <c r="AR52" s="430"/>
      <c r="AS52" s="430"/>
      <c r="AT52" s="430"/>
    </row>
    <row r="53" spans="1:46" x14ac:dyDescent="0.25">
      <c r="F53" s="431" t="s">
        <v>57</v>
      </c>
      <c r="G53" s="432"/>
      <c r="H53" s="432"/>
      <c r="I53" s="432"/>
    </row>
    <row r="54" spans="1:46" x14ac:dyDescent="0.25">
      <c r="C54" s="17" t="s">
        <v>22</v>
      </c>
      <c r="F54" s="433"/>
      <c r="G54" s="433"/>
      <c r="H54" s="433"/>
      <c r="I54" s="433"/>
      <c r="K54" s="378"/>
      <c r="L54" s="378"/>
      <c r="N54" s="378" t="s">
        <v>42</v>
      </c>
      <c r="O54" s="378"/>
      <c r="P54" s="378"/>
      <c r="Q54" s="378"/>
      <c r="R54" s="378"/>
      <c r="S54" s="378"/>
      <c r="T54" s="378"/>
      <c r="U54" s="378"/>
      <c r="V54" s="378"/>
      <c r="W54" s="378"/>
      <c r="X54" s="378"/>
      <c r="Y54" s="378"/>
      <c r="Z54" s="378"/>
      <c r="AA54" s="378"/>
      <c r="AB54" s="378"/>
      <c r="AC54" s="378"/>
      <c r="AD54" s="378"/>
      <c r="AE54" s="378"/>
      <c r="AF54" s="378"/>
      <c r="AG54" s="378"/>
      <c r="AH54" s="378"/>
      <c r="AI54" s="378"/>
      <c r="AJ54" s="378"/>
      <c r="AK54" s="378"/>
      <c r="AL54" s="378"/>
      <c r="AM54" s="378"/>
      <c r="AN54" s="378"/>
      <c r="AO54" s="378"/>
      <c r="AP54" s="378"/>
      <c r="AQ54" s="378"/>
      <c r="AR54" s="378"/>
      <c r="AS54" s="378"/>
      <c r="AT54" s="378"/>
    </row>
    <row r="55" spans="1:46" s="2" customFormat="1" ht="10.5" customHeight="1" x14ac:dyDescent="0.2">
      <c r="F55" s="379" t="s">
        <v>32</v>
      </c>
      <c r="G55" s="379"/>
      <c r="H55" s="379"/>
      <c r="I55" s="379"/>
      <c r="K55" s="379" t="s">
        <v>33</v>
      </c>
      <c r="L55" s="379"/>
      <c r="N55" s="379" t="s">
        <v>31</v>
      </c>
      <c r="O55" s="379"/>
      <c r="P55" s="379"/>
      <c r="Q55" s="379"/>
      <c r="R55" s="379"/>
      <c r="S55" s="379"/>
      <c r="T55" s="379"/>
      <c r="U55" s="379"/>
      <c r="V55" s="379"/>
      <c r="W55" s="379"/>
      <c r="X55" s="379"/>
      <c r="Y55" s="379"/>
      <c r="Z55" s="379"/>
      <c r="AA55" s="379"/>
      <c r="AB55" s="379"/>
      <c r="AC55" s="379"/>
      <c r="AD55" s="379"/>
      <c r="AE55" s="379"/>
      <c r="AF55" s="379"/>
      <c r="AG55" s="379"/>
      <c r="AH55" s="379"/>
      <c r="AI55" s="379"/>
      <c r="AJ55" s="379"/>
      <c r="AK55" s="379"/>
      <c r="AL55" s="379"/>
      <c r="AM55" s="379"/>
      <c r="AN55" s="379"/>
      <c r="AO55" s="379"/>
      <c r="AP55" s="379"/>
      <c r="AQ55" s="379"/>
      <c r="AR55" s="379"/>
      <c r="AS55" s="379"/>
      <c r="AT55" s="379"/>
    </row>
    <row r="56" spans="1:46" s="1" customFormat="1" ht="11.25" customHeight="1" x14ac:dyDescent="0.2">
      <c r="F56" s="18"/>
      <c r="G56" s="18"/>
      <c r="H56" s="18"/>
      <c r="I56" s="18"/>
      <c r="K56" s="18"/>
      <c r="L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</row>
    <row r="57" spans="1:46" ht="15.75" customHeight="1" x14ac:dyDescent="0.25">
      <c r="E57" t="s">
        <v>24</v>
      </c>
      <c r="G57" s="16" t="s">
        <v>24</v>
      </c>
    </row>
    <row r="58" spans="1:46" ht="11.25" customHeight="1" x14ac:dyDescent="0.25">
      <c r="F58" s="431" t="s">
        <v>63</v>
      </c>
      <c r="G58" s="432"/>
      <c r="H58" s="432"/>
      <c r="I58" s="432"/>
    </row>
    <row r="59" spans="1:46" x14ac:dyDescent="0.25">
      <c r="C59" s="17" t="s">
        <v>23</v>
      </c>
      <c r="F59" s="433"/>
      <c r="G59" s="433"/>
      <c r="H59" s="433"/>
      <c r="I59" s="433"/>
      <c r="K59" s="378"/>
      <c r="L59" s="378"/>
      <c r="N59" s="378" t="s">
        <v>64</v>
      </c>
      <c r="O59" s="378"/>
      <c r="P59" s="378"/>
      <c r="Q59" s="378"/>
      <c r="R59" s="378"/>
      <c r="S59" s="378"/>
      <c r="T59" s="378"/>
      <c r="U59" s="378"/>
      <c r="V59" s="378"/>
      <c r="W59" s="378"/>
      <c r="X59" s="378"/>
      <c r="Y59" s="378"/>
      <c r="Z59" s="378"/>
      <c r="AA59" s="378"/>
      <c r="AB59" s="378"/>
      <c r="AC59" s="378"/>
      <c r="AD59" s="378"/>
      <c r="AE59" s="378"/>
      <c r="AF59" s="378"/>
      <c r="AG59" s="378"/>
      <c r="AH59" s="378"/>
      <c r="AI59" s="378"/>
      <c r="AJ59" s="378"/>
      <c r="AK59" s="378"/>
      <c r="AL59" s="378"/>
      <c r="AM59" s="378"/>
      <c r="AN59" s="378"/>
      <c r="AO59" s="378"/>
      <c r="AP59" s="378"/>
      <c r="AQ59" s="378"/>
      <c r="AR59" s="378"/>
      <c r="AS59" s="378"/>
      <c r="AT59" s="378"/>
    </row>
    <row r="60" spans="1:46" s="2" customFormat="1" ht="10.5" customHeight="1" x14ac:dyDescent="0.2">
      <c r="F60" s="379" t="s">
        <v>32</v>
      </c>
      <c r="G60" s="379"/>
      <c r="H60" s="379"/>
      <c r="I60" s="379"/>
      <c r="K60" s="379" t="s">
        <v>33</v>
      </c>
      <c r="L60" s="379"/>
      <c r="N60" s="379" t="s">
        <v>31</v>
      </c>
      <c r="O60" s="379"/>
      <c r="P60" s="379"/>
      <c r="Q60" s="379"/>
      <c r="R60" s="379"/>
      <c r="S60" s="379"/>
      <c r="T60" s="379"/>
      <c r="U60" s="379"/>
      <c r="V60" s="379"/>
      <c r="W60" s="379"/>
      <c r="X60" s="379"/>
      <c r="Y60" s="379"/>
      <c r="Z60" s="379"/>
      <c r="AA60" s="379"/>
      <c r="AB60" s="379"/>
      <c r="AC60" s="379"/>
      <c r="AD60" s="379"/>
      <c r="AE60" s="379"/>
      <c r="AF60" s="379"/>
      <c r="AG60" s="379"/>
      <c r="AH60" s="379"/>
      <c r="AI60" s="379"/>
      <c r="AJ60" s="379"/>
      <c r="AK60" s="379"/>
      <c r="AL60" s="379"/>
      <c r="AM60" s="379"/>
      <c r="AN60" s="379"/>
      <c r="AO60" s="379"/>
      <c r="AP60" s="379"/>
      <c r="AQ60" s="379"/>
      <c r="AR60" s="379"/>
      <c r="AS60" s="379"/>
      <c r="AT60" s="379"/>
    </row>
    <row r="61" spans="1:46" s="1" customFormat="1" ht="11.25" customHeight="1" x14ac:dyDescent="0.2">
      <c r="F61" s="18"/>
      <c r="G61" s="18"/>
      <c r="H61" s="18"/>
      <c r="I61" s="18"/>
      <c r="K61" s="18"/>
      <c r="L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</row>
    <row r="62" spans="1:46" ht="15.75" customHeight="1" x14ac:dyDescent="0.25">
      <c r="E62" t="s">
        <v>24</v>
      </c>
      <c r="G62" s="16" t="s">
        <v>24</v>
      </c>
    </row>
  </sheetData>
  <mergeCells count="219">
    <mergeCell ref="F53:I54"/>
    <mergeCell ref="AQ52:AT52"/>
    <mergeCell ref="AG52:AP52"/>
    <mergeCell ref="AB33:AF33"/>
    <mergeCell ref="AB34:AF34"/>
    <mergeCell ref="AB37:AF37"/>
    <mergeCell ref="AB38:AF38"/>
    <mergeCell ref="AB36:AF36"/>
    <mergeCell ref="O45:R45"/>
    <mergeCell ref="O46:R46"/>
    <mergeCell ref="S44:V44"/>
    <mergeCell ref="S45:V45"/>
    <mergeCell ref="S46:V46"/>
    <mergeCell ref="AB49:AF49"/>
    <mergeCell ref="AQ39:AT39"/>
    <mergeCell ref="S41:V41"/>
    <mergeCell ref="AL41:AP41"/>
    <mergeCell ref="AQ41:AT41"/>
    <mergeCell ref="AG48:AK48"/>
    <mergeCell ref="AG49:AK49"/>
    <mergeCell ref="AB48:AF48"/>
    <mergeCell ref="AB47:AF47"/>
    <mergeCell ref="O44:R44"/>
    <mergeCell ref="R20:AO20"/>
    <mergeCell ref="AQ20:AT20"/>
    <mergeCell ref="AQ21:AR21"/>
    <mergeCell ref="C13:AP13"/>
    <mergeCell ref="W37:Z37"/>
    <mergeCell ref="W38:Z38"/>
    <mergeCell ref="F47:N47"/>
    <mergeCell ref="C47:E47"/>
    <mergeCell ref="A47:B47"/>
    <mergeCell ref="O47:R47"/>
    <mergeCell ref="S47:V47"/>
    <mergeCell ref="AL47:AP47"/>
    <mergeCell ref="AQ47:AT47"/>
    <mergeCell ref="A44:B44"/>
    <mergeCell ref="A45:B45"/>
    <mergeCell ref="A46:B46"/>
    <mergeCell ref="C44:E44"/>
    <mergeCell ref="C45:E45"/>
    <mergeCell ref="C46:E46"/>
    <mergeCell ref="F44:N44"/>
    <mergeCell ref="F45:N45"/>
    <mergeCell ref="F46:N46"/>
    <mergeCell ref="W44:Z44"/>
    <mergeCell ref="W45:Z45"/>
    <mergeCell ref="W46:Z46"/>
    <mergeCell ref="W47:Z47"/>
    <mergeCell ref="AG44:AK44"/>
    <mergeCell ref="AG45:AK45"/>
    <mergeCell ref="AG46:AK46"/>
    <mergeCell ref="AG47:AK47"/>
    <mergeCell ref="F60:I60"/>
    <mergeCell ref="K60:L60"/>
    <mergeCell ref="A48:B48"/>
    <mergeCell ref="C48:E48"/>
    <mergeCell ref="F48:N48"/>
    <mergeCell ref="O48:R48"/>
    <mergeCell ref="S48:V48"/>
    <mergeCell ref="AL48:AP48"/>
    <mergeCell ref="AQ48:AT48"/>
    <mergeCell ref="N60:AT60"/>
    <mergeCell ref="AQ50:AT50"/>
    <mergeCell ref="A49:B49"/>
    <mergeCell ref="C49:E49"/>
    <mergeCell ref="F49:N49"/>
    <mergeCell ref="O49:R49"/>
    <mergeCell ref="S49:V49"/>
    <mergeCell ref="AL49:AP49"/>
    <mergeCell ref="AQ49:AT49"/>
    <mergeCell ref="F58:I59"/>
    <mergeCell ref="O50:AP50"/>
    <mergeCell ref="AQ51:AT51"/>
    <mergeCell ref="W48:Z48"/>
    <mergeCell ref="W49:Z49"/>
    <mergeCell ref="AG51:AP51"/>
    <mergeCell ref="AQ5:AT5"/>
    <mergeCell ref="U16:AP17"/>
    <mergeCell ref="AL5:AP5"/>
    <mergeCell ref="AQ6:AT7"/>
    <mergeCell ref="AQ8:AT9"/>
    <mergeCell ref="AQ10:AT11"/>
    <mergeCell ref="AQ22:AT22"/>
    <mergeCell ref="AL46:AP46"/>
    <mergeCell ref="AQ44:AT44"/>
    <mergeCell ref="AQ45:AT45"/>
    <mergeCell ref="AQ46:AT46"/>
    <mergeCell ref="AB44:AF44"/>
    <mergeCell ref="AB45:AF45"/>
    <mergeCell ref="AB46:AF46"/>
    <mergeCell ref="AL44:AP44"/>
    <mergeCell ref="AL45:AP45"/>
    <mergeCell ref="AG33:AK33"/>
    <mergeCell ref="AG34:AK34"/>
    <mergeCell ref="AG36:AK36"/>
    <mergeCell ref="AG37:AK37"/>
    <mergeCell ref="AG38:AK38"/>
    <mergeCell ref="AG39:AK39"/>
    <mergeCell ref="AG40:AK40"/>
    <mergeCell ref="AG41:AK41"/>
    <mergeCell ref="E7:AN7"/>
    <mergeCell ref="N24:N25"/>
    <mergeCell ref="O24:S25"/>
    <mergeCell ref="AL34:AP34"/>
    <mergeCell ref="AL33:AP33"/>
    <mergeCell ref="C33:E33"/>
    <mergeCell ref="S36:V36"/>
    <mergeCell ref="AL36:AP36"/>
    <mergeCell ref="C15:AP15"/>
    <mergeCell ref="AN26:AQ26"/>
    <mergeCell ref="O29:AQ29"/>
    <mergeCell ref="J27:Q27"/>
    <mergeCell ref="O34:R34"/>
    <mergeCell ref="S34:V34"/>
    <mergeCell ref="O31:R33"/>
    <mergeCell ref="W33:Z33"/>
    <mergeCell ref="W34:Z34"/>
    <mergeCell ref="W32:AF32"/>
    <mergeCell ref="AG32:AP32"/>
    <mergeCell ref="AQ32:AT32"/>
    <mergeCell ref="AQ18:AT18"/>
    <mergeCell ref="AQ19:AR19"/>
    <mergeCell ref="A31:E31"/>
    <mergeCell ref="A33:B33"/>
    <mergeCell ref="AQ4:AT4"/>
    <mergeCell ref="F31:N33"/>
    <mergeCell ref="K54:L54"/>
    <mergeCell ref="K59:L59"/>
    <mergeCell ref="N54:AT54"/>
    <mergeCell ref="N59:AT59"/>
    <mergeCell ref="F55:I55"/>
    <mergeCell ref="K55:L55"/>
    <mergeCell ref="N55:AT55"/>
    <mergeCell ref="O26:S26"/>
    <mergeCell ref="G9:AN9"/>
    <mergeCell ref="H11:AN11"/>
    <mergeCell ref="R18:AO18"/>
    <mergeCell ref="AM22:AP22"/>
    <mergeCell ref="AQ34:AT34"/>
    <mergeCell ref="AQ14:AT15"/>
    <mergeCell ref="AQ16:AT17"/>
    <mergeCell ref="AQ12:AT13"/>
    <mergeCell ref="F34:N34"/>
    <mergeCell ref="S37:V37"/>
    <mergeCell ref="AL37:AP37"/>
    <mergeCell ref="AQ37:AT37"/>
    <mergeCell ref="S39:V39"/>
    <mergeCell ref="AL39:AP39"/>
    <mergeCell ref="AQ36:AT36"/>
    <mergeCell ref="A36:B36"/>
    <mergeCell ref="C36:E36"/>
    <mergeCell ref="F36:N36"/>
    <mergeCell ref="O36:R36"/>
    <mergeCell ref="F35:N35"/>
    <mergeCell ref="AQ33:AT33"/>
    <mergeCell ref="S33:V33"/>
    <mergeCell ref="S31:AT31"/>
    <mergeCell ref="W36:Z36"/>
    <mergeCell ref="F37:N37"/>
    <mergeCell ref="A37:B37"/>
    <mergeCell ref="C37:E37"/>
    <mergeCell ref="O37:R37"/>
    <mergeCell ref="A34:B34"/>
    <mergeCell ref="C34:E34"/>
    <mergeCell ref="C32:E32"/>
    <mergeCell ref="U24:AG24"/>
    <mergeCell ref="U25:Y25"/>
    <mergeCell ref="Z25:AG25"/>
    <mergeCell ref="U26:Y26"/>
    <mergeCell ref="Z26:AG26"/>
    <mergeCell ref="AL40:AP40"/>
    <mergeCell ref="AQ40:AT40"/>
    <mergeCell ref="A39:B39"/>
    <mergeCell ref="C39:E39"/>
    <mergeCell ref="F39:N39"/>
    <mergeCell ref="O39:R39"/>
    <mergeCell ref="AB39:AF39"/>
    <mergeCell ref="AB40:AF40"/>
    <mergeCell ref="A38:B38"/>
    <mergeCell ref="C38:E38"/>
    <mergeCell ref="F38:N38"/>
    <mergeCell ref="O38:R38"/>
    <mergeCell ref="S38:V38"/>
    <mergeCell ref="AL38:AP38"/>
    <mergeCell ref="AQ38:AT38"/>
    <mergeCell ref="W39:Z39"/>
    <mergeCell ref="W40:Z40"/>
    <mergeCell ref="A41:B41"/>
    <mergeCell ref="C41:E41"/>
    <mergeCell ref="F41:N41"/>
    <mergeCell ref="O41:R41"/>
    <mergeCell ref="AB41:AF41"/>
    <mergeCell ref="AB42:AF42"/>
    <mergeCell ref="AG42:AK42"/>
    <mergeCell ref="A40:B40"/>
    <mergeCell ref="C40:E40"/>
    <mergeCell ref="F40:N40"/>
    <mergeCell ref="O40:R40"/>
    <mergeCell ref="S40:V40"/>
    <mergeCell ref="W41:Z41"/>
    <mergeCell ref="W42:Z42"/>
    <mergeCell ref="S43:V43"/>
    <mergeCell ref="AL43:AP43"/>
    <mergeCell ref="AQ43:AT43"/>
    <mergeCell ref="A43:B43"/>
    <mergeCell ref="C43:E43"/>
    <mergeCell ref="F43:N43"/>
    <mergeCell ref="O43:R43"/>
    <mergeCell ref="O42:R42"/>
    <mergeCell ref="F42:N42"/>
    <mergeCell ref="A42:B42"/>
    <mergeCell ref="C42:E42"/>
    <mergeCell ref="AB43:AF43"/>
    <mergeCell ref="AG43:AK43"/>
    <mergeCell ref="AQ42:AT42"/>
    <mergeCell ref="AL42:AP42"/>
    <mergeCell ref="S42:V42"/>
    <mergeCell ref="W43:Z43"/>
  </mergeCells>
  <phoneticPr fontId="6" type="noConversion"/>
  <pageMargins left="0.23622047244094491" right="0" top="0.47244094488188981" bottom="0.47244094488188981" header="0.31496062992125984" footer="0.31496062992125984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кс3 №1</vt:lpstr>
      <vt:lpstr>кс-3</vt:lpstr>
      <vt:lpstr>кс2 №1</vt:lpstr>
      <vt:lpstr>'кс2 №1'!Область_печати</vt:lpstr>
      <vt:lpstr>'кс3 №1'!Область_печати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 Плюс</dc:creator>
  <cp:lastModifiedBy>Анастасия</cp:lastModifiedBy>
  <cp:lastPrinted>2024-06-11T07:13:25Z</cp:lastPrinted>
  <dcterms:created xsi:type="dcterms:W3CDTF">2001-05-03T13:43:12Z</dcterms:created>
  <dcterms:modified xsi:type="dcterms:W3CDTF">2024-10-04T07:08:21Z</dcterms:modified>
</cp:coreProperties>
</file>