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wnloads\"/>
    </mc:Choice>
  </mc:AlternateContent>
  <xr:revisionPtr revIDLastSave="0" documentId="13_ncr:1_{1FBF4C91-EF46-445A-BF45-FACDE9A73AA6}" xr6:coauthVersionLast="36" xr6:coauthVersionMax="47" xr10:uidLastSave="{00000000-0000-0000-0000-000000000000}"/>
  <bookViews>
    <workbookView xWindow="0" yWindow="0" windowWidth="24030" windowHeight="4290" xr2:uid="{00000000-000D-0000-FFFF-FFFF00000000}"/>
  </bookViews>
  <sheets>
    <sheet name="кс-3" sheetId="4" r:id="rId1"/>
    <sheet name="кс-2" sheetId="3" r:id="rId2"/>
    <sheet name="вдц+кс-6" sheetId="1" r:id="rId3"/>
  </sheets>
  <externalReferences>
    <externalReference r:id="rId4"/>
  </externalReferences>
  <definedNames>
    <definedName name="_xlnm._FilterDatabase" localSheetId="2" hidden="1">'вдц+кс-6'!$A$8:$AV$786</definedName>
    <definedName name="_xlnm._FilterDatabase" localSheetId="1" hidden="1">'кс-2'!$A$1:$J$23</definedName>
    <definedName name="_xlnm.Print_Titles" localSheetId="0">'кс-3'!$30:$30</definedName>
    <definedName name="_xlnm.Print_Area" localSheetId="2">'вдц+кс-6'!$A$1:$BJ$790</definedName>
    <definedName name="_xlnm.Print_Area" localSheetId="1">'кс-2'!$A$1:$J$813</definedName>
    <definedName name="_xlnm.Print_Area" localSheetId="0">'кс-3'!$A$1:$L$51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4" l="1"/>
  <c r="I36" i="4"/>
  <c r="I33" i="4"/>
  <c r="G33" i="4"/>
  <c r="I31" i="4"/>
  <c r="G31" i="4"/>
  <c r="K20" i="4" l="1"/>
  <c r="K14" i="4"/>
  <c r="K11" i="4"/>
  <c r="I802" i="3" l="1"/>
  <c r="G802" i="3"/>
  <c r="I801" i="3"/>
  <c r="G801" i="3"/>
  <c r="I799" i="3"/>
  <c r="G799" i="3"/>
  <c r="I798" i="3"/>
  <c r="G798" i="3"/>
  <c r="I797" i="3"/>
  <c r="G797" i="3"/>
  <c r="I796" i="3"/>
  <c r="G796" i="3"/>
  <c r="I795" i="3"/>
  <c r="G795" i="3"/>
  <c r="J795" i="3" s="1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J787" i="3" s="1"/>
  <c r="I786" i="3"/>
  <c r="G786" i="3"/>
  <c r="I785" i="3"/>
  <c r="G785" i="3"/>
  <c r="I784" i="3"/>
  <c r="G784" i="3"/>
  <c r="I783" i="3"/>
  <c r="G783" i="3"/>
  <c r="I782" i="3"/>
  <c r="G782" i="3"/>
  <c r="I781" i="3"/>
  <c r="G781" i="3"/>
  <c r="I775" i="3"/>
  <c r="G775" i="3"/>
  <c r="I774" i="3"/>
  <c r="G774" i="3"/>
  <c r="J774" i="3" s="1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G755" i="3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J745" i="3" s="1"/>
  <c r="I744" i="3"/>
  <c r="G744" i="3"/>
  <c r="I743" i="3"/>
  <c r="G743" i="3"/>
  <c r="I742" i="3"/>
  <c r="G742" i="3"/>
  <c r="I741" i="3"/>
  <c r="G741" i="3"/>
  <c r="I740" i="3"/>
  <c r="G740" i="3"/>
  <c r="I739" i="3"/>
  <c r="G739" i="3"/>
  <c r="I738" i="3"/>
  <c r="J738" i="3" s="1"/>
  <c r="I737" i="3"/>
  <c r="G737" i="3"/>
  <c r="I736" i="3"/>
  <c r="G736" i="3"/>
  <c r="I735" i="3"/>
  <c r="G735" i="3"/>
  <c r="I734" i="3"/>
  <c r="J734" i="3" s="1"/>
  <c r="I733" i="3"/>
  <c r="J733" i="3" s="1"/>
  <c r="I732" i="3"/>
  <c r="J732" i="3" s="1"/>
  <c r="I731" i="3"/>
  <c r="G731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10" i="3"/>
  <c r="G710" i="3"/>
  <c r="I704" i="3"/>
  <c r="G704" i="3"/>
  <c r="I703" i="3"/>
  <c r="G703" i="3"/>
  <c r="I701" i="3"/>
  <c r="G701" i="3"/>
  <c r="I700" i="3"/>
  <c r="G700" i="3"/>
  <c r="J700" i="3" s="1"/>
  <c r="I699" i="3"/>
  <c r="G699" i="3"/>
  <c r="I698" i="3"/>
  <c r="G698" i="3"/>
  <c r="I697" i="3"/>
  <c r="G697" i="3"/>
  <c r="I695" i="3"/>
  <c r="G695" i="3"/>
  <c r="I694" i="3"/>
  <c r="G694" i="3"/>
  <c r="I693" i="3"/>
  <c r="G693" i="3"/>
  <c r="I692" i="3"/>
  <c r="F692" i="3"/>
  <c r="G692" i="3" s="1"/>
  <c r="J692" i="3" s="1"/>
  <c r="I691" i="3"/>
  <c r="F691" i="3"/>
  <c r="G691" i="3" s="1"/>
  <c r="J691" i="3" s="1"/>
  <c r="I690" i="3"/>
  <c r="F690" i="3"/>
  <c r="G690" i="3" s="1"/>
  <c r="I689" i="3"/>
  <c r="F689" i="3"/>
  <c r="G689" i="3" s="1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G681" i="3"/>
  <c r="I680" i="3"/>
  <c r="F680" i="3"/>
  <c r="G680" i="3" s="1"/>
  <c r="I679" i="3"/>
  <c r="F679" i="3"/>
  <c r="G679" i="3" s="1"/>
  <c r="I678" i="3"/>
  <c r="F678" i="3"/>
  <c r="G678" i="3" s="1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G669" i="3"/>
  <c r="I668" i="3"/>
  <c r="F668" i="3"/>
  <c r="G668" i="3" s="1"/>
  <c r="J668" i="3" s="1"/>
  <c r="I667" i="3"/>
  <c r="F667" i="3"/>
  <c r="G667" i="3" s="1"/>
  <c r="J667" i="3" s="1"/>
  <c r="I666" i="3"/>
  <c r="F666" i="3"/>
  <c r="G666" i="3" s="1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G656" i="3"/>
  <c r="I655" i="3"/>
  <c r="G655" i="3"/>
  <c r="I654" i="3"/>
  <c r="F654" i="3"/>
  <c r="G654" i="3" s="1"/>
  <c r="I653" i="3"/>
  <c r="F653" i="3"/>
  <c r="G653" i="3" s="1"/>
  <c r="I652" i="3"/>
  <c r="F652" i="3"/>
  <c r="G652" i="3" s="1"/>
  <c r="J652" i="3" s="1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J644" i="3" s="1"/>
  <c r="I643" i="3"/>
  <c r="G643" i="3"/>
  <c r="I642" i="3"/>
  <c r="F642" i="3"/>
  <c r="G642" i="3" s="1"/>
  <c r="I641" i="3"/>
  <c r="F641" i="3"/>
  <c r="G641" i="3" s="1"/>
  <c r="I640" i="3"/>
  <c r="F640" i="3"/>
  <c r="G640" i="3" s="1"/>
  <c r="I639" i="3"/>
  <c r="F639" i="3"/>
  <c r="G639" i="3" s="1"/>
  <c r="I638" i="3"/>
  <c r="G638" i="3"/>
  <c r="I637" i="3"/>
  <c r="G637" i="3"/>
  <c r="I636" i="3"/>
  <c r="G636" i="3"/>
  <c r="I635" i="3"/>
  <c r="G635" i="3"/>
  <c r="I634" i="3"/>
  <c r="G634" i="3"/>
  <c r="I633" i="3"/>
  <c r="G633" i="3"/>
  <c r="I630" i="3"/>
  <c r="G630" i="3"/>
  <c r="I629" i="3"/>
  <c r="G629" i="3"/>
  <c r="I628" i="3"/>
  <c r="G628" i="3"/>
  <c r="I627" i="3"/>
  <c r="G627" i="3"/>
  <c r="I626" i="3"/>
  <c r="G626" i="3"/>
  <c r="I625" i="3"/>
  <c r="G625" i="3"/>
  <c r="J625" i="3" s="1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J618" i="3" s="1"/>
  <c r="I617" i="3"/>
  <c r="G617" i="3"/>
  <c r="I616" i="3"/>
  <c r="G616" i="3"/>
  <c r="I615" i="3"/>
  <c r="G615" i="3"/>
  <c r="I614" i="3"/>
  <c r="G614" i="3"/>
  <c r="I613" i="3"/>
  <c r="G613" i="3"/>
  <c r="I612" i="3"/>
  <c r="G612" i="3"/>
  <c r="I611" i="3"/>
  <c r="G611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J600" i="3" s="1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J593" i="3" s="1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J577" i="3" s="1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J569" i="3" s="1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61" i="3"/>
  <c r="G561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52" i="3"/>
  <c r="G552" i="3"/>
  <c r="I546" i="3"/>
  <c r="G546" i="3"/>
  <c r="I545" i="3"/>
  <c r="G545" i="3"/>
  <c r="J545" i="3" s="1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J530" i="3" s="1"/>
  <c r="I529" i="3"/>
  <c r="G529" i="3"/>
  <c r="I528" i="3"/>
  <c r="G528" i="3"/>
  <c r="I527" i="3"/>
  <c r="G527" i="3"/>
  <c r="I526" i="3"/>
  <c r="G526" i="3"/>
  <c r="I525" i="3"/>
  <c r="G525" i="3"/>
  <c r="I524" i="3"/>
  <c r="G524" i="3"/>
  <c r="I522" i="3"/>
  <c r="G522" i="3"/>
  <c r="I521" i="3"/>
  <c r="G521" i="3"/>
  <c r="J521" i="3" s="1"/>
  <c r="I519" i="3"/>
  <c r="G519" i="3"/>
  <c r="I518" i="3"/>
  <c r="G518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10" i="3"/>
  <c r="G510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8" i="3"/>
  <c r="G478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J468" i="3" s="1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8" i="3"/>
  <c r="G458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5" i="3"/>
  <c r="G445" i="3"/>
  <c r="I443" i="3"/>
  <c r="G443" i="3"/>
  <c r="I442" i="3"/>
  <c r="G442" i="3"/>
  <c r="J442" i="3" s="1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3" i="3"/>
  <c r="G433" i="3"/>
  <c r="I432" i="3"/>
  <c r="G432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J417" i="3" s="1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9" i="3"/>
  <c r="G409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J392" i="3" s="1"/>
  <c r="I391" i="3"/>
  <c r="G391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2" i="3"/>
  <c r="G372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7" i="3"/>
  <c r="G347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3" i="3"/>
  <c r="G323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9" i="3"/>
  <c r="G299" i="3"/>
  <c r="I295" i="3"/>
  <c r="G295" i="3"/>
  <c r="I294" i="3"/>
  <c r="G294" i="3"/>
  <c r="I293" i="3"/>
  <c r="G293" i="3"/>
  <c r="I292" i="3"/>
  <c r="G292" i="3"/>
  <c r="I290" i="3"/>
  <c r="G290" i="3"/>
  <c r="I289" i="3"/>
  <c r="G289" i="3"/>
  <c r="I288" i="3"/>
  <c r="G288" i="3"/>
  <c r="I287" i="3"/>
  <c r="G287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52" i="3"/>
  <c r="G252" i="3"/>
  <c r="I244" i="3"/>
  <c r="G244" i="3"/>
  <c r="I243" i="3"/>
  <c r="G243" i="3"/>
  <c r="I242" i="3"/>
  <c r="G242" i="3"/>
  <c r="I241" i="3"/>
  <c r="G241" i="3"/>
  <c r="I240" i="3"/>
  <c r="G240" i="3"/>
  <c r="I239" i="3"/>
  <c r="G239" i="3"/>
  <c r="I238" i="3"/>
  <c r="F238" i="3"/>
  <c r="G238" i="3" s="1"/>
  <c r="I237" i="3"/>
  <c r="F237" i="3"/>
  <c r="G237" i="3" s="1"/>
  <c r="I236" i="3"/>
  <c r="F236" i="3"/>
  <c r="G236" i="3" s="1"/>
  <c r="I235" i="3"/>
  <c r="F235" i="3"/>
  <c r="G235" i="3" s="1"/>
  <c r="I232" i="3"/>
  <c r="G232" i="3"/>
  <c r="I231" i="3"/>
  <c r="G231" i="3"/>
  <c r="I230" i="3"/>
  <c r="G230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J212" i="3" s="1"/>
  <c r="I211" i="3"/>
  <c r="G211" i="3"/>
  <c r="J211" i="3" s="1"/>
  <c r="I210" i="3"/>
  <c r="G210" i="3"/>
  <c r="I209" i="3"/>
  <c r="G209" i="3"/>
  <c r="I208" i="3"/>
  <c r="G208" i="3"/>
  <c r="I207" i="3"/>
  <c r="G207" i="3"/>
  <c r="I206" i="3"/>
  <c r="G206" i="3"/>
  <c r="I205" i="3"/>
  <c r="G205" i="3"/>
  <c r="J205" i="3" s="1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2" i="3"/>
  <c r="G192" i="3"/>
  <c r="I190" i="3"/>
  <c r="G190" i="3"/>
  <c r="I189" i="3"/>
  <c r="G189" i="3"/>
  <c r="I188" i="3"/>
  <c r="G188" i="3"/>
  <c r="I187" i="3"/>
  <c r="G187" i="3"/>
  <c r="I186" i="3"/>
  <c r="G186" i="3"/>
  <c r="J186" i="3" s="1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J179" i="3" s="1"/>
  <c r="I178" i="3"/>
  <c r="G178" i="3"/>
  <c r="I177" i="3"/>
  <c r="G177" i="3"/>
  <c r="I176" i="3"/>
  <c r="G176" i="3"/>
  <c r="I175" i="3"/>
  <c r="G175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9" i="3"/>
  <c r="G159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J134" i="3" s="1"/>
  <c r="I133" i="3"/>
  <c r="G133" i="3"/>
  <c r="I132" i="3"/>
  <c r="G132" i="3"/>
  <c r="I131" i="3"/>
  <c r="G131" i="3"/>
  <c r="I130" i="3"/>
  <c r="G130" i="3"/>
  <c r="I129" i="3"/>
  <c r="G129" i="3"/>
  <c r="I128" i="3"/>
  <c r="G128" i="3"/>
  <c r="I127" i="3"/>
  <c r="G127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2" i="3"/>
  <c r="G112" i="3"/>
  <c r="I111" i="3"/>
  <c r="G111" i="3"/>
  <c r="I109" i="3"/>
  <c r="G109" i="3"/>
  <c r="J109" i="3" s="1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G88" i="3"/>
  <c r="I87" i="3"/>
  <c r="F87" i="3"/>
  <c r="G87" i="3" s="1"/>
  <c r="I86" i="3"/>
  <c r="G86" i="3"/>
  <c r="I85" i="3"/>
  <c r="G85" i="3"/>
  <c r="J85" i="3" s="1"/>
  <c r="I80" i="3"/>
  <c r="G80" i="3"/>
  <c r="I79" i="3"/>
  <c r="G79" i="3"/>
  <c r="I78" i="3"/>
  <c r="G78" i="3"/>
  <c r="I77" i="3"/>
  <c r="G77" i="3"/>
  <c r="I76" i="3"/>
  <c r="G76" i="3"/>
  <c r="I75" i="3"/>
  <c r="G75" i="3"/>
  <c r="I74" i="3"/>
  <c r="G74" i="3"/>
  <c r="I71" i="3"/>
  <c r="G71" i="3"/>
  <c r="I70" i="3"/>
  <c r="G70" i="3"/>
  <c r="J70" i="3" s="1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J46" i="3" s="1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I28" i="3"/>
  <c r="G28" i="3"/>
  <c r="AO446" i="1"/>
  <c r="AO11" i="1"/>
  <c r="AS11" i="1" s="1"/>
  <c r="AO12" i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N702" i="1" s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N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N651" i="1" s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N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N630" i="1" s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N596" i="1" s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N582" i="1" s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N566" i="1" s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N558" i="1" s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S539" i="1"/>
  <c r="AQ539" i="1"/>
  <c r="AM539" i="1"/>
  <c r="AK539" i="1"/>
  <c r="AM538" i="1"/>
  <c r="AK538" i="1"/>
  <c r="AN538" i="1" s="1"/>
  <c r="AM537" i="1"/>
  <c r="AK537" i="1"/>
  <c r="AM536" i="1"/>
  <c r="AK536" i="1"/>
  <c r="AN536" i="1" s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N508" i="1" s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S493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S444" i="1"/>
  <c r="AQ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Q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S408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S396" i="1"/>
  <c r="AQ396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N384" i="1" s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N370" i="1" s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Q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S348" i="1"/>
  <c r="AQ348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S312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N303" i="1" s="1"/>
  <c r="AM302" i="1"/>
  <c r="AK302" i="1"/>
  <c r="AN302" i="1" s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Q275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S264" i="1"/>
  <c r="AQ264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N257" i="1" s="1"/>
  <c r="AM256" i="1"/>
  <c r="AK256" i="1"/>
  <c r="AM255" i="1"/>
  <c r="AK255" i="1"/>
  <c r="AM254" i="1"/>
  <c r="AK254" i="1"/>
  <c r="AM253" i="1"/>
  <c r="AK253" i="1"/>
  <c r="AN253" i="1" s="1"/>
  <c r="AS252" i="1"/>
  <c r="AQ252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N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M205" i="1"/>
  <c r="AK205" i="1"/>
  <c r="AS204" i="1"/>
  <c r="AQ204" i="1"/>
  <c r="AM204" i="1"/>
  <c r="AK204" i="1"/>
  <c r="AM203" i="1"/>
  <c r="AK203" i="1"/>
  <c r="AN203" i="1" s="1"/>
  <c r="AM202" i="1"/>
  <c r="AK202" i="1"/>
  <c r="AN202" i="1" s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Q181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S155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N137" i="1" s="1"/>
  <c r="AM136" i="1"/>
  <c r="AK136" i="1"/>
  <c r="AM135" i="1"/>
  <c r="AK135" i="1"/>
  <c r="AM134" i="1"/>
  <c r="AK134" i="1"/>
  <c r="AS133" i="1"/>
  <c r="AQ133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S107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T72" i="1" s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Q61" i="1"/>
  <c r="AM61" i="1"/>
  <c r="AK61" i="1"/>
  <c r="AS60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S49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N41" i="1" s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N18" i="1" s="1"/>
  <c r="AM17" i="1"/>
  <c r="AK17" i="1"/>
  <c r="AM16" i="1"/>
  <c r="AK16" i="1"/>
  <c r="AN16" i="1" s="1"/>
  <c r="AM15" i="1"/>
  <c r="AK15" i="1"/>
  <c r="AM14" i="1"/>
  <c r="AK14" i="1"/>
  <c r="AM13" i="1"/>
  <c r="AK13" i="1"/>
  <c r="AS12" i="1"/>
  <c r="AQ12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H778" i="1" s="1"/>
  <c r="AA778" i="1"/>
  <c r="Y778" i="1"/>
  <c r="AG777" i="1"/>
  <c r="AE777" i="1"/>
  <c r="AA777" i="1"/>
  <c r="Y777" i="1"/>
  <c r="AG776" i="1"/>
  <c r="AE776" i="1"/>
  <c r="AH776" i="1" s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H772" i="1" s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H766" i="1" s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H750" i="1" s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H744" i="1" s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H741" i="1" s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H708" i="1" s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H705" i="1" s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B686" i="1" s="1"/>
  <c r="AG685" i="1"/>
  <c r="AE685" i="1"/>
  <c r="AH685" i="1" s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H681" i="1" s="1"/>
  <c r="AA681" i="1"/>
  <c r="Y681" i="1"/>
  <c r="AG680" i="1"/>
  <c r="AE680" i="1"/>
  <c r="AA680" i="1"/>
  <c r="Y680" i="1"/>
  <c r="AG679" i="1"/>
  <c r="AE679" i="1"/>
  <c r="AH679" i="1" s="1"/>
  <c r="AA679" i="1"/>
  <c r="Y679" i="1"/>
  <c r="AG677" i="1"/>
  <c r="AE677" i="1"/>
  <c r="AH677" i="1" s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H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H663" i="1" s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H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H657" i="1" s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H651" i="1" s="1"/>
  <c r="AA651" i="1"/>
  <c r="Y651" i="1"/>
  <c r="AG650" i="1"/>
  <c r="AD650" i="1"/>
  <c r="AE650" i="1" s="1"/>
  <c r="AH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H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H627" i="1" s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H624" i="1" s="1"/>
  <c r="AA624" i="1"/>
  <c r="X624" i="1"/>
  <c r="Y624" i="1" s="1"/>
  <c r="AG623" i="1"/>
  <c r="AD623" i="1"/>
  <c r="AE623" i="1" s="1"/>
  <c r="AH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H610" i="1" s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H607" i="1" s="1"/>
  <c r="AA607" i="1"/>
  <c r="Y607" i="1"/>
  <c r="AG606" i="1"/>
  <c r="AE606" i="1"/>
  <c r="AH606" i="1" s="1"/>
  <c r="AA606" i="1"/>
  <c r="Y606" i="1"/>
  <c r="AG605" i="1"/>
  <c r="AE605" i="1"/>
  <c r="AA605" i="1"/>
  <c r="Y605" i="1"/>
  <c r="AG604" i="1"/>
  <c r="AE604" i="1"/>
  <c r="AH604" i="1" s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H597" i="1" s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H594" i="1" s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H581" i="1" s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H570" i="1" s="1"/>
  <c r="AA570" i="1"/>
  <c r="Y570" i="1"/>
  <c r="AG569" i="1"/>
  <c r="AE569" i="1"/>
  <c r="AH569" i="1" s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H566" i="1" s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H540" i="1" s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H524" i="1" s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H518" i="1" s="1"/>
  <c r="AA518" i="1"/>
  <c r="Y518" i="1"/>
  <c r="AB518" i="1" s="1"/>
  <c r="AG517" i="1"/>
  <c r="AE517" i="1"/>
  <c r="AH517" i="1" s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H509" i="1" s="1"/>
  <c r="AA509" i="1"/>
  <c r="Y509" i="1"/>
  <c r="AG508" i="1"/>
  <c r="AE508" i="1"/>
  <c r="AH508" i="1" s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H497" i="1" s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H494" i="1" s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H489" i="1" s="1"/>
  <c r="AA489" i="1"/>
  <c r="Y489" i="1"/>
  <c r="AG488" i="1"/>
  <c r="AE488" i="1"/>
  <c r="AA488" i="1"/>
  <c r="Y488" i="1"/>
  <c r="AG487" i="1"/>
  <c r="AE487" i="1"/>
  <c r="AH487" i="1" s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H481" i="1" s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H460" i="1" s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H456" i="1" s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H453" i="1" s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H450" i="1" s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H428" i="1" s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H421" i="1" s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H404" i="1" s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H398" i="1" s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H392" i="1" s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H376" i="1" s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H336" i="1" s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H330" i="1" s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H326" i="1" s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H314" i="1" s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H308" i="1" s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H300" i="1" s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H294" i="1" s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B289" i="1" s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H266" i="1" s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H262" i="1" s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H257" i="1" s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H251" i="1" s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B243" i="1" s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H213" i="1" s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H206" i="1" s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H203" i="1" s="1"/>
  <c r="AA203" i="1"/>
  <c r="Y203" i="1"/>
  <c r="AG202" i="1"/>
  <c r="AE202" i="1"/>
  <c r="AA202" i="1"/>
  <c r="Y202" i="1"/>
  <c r="AG201" i="1"/>
  <c r="AE201" i="1"/>
  <c r="AH201" i="1" s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H192" i="1" s="1"/>
  <c r="AA192" i="1"/>
  <c r="Y192" i="1"/>
  <c r="AG191" i="1"/>
  <c r="AE191" i="1"/>
  <c r="AH191" i="1" s="1"/>
  <c r="AA191" i="1"/>
  <c r="Y191" i="1"/>
  <c r="AG190" i="1"/>
  <c r="AE190" i="1"/>
  <c r="AA190" i="1"/>
  <c r="Y190" i="1"/>
  <c r="AG189" i="1"/>
  <c r="AE189" i="1"/>
  <c r="AH189" i="1" s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H182" i="1" s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H166" i="1" s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H160" i="1" s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H155" i="1" s="1"/>
  <c r="AA155" i="1"/>
  <c r="Y155" i="1"/>
  <c r="AG154" i="1"/>
  <c r="AE154" i="1"/>
  <c r="AA154" i="1"/>
  <c r="Y154" i="1"/>
  <c r="AG153" i="1"/>
  <c r="AE153" i="1"/>
  <c r="AH153" i="1" s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H141" i="1" s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H111" i="1" s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H85" i="1" s="1"/>
  <c r="AA85" i="1"/>
  <c r="Y85" i="1"/>
  <c r="AG84" i="1"/>
  <c r="AE84" i="1"/>
  <c r="AA84" i="1"/>
  <c r="Y84" i="1"/>
  <c r="AG83" i="1"/>
  <c r="AE83" i="1"/>
  <c r="AA83" i="1"/>
  <c r="Y83" i="1"/>
  <c r="AG82" i="1"/>
  <c r="AE82" i="1"/>
  <c r="AH82" i="1" s="1"/>
  <c r="AA82" i="1"/>
  <c r="Y82" i="1"/>
  <c r="AG81" i="1"/>
  <c r="AE81" i="1"/>
  <c r="AA81" i="1"/>
  <c r="Y81" i="1"/>
  <c r="AG80" i="1"/>
  <c r="AE80" i="1"/>
  <c r="AA80" i="1"/>
  <c r="Y80" i="1"/>
  <c r="AG79" i="1"/>
  <c r="AE79" i="1"/>
  <c r="AH79" i="1" s="1"/>
  <c r="AA79" i="1"/>
  <c r="Y79" i="1"/>
  <c r="AG78" i="1"/>
  <c r="AE78" i="1"/>
  <c r="AA78" i="1"/>
  <c r="Y78" i="1"/>
  <c r="AG77" i="1"/>
  <c r="AE77" i="1"/>
  <c r="AH77" i="1" s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B50" i="1" s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H41" i="1" s="1"/>
  <c r="AA41" i="1"/>
  <c r="Y41" i="1"/>
  <c r="AG40" i="1"/>
  <c r="AE40" i="1"/>
  <c r="AA40" i="1"/>
  <c r="Y40" i="1"/>
  <c r="AG39" i="1"/>
  <c r="AE39" i="1"/>
  <c r="AA39" i="1"/>
  <c r="Y39" i="1"/>
  <c r="AG38" i="1"/>
  <c r="AE38" i="1"/>
  <c r="AH38" i="1" s="1"/>
  <c r="AA38" i="1"/>
  <c r="Y38" i="1"/>
  <c r="AG37" i="1"/>
  <c r="AE37" i="1"/>
  <c r="AA37" i="1"/>
  <c r="Y37" i="1"/>
  <c r="AG36" i="1"/>
  <c r="AE36" i="1"/>
  <c r="AA36" i="1"/>
  <c r="Y36" i="1"/>
  <c r="AG35" i="1"/>
  <c r="AE35" i="1"/>
  <c r="AH35" i="1" s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H29" i="1" s="1"/>
  <c r="AA29" i="1"/>
  <c r="Y29" i="1"/>
  <c r="AG28" i="1"/>
  <c r="AE28" i="1"/>
  <c r="AA28" i="1"/>
  <c r="Y28" i="1"/>
  <c r="AG27" i="1"/>
  <c r="AE27" i="1"/>
  <c r="AA27" i="1"/>
  <c r="Y27" i="1"/>
  <c r="AG26" i="1"/>
  <c r="AE26" i="1"/>
  <c r="AH26" i="1" s="1"/>
  <c r="AA26" i="1"/>
  <c r="Y26" i="1"/>
  <c r="AG25" i="1"/>
  <c r="AE25" i="1"/>
  <c r="AA25" i="1"/>
  <c r="Y25" i="1"/>
  <c r="AG24" i="1"/>
  <c r="AE24" i="1"/>
  <c r="AA24" i="1"/>
  <c r="Y24" i="1"/>
  <c r="AG23" i="1"/>
  <c r="AE23" i="1"/>
  <c r="AH23" i="1" s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H17" i="1" s="1"/>
  <c r="AA17" i="1"/>
  <c r="Y17" i="1"/>
  <c r="AG16" i="1"/>
  <c r="AE16" i="1"/>
  <c r="AA16" i="1"/>
  <c r="Y16" i="1"/>
  <c r="AG15" i="1"/>
  <c r="AE15" i="1"/>
  <c r="AA15" i="1"/>
  <c r="Y15" i="1"/>
  <c r="AG14" i="1"/>
  <c r="AE14" i="1"/>
  <c r="AH14" i="1" s="1"/>
  <c r="AA14" i="1"/>
  <c r="Y14" i="1"/>
  <c r="AG13" i="1"/>
  <c r="AE13" i="1"/>
  <c r="AA13" i="1"/>
  <c r="Y13" i="1"/>
  <c r="AG12" i="1"/>
  <c r="AE12" i="1"/>
  <c r="AA12" i="1"/>
  <c r="Y12" i="1"/>
  <c r="AG11" i="1"/>
  <c r="AE11" i="1"/>
  <c r="AH11" i="1" s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V746" i="1" s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V713" i="1" s="1"/>
  <c r="U708" i="1"/>
  <c r="S708" i="1"/>
  <c r="U707" i="1"/>
  <c r="S707" i="1"/>
  <c r="U706" i="1"/>
  <c r="S706" i="1"/>
  <c r="U705" i="1"/>
  <c r="S705" i="1"/>
  <c r="U704" i="1"/>
  <c r="S704" i="1"/>
  <c r="U703" i="1"/>
  <c r="S703" i="1"/>
  <c r="V703" i="1" s="1"/>
  <c r="U702" i="1"/>
  <c r="S702" i="1"/>
  <c r="U701" i="1"/>
  <c r="S701" i="1"/>
  <c r="U700" i="1"/>
  <c r="S700" i="1"/>
  <c r="U699" i="1"/>
  <c r="S699" i="1"/>
  <c r="U698" i="1"/>
  <c r="S698" i="1"/>
  <c r="U697" i="1"/>
  <c r="S697" i="1"/>
  <c r="V697" i="1" s="1"/>
  <c r="U696" i="1"/>
  <c r="S696" i="1"/>
  <c r="U695" i="1"/>
  <c r="S695" i="1"/>
  <c r="U694" i="1"/>
  <c r="S694" i="1"/>
  <c r="U693" i="1"/>
  <c r="S693" i="1"/>
  <c r="V693" i="1" s="1"/>
  <c r="U692" i="1"/>
  <c r="S692" i="1"/>
  <c r="U686" i="1"/>
  <c r="S686" i="1"/>
  <c r="V686" i="1" s="1"/>
  <c r="U685" i="1"/>
  <c r="S685" i="1"/>
  <c r="U683" i="1"/>
  <c r="S683" i="1"/>
  <c r="U682" i="1"/>
  <c r="S682" i="1"/>
  <c r="V682" i="1" s="1"/>
  <c r="U681" i="1"/>
  <c r="S681" i="1"/>
  <c r="V681" i="1" s="1"/>
  <c r="U680" i="1"/>
  <c r="S680" i="1"/>
  <c r="U679" i="1"/>
  <c r="S679" i="1"/>
  <c r="V679" i="1" s="1"/>
  <c r="U677" i="1"/>
  <c r="S677" i="1"/>
  <c r="U676" i="1"/>
  <c r="S676" i="1"/>
  <c r="U675" i="1"/>
  <c r="S675" i="1"/>
  <c r="U674" i="1"/>
  <c r="R674" i="1"/>
  <c r="S674" i="1" s="1"/>
  <c r="V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V657" i="1" s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V612" i="1" s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V594" i="1" s="1"/>
  <c r="U593" i="1"/>
  <c r="S593" i="1"/>
  <c r="U591" i="1"/>
  <c r="S591" i="1"/>
  <c r="U590" i="1"/>
  <c r="S590" i="1"/>
  <c r="U589" i="1"/>
  <c r="S589" i="1"/>
  <c r="U588" i="1"/>
  <c r="S588" i="1"/>
  <c r="U587" i="1"/>
  <c r="S587" i="1"/>
  <c r="V587" i="1" s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V475" i="1" s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V399" i="1" s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V298" i="1" s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V239" i="1" s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V167" i="1" s="1"/>
  <c r="U166" i="1"/>
  <c r="S166" i="1"/>
  <c r="U165" i="1"/>
  <c r="S165" i="1"/>
  <c r="U164" i="1"/>
  <c r="S164" i="1"/>
  <c r="U163" i="1"/>
  <c r="S163" i="1"/>
  <c r="U162" i="1"/>
  <c r="S162" i="1"/>
  <c r="U161" i="1"/>
  <c r="S161" i="1"/>
  <c r="V161" i="1" s="1"/>
  <c r="U160" i="1"/>
  <c r="S160" i="1"/>
  <c r="U159" i="1"/>
  <c r="S159" i="1"/>
  <c r="U158" i="1"/>
  <c r="S158" i="1"/>
  <c r="U157" i="1"/>
  <c r="S157" i="1"/>
  <c r="U155" i="1"/>
  <c r="S155" i="1"/>
  <c r="U154" i="1"/>
  <c r="S154" i="1"/>
  <c r="V154" i="1" s="1"/>
  <c r="U153" i="1"/>
  <c r="S153" i="1"/>
  <c r="U152" i="1"/>
  <c r="S152" i="1"/>
  <c r="U151" i="1"/>
  <c r="S151" i="1"/>
  <c r="U150" i="1"/>
  <c r="S150" i="1"/>
  <c r="U149" i="1"/>
  <c r="S149" i="1"/>
  <c r="U148" i="1"/>
  <c r="S148" i="1"/>
  <c r="V148" i="1" s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V129" i="1" s="1"/>
  <c r="U128" i="1"/>
  <c r="S128" i="1"/>
  <c r="U127" i="1"/>
  <c r="S127" i="1"/>
  <c r="U126" i="1"/>
  <c r="S126" i="1"/>
  <c r="U125" i="1"/>
  <c r="S125" i="1"/>
  <c r="U124" i="1"/>
  <c r="S124" i="1"/>
  <c r="U123" i="1"/>
  <c r="S123" i="1"/>
  <c r="V123" i="1" s="1"/>
  <c r="U121" i="1"/>
  <c r="S121" i="1"/>
  <c r="U120" i="1"/>
  <c r="S120" i="1"/>
  <c r="U119" i="1"/>
  <c r="S119" i="1"/>
  <c r="U118" i="1"/>
  <c r="S118" i="1"/>
  <c r="U117" i="1"/>
  <c r="S117" i="1"/>
  <c r="U116" i="1"/>
  <c r="S116" i="1"/>
  <c r="V116" i="1" s="1"/>
  <c r="U115" i="1"/>
  <c r="S115" i="1"/>
  <c r="U114" i="1"/>
  <c r="S114" i="1"/>
  <c r="U113" i="1"/>
  <c r="S113" i="1"/>
  <c r="U112" i="1"/>
  <c r="S112" i="1"/>
  <c r="U111" i="1"/>
  <c r="S111" i="1"/>
  <c r="U110" i="1"/>
  <c r="S110" i="1"/>
  <c r="V110" i="1" s="1"/>
  <c r="U109" i="1"/>
  <c r="S109" i="1"/>
  <c r="U107" i="1"/>
  <c r="S107" i="1"/>
  <c r="U106" i="1"/>
  <c r="S106" i="1"/>
  <c r="U105" i="1"/>
  <c r="S105" i="1"/>
  <c r="U104" i="1"/>
  <c r="S104" i="1"/>
  <c r="U103" i="1"/>
  <c r="S103" i="1"/>
  <c r="V103" i="1" s="1"/>
  <c r="U102" i="1"/>
  <c r="S102" i="1"/>
  <c r="V102" i="1" s="1"/>
  <c r="U101" i="1"/>
  <c r="S101" i="1"/>
  <c r="U100" i="1"/>
  <c r="S100" i="1"/>
  <c r="U99" i="1"/>
  <c r="S99" i="1"/>
  <c r="U98" i="1"/>
  <c r="S98" i="1"/>
  <c r="U97" i="1"/>
  <c r="S97" i="1"/>
  <c r="V97" i="1" s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V84" i="1" s="1"/>
  <c r="U83" i="1"/>
  <c r="S83" i="1"/>
  <c r="U82" i="1"/>
  <c r="S82" i="1"/>
  <c r="U81" i="1"/>
  <c r="S81" i="1"/>
  <c r="U80" i="1"/>
  <c r="S80" i="1"/>
  <c r="U79" i="1"/>
  <c r="S79" i="1"/>
  <c r="U78" i="1"/>
  <c r="S78" i="1"/>
  <c r="V78" i="1" s="1"/>
  <c r="U77" i="1"/>
  <c r="S77" i="1"/>
  <c r="U76" i="1"/>
  <c r="S76" i="1"/>
  <c r="U75" i="1"/>
  <c r="S75" i="1"/>
  <c r="U74" i="1"/>
  <c r="S74" i="1"/>
  <c r="U73" i="1"/>
  <c r="S73" i="1"/>
  <c r="U72" i="1"/>
  <c r="S72" i="1"/>
  <c r="V72" i="1" s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V62" i="1" s="1"/>
  <c r="U61" i="1"/>
  <c r="S61" i="1"/>
  <c r="U60" i="1"/>
  <c r="S60" i="1"/>
  <c r="U59" i="1"/>
  <c r="S59" i="1"/>
  <c r="U58" i="1"/>
  <c r="S58" i="1"/>
  <c r="U57" i="1"/>
  <c r="S57" i="1"/>
  <c r="U56" i="1"/>
  <c r="S56" i="1"/>
  <c r="V56" i="1" s="1"/>
  <c r="U53" i="1"/>
  <c r="S53" i="1"/>
  <c r="U52" i="1"/>
  <c r="S52" i="1"/>
  <c r="U51" i="1"/>
  <c r="S51" i="1"/>
  <c r="U50" i="1"/>
  <c r="S50" i="1"/>
  <c r="U49" i="1"/>
  <c r="S49" i="1"/>
  <c r="U48" i="1"/>
  <c r="S48" i="1"/>
  <c r="V48" i="1" s="1"/>
  <c r="U47" i="1"/>
  <c r="S47" i="1"/>
  <c r="V47" i="1" s="1"/>
  <c r="U46" i="1"/>
  <c r="S46" i="1"/>
  <c r="U45" i="1"/>
  <c r="S45" i="1"/>
  <c r="U44" i="1"/>
  <c r="S44" i="1"/>
  <c r="U43" i="1"/>
  <c r="S43" i="1"/>
  <c r="U42" i="1"/>
  <c r="S42" i="1"/>
  <c r="V42" i="1" s="1"/>
  <c r="U41" i="1"/>
  <c r="S41" i="1"/>
  <c r="U40" i="1"/>
  <c r="S40" i="1"/>
  <c r="U39" i="1"/>
  <c r="S39" i="1"/>
  <c r="U38" i="1"/>
  <c r="S38" i="1"/>
  <c r="U37" i="1"/>
  <c r="S37" i="1"/>
  <c r="U36" i="1"/>
  <c r="S36" i="1"/>
  <c r="V36" i="1" s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V24" i="1" s="1"/>
  <c r="U23" i="1"/>
  <c r="S23" i="1"/>
  <c r="V23" i="1" s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28" i="3" l="1"/>
  <c r="J115" i="3"/>
  <c r="J141" i="3"/>
  <c r="J295" i="3"/>
  <c r="J398" i="3"/>
  <c r="J656" i="3"/>
  <c r="J680" i="3"/>
  <c r="J34" i="3"/>
  <c r="J58" i="3"/>
  <c r="J172" i="3"/>
  <c r="J223" i="3"/>
  <c r="J244" i="3"/>
  <c r="J455" i="3"/>
  <c r="J481" i="3"/>
  <c r="J199" i="3"/>
  <c r="J224" i="3"/>
  <c r="J355" i="3"/>
  <c r="J430" i="3"/>
  <c r="J439" i="3"/>
  <c r="J456" i="3"/>
  <c r="J506" i="3"/>
  <c r="J534" i="3"/>
  <c r="J581" i="3"/>
  <c r="J630" i="3"/>
  <c r="J640" i="3"/>
  <c r="J719" i="3"/>
  <c r="J791" i="3"/>
  <c r="J799" i="3"/>
  <c r="J613" i="3"/>
  <c r="J639" i="3"/>
  <c r="J679" i="3"/>
  <c r="J718" i="3"/>
  <c r="J740" i="3"/>
  <c r="J782" i="3"/>
  <c r="J79" i="3"/>
  <c r="J116" i="3"/>
  <c r="J142" i="3"/>
  <c r="J167" i="3"/>
  <c r="J399" i="3"/>
  <c r="J475" i="3"/>
  <c r="J658" i="3"/>
  <c r="J802" i="3"/>
  <c r="AQ565" i="1"/>
  <c r="AT565" i="1" s="1"/>
  <c r="AQ324" i="1"/>
  <c r="AS84" i="1"/>
  <c r="AS193" i="1"/>
  <c r="AQ276" i="1"/>
  <c r="AS301" i="1"/>
  <c r="AQ109" i="1"/>
  <c r="AQ132" i="1"/>
  <c r="AT132" i="1" s="1"/>
  <c r="AS240" i="1"/>
  <c r="AQ515" i="1"/>
  <c r="AN95" i="1"/>
  <c r="AN568" i="1"/>
  <c r="J65" i="3"/>
  <c r="J75" i="3"/>
  <c r="J103" i="3"/>
  <c r="J180" i="3"/>
  <c r="J412" i="3"/>
  <c r="J463" i="3"/>
  <c r="J540" i="3"/>
  <c r="J571" i="3"/>
  <c r="J587" i="3"/>
  <c r="J654" i="3"/>
  <c r="J670" i="3"/>
  <c r="J694" i="3"/>
  <c r="J781" i="3"/>
  <c r="J789" i="3"/>
  <c r="J797" i="3"/>
  <c r="J275" i="3"/>
  <c r="AS157" i="1"/>
  <c r="AT157" i="1" s="1"/>
  <c r="AS180" i="1"/>
  <c r="AS288" i="1"/>
  <c r="AQ420" i="1"/>
  <c r="AN602" i="1"/>
  <c r="AN661" i="1"/>
  <c r="AN683" i="1"/>
  <c r="AN748" i="1"/>
  <c r="AS96" i="1"/>
  <c r="AQ336" i="1"/>
  <c r="AS383" i="1"/>
  <c r="AT383" i="1" s="1"/>
  <c r="AQ517" i="1"/>
  <c r="AT517" i="1" s="1"/>
  <c r="AQ775" i="1"/>
  <c r="AQ48" i="1"/>
  <c r="AS97" i="1"/>
  <c r="AT97" i="1" s="1"/>
  <c r="AN168" i="1"/>
  <c r="AQ384" i="1"/>
  <c r="AQ445" i="1"/>
  <c r="AQ469" i="1"/>
  <c r="J29" i="3"/>
  <c r="J91" i="3"/>
  <c r="J193" i="3"/>
  <c r="J218" i="3"/>
  <c r="J270" i="3"/>
  <c r="J407" i="3"/>
  <c r="J433" i="3"/>
  <c r="J528" i="3"/>
  <c r="J557" i="3"/>
  <c r="J575" i="3"/>
  <c r="J583" i="3"/>
  <c r="J713" i="3"/>
  <c r="J743" i="3"/>
  <c r="J764" i="3"/>
  <c r="J772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N308" i="1"/>
  <c r="AN354" i="1"/>
  <c r="AS431" i="1"/>
  <c r="AN504" i="1"/>
  <c r="AN513" i="1"/>
  <c r="AN549" i="1"/>
  <c r="J128" i="3"/>
  <c r="J40" i="3"/>
  <c r="J52" i="3"/>
  <c r="J556" i="3"/>
  <c r="J582" i="3"/>
  <c r="J594" i="3"/>
  <c r="J606" i="3"/>
  <c r="J673" i="3"/>
  <c r="J685" i="3"/>
  <c r="J712" i="3"/>
  <c r="J724" i="3"/>
  <c r="J788" i="3"/>
  <c r="J792" i="3"/>
  <c r="J801" i="3"/>
  <c r="J794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AT636" i="1" s="1"/>
  <c r="J736" i="3"/>
  <c r="AH548" i="1"/>
  <c r="AQ577" i="1"/>
  <c r="AT60" i="1"/>
  <c r="J238" i="3"/>
  <c r="J570" i="3"/>
  <c r="AB326" i="1"/>
  <c r="AB579" i="1"/>
  <c r="AQ422" i="1"/>
  <c r="AQ551" i="1"/>
  <c r="AS503" i="1"/>
  <c r="AT503" i="1" s="1"/>
  <c r="J59" i="3"/>
  <c r="J239" i="3"/>
  <c r="AH28" i="1"/>
  <c r="J735" i="3"/>
  <c r="J513" i="3"/>
  <c r="J319" i="3"/>
  <c r="J32" i="3"/>
  <c r="J38" i="3"/>
  <c r="J44" i="3"/>
  <c r="J50" i="3"/>
  <c r="J56" i="3"/>
  <c r="J62" i="3"/>
  <c r="J76" i="3"/>
  <c r="J92" i="3"/>
  <c r="J98" i="3"/>
  <c r="J104" i="3"/>
  <c r="J143" i="3"/>
  <c r="J149" i="3"/>
  <c r="J155" i="3"/>
  <c r="J162" i="3"/>
  <c r="J175" i="3"/>
  <c r="J181" i="3"/>
  <c r="J187" i="3"/>
  <c r="J194" i="3"/>
  <c r="J290" i="3"/>
  <c r="J325" i="3"/>
  <c r="J350" i="3"/>
  <c r="J394" i="3"/>
  <c r="J406" i="3"/>
  <c r="J438" i="3"/>
  <c r="J445" i="3"/>
  <c r="J451" i="3"/>
  <c r="J458" i="3"/>
  <c r="J489" i="3"/>
  <c r="J495" i="3"/>
  <c r="J522" i="3"/>
  <c r="J535" i="3"/>
  <c r="J541" i="3"/>
  <c r="J558" i="3"/>
  <c r="J566" i="3"/>
  <c r="J641" i="3"/>
  <c r="J647" i="3"/>
  <c r="J653" i="3"/>
  <c r="J689" i="3"/>
  <c r="J703" i="3"/>
  <c r="J714" i="3"/>
  <c r="J726" i="3"/>
  <c r="J744" i="3"/>
  <c r="J761" i="3"/>
  <c r="J784" i="3"/>
  <c r="J796" i="3"/>
  <c r="J100" i="3"/>
  <c r="J427" i="3"/>
  <c r="J51" i="3"/>
  <c r="J69" i="3"/>
  <c r="J144" i="3"/>
  <c r="J226" i="3"/>
  <c r="J568" i="3"/>
  <c r="J580" i="3"/>
  <c r="J384" i="3"/>
  <c r="J526" i="3"/>
  <c r="J584" i="3"/>
  <c r="J597" i="3"/>
  <c r="J170" i="3"/>
  <c r="J209" i="3"/>
  <c r="J215" i="3"/>
  <c r="J236" i="3"/>
  <c r="J261" i="3"/>
  <c r="J267" i="3"/>
  <c r="J273" i="3"/>
  <c r="J279" i="3"/>
  <c r="J285" i="3"/>
  <c r="J293" i="3"/>
  <c r="J302" i="3"/>
  <c r="J320" i="3"/>
  <c r="J327" i="3"/>
  <c r="J339" i="3"/>
  <c r="J345" i="3"/>
  <c r="J352" i="3"/>
  <c r="J364" i="3"/>
  <c r="J370" i="3"/>
  <c r="J383" i="3"/>
  <c r="J389" i="3"/>
  <c r="J402" i="3"/>
  <c r="J554" i="3"/>
  <c r="J585" i="3"/>
  <c r="J538" i="3"/>
  <c r="J722" i="3"/>
  <c r="J711" i="3"/>
  <c r="J118" i="3"/>
  <c r="J131" i="3"/>
  <c r="J163" i="3"/>
  <c r="J208" i="3"/>
  <c r="J220" i="3"/>
  <c r="J235" i="3"/>
  <c r="J241" i="3"/>
  <c r="J254" i="3"/>
  <c r="J266" i="3"/>
  <c r="J292" i="3"/>
  <c r="J351" i="3"/>
  <c r="J369" i="3"/>
  <c r="J388" i="3"/>
  <c r="J414" i="3"/>
  <c r="J446" i="3"/>
  <c r="J459" i="3"/>
  <c r="J496" i="3"/>
  <c r="J502" i="3"/>
  <c r="J508" i="3"/>
  <c r="J515" i="3"/>
  <c r="J524" i="3"/>
  <c r="J578" i="3"/>
  <c r="J596" i="3"/>
  <c r="J621" i="3"/>
  <c r="J635" i="3"/>
  <c r="J553" i="3"/>
  <c r="J636" i="3"/>
  <c r="J125" i="3"/>
  <c r="J460" i="3"/>
  <c r="J660" i="3"/>
  <c r="J678" i="3"/>
  <c r="J690" i="3"/>
  <c r="J697" i="3"/>
  <c r="J704" i="3"/>
  <c r="J715" i="3"/>
  <c r="J731" i="3"/>
  <c r="J756" i="3"/>
  <c r="J404" i="3"/>
  <c r="J619" i="3"/>
  <c r="J693" i="3"/>
  <c r="J95" i="3"/>
  <c r="J101" i="3"/>
  <c r="J127" i="3"/>
  <c r="J139" i="3"/>
  <c r="J165" i="3"/>
  <c r="J171" i="3"/>
  <c r="J184" i="3"/>
  <c r="J190" i="3"/>
  <c r="J197" i="3"/>
  <c r="J231" i="3"/>
  <c r="J243" i="3"/>
  <c r="J256" i="3"/>
  <c r="J303" i="3"/>
  <c r="J321" i="3"/>
  <c r="J328" i="3"/>
  <c r="J340" i="3"/>
  <c r="J347" i="3"/>
  <c r="J410" i="3"/>
  <c r="J422" i="3"/>
  <c r="J428" i="3"/>
  <c r="J461" i="3"/>
  <c r="J480" i="3"/>
  <c r="J492" i="3"/>
  <c r="J511" i="3"/>
  <c r="J518" i="3"/>
  <c r="J586" i="3"/>
  <c r="J592" i="3"/>
  <c r="J604" i="3"/>
  <c r="J611" i="3"/>
  <c r="J617" i="3"/>
  <c r="J623" i="3"/>
  <c r="J629" i="3"/>
  <c r="J768" i="3"/>
  <c r="J96" i="3"/>
  <c r="J108" i="3"/>
  <c r="J230" i="3"/>
  <c r="J312" i="3"/>
  <c r="J505" i="3"/>
  <c r="J519" i="3"/>
  <c r="J147" i="3"/>
  <c r="J301" i="3"/>
  <c r="J129" i="3"/>
  <c r="J210" i="3"/>
  <c r="J222" i="3"/>
  <c r="J307" i="3"/>
  <c r="J368" i="3"/>
  <c r="J387" i="3"/>
  <c r="J488" i="3"/>
  <c r="J500" i="3"/>
  <c r="J86" i="3"/>
  <c r="J154" i="3"/>
  <c r="J344" i="3"/>
  <c r="J759" i="3"/>
  <c r="J413" i="3"/>
  <c r="J483" i="3"/>
  <c r="J64" i="3"/>
  <c r="J294" i="3"/>
  <c r="J401" i="3"/>
  <c r="J605" i="3"/>
  <c r="J612" i="3"/>
  <c r="J783" i="3"/>
  <c r="J41" i="3"/>
  <c r="J53" i="3"/>
  <c r="J99" i="3"/>
  <c r="J112" i="3"/>
  <c r="J168" i="3"/>
  <c r="J471" i="3"/>
  <c r="J88" i="3"/>
  <c r="J106" i="3"/>
  <c r="J113" i="3"/>
  <c r="J119" i="3"/>
  <c r="J150" i="3"/>
  <c r="J169" i="3"/>
  <c r="J200" i="3"/>
  <c r="J207" i="3"/>
  <c r="J213" i="3"/>
  <c r="J219" i="3"/>
  <c r="J253" i="3"/>
  <c r="J265" i="3"/>
  <c r="J304" i="3"/>
  <c r="J316" i="3"/>
  <c r="J421" i="3"/>
  <c r="J472" i="3"/>
  <c r="J479" i="3"/>
  <c r="J497" i="3"/>
  <c r="J503" i="3"/>
  <c r="J516" i="3"/>
  <c r="J595" i="3"/>
  <c r="J624" i="3"/>
  <c r="J655" i="3"/>
  <c r="J698" i="3"/>
  <c r="J739" i="3"/>
  <c r="J89" i="3"/>
  <c r="J157" i="3"/>
  <c r="J182" i="3"/>
  <c r="J283" i="3"/>
  <c r="J299" i="3"/>
  <c r="J537" i="3"/>
  <c r="J785" i="3"/>
  <c r="J607" i="3"/>
  <c r="J37" i="3"/>
  <c r="J49" i="3"/>
  <c r="J80" i="3"/>
  <c r="J90" i="3"/>
  <c r="J120" i="3"/>
  <c r="J146" i="3"/>
  <c r="J152" i="3"/>
  <c r="J183" i="3"/>
  <c r="J189" i="3"/>
  <c r="J196" i="3"/>
  <c r="J278" i="3"/>
  <c r="J336" i="3"/>
  <c r="J342" i="3"/>
  <c r="J454" i="3"/>
  <c r="J608" i="3"/>
  <c r="J615" i="3"/>
  <c r="J663" i="3"/>
  <c r="J669" i="3"/>
  <c r="J675" i="3"/>
  <c r="J681" i="3"/>
  <c r="J723" i="3"/>
  <c r="J769" i="3"/>
  <c r="J775" i="3"/>
  <c r="J786" i="3"/>
  <c r="J683" i="3"/>
  <c r="J36" i="3"/>
  <c r="J48" i="3"/>
  <c r="J54" i="3"/>
  <c r="J78" i="3"/>
  <c r="J87" i="3"/>
  <c r="J93" i="3"/>
  <c r="J111" i="3"/>
  <c r="J122" i="3"/>
  <c r="J135" i="3"/>
  <c r="J153" i="3"/>
  <c r="J160" i="3"/>
  <c r="J178" i="3"/>
  <c r="J201" i="3"/>
  <c r="J214" i="3"/>
  <c r="J225" i="3"/>
  <c r="J313" i="3"/>
  <c r="J331" i="3"/>
  <c r="J337" i="3"/>
  <c r="J343" i="3"/>
  <c r="J367" i="3"/>
  <c r="J374" i="3"/>
  <c r="J380" i="3"/>
  <c r="J386" i="3"/>
  <c r="J601" i="3"/>
  <c r="J721" i="3"/>
  <c r="J737" i="3"/>
  <c r="J770" i="3"/>
  <c r="J61" i="3"/>
  <c r="J74" i="3"/>
  <c r="J288" i="3"/>
  <c r="J478" i="3"/>
  <c r="J67" i="3"/>
  <c r="J282" i="3"/>
  <c r="J315" i="3"/>
  <c r="J564" i="3"/>
  <c r="J603" i="3"/>
  <c r="J620" i="3"/>
  <c r="J717" i="3"/>
  <c r="J198" i="3"/>
  <c r="J217" i="3"/>
  <c r="J242" i="3"/>
  <c r="J260" i="3"/>
  <c r="J271" i="3"/>
  <c r="J289" i="3"/>
  <c r="J514" i="3"/>
  <c r="J546" i="3"/>
  <c r="J576" i="3"/>
  <c r="J598" i="3"/>
  <c r="J33" i="3"/>
  <c r="J237" i="3"/>
  <c r="G548" i="3"/>
  <c r="J277" i="3"/>
  <c r="J424" i="3"/>
  <c r="J529" i="3"/>
  <c r="J565" i="3"/>
  <c r="J701" i="3"/>
  <c r="J206" i="3"/>
  <c r="J232" i="3"/>
  <c r="I548" i="3"/>
  <c r="J443" i="3"/>
  <c r="J662" i="3"/>
  <c r="J695" i="3"/>
  <c r="J133" i="3"/>
  <c r="J151" i="3"/>
  <c r="J176" i="3"/>
  <c r="J425" i="3"/>
  <c r="J536" i="3"/>
  <c r="J763" i="3"/>
  <c r="J164" i="3"/>
  <c r="J188" i="3"/>
  <c r="J409" i="3"/>
  <c r="J432" i="3"/>
  <c r="J474" i="3"/>
  <c r="J628" i="3"/>
  <c r="J674" i="3"/>
  <c r="J790" i="3"/>
  <c r="J121" i="3"/>
  <c r="J159" i="3"/>
  <c r="J177" i="3"/>
  <c r="J349" i="3"/>
  <c r="J373" i="3"/>
  <c r="J60" i="3"/>
  <c r="J71" i="3"/>
  <c r="J105" i="3"/>
  <c r="J117" i="3"/>
  <c r="J166" i="3"/>
  <c r="J287" i="3"/>
  <c r="J326" i="3"/>
  <c r="J393" i="3"/>
  <c r="J416" i="3"/>
  <c r="J574" i="3"/>
  <c r="J642" i="3"/>
  <c r="J55" i="3"/>
  <c r="J66" i="3"/>
  <c r="J94" i="3"/>
  <c r="J123" i="3"/>
  <c r="J130" i="3"/>
  <c r="J136" i="3"/>
  <c r="J148" i="3"/>
  <c r="J161" i="3"/>
  <c r="J308" i="3"/>
  <c r="J362" i="3"/>
  <c r="J375" i="3"/>
  <c r="J381" i="3"/>
  <c r="J405" i="3"/>
  <c r="J527" i="3"/>
  <c r="J555" i="3"/>
  <c r="J563" i="3"/>
  <c r="J602" i="3"/>
  <c r="J614" i="3"/>
  <c r="J648" i="3"/>
  <c r="J716" i="3"/>
  <c r="J760" i="3"/>
  <c r="J124" i="3"/>
  <c r="J137" i="3"/>
  <c r="J202" i="3"/>
  <c r="J464" i="3"/>
  <c r="J493" i="3"/>
  <c r="J542" i="3"/>
  <c r="J599" i="3"/>
  <c r="J616" i="3"/>
  <c r="J626" i="3"/>
  <c r="J649" i="3"/>
  <c r="J686" i="3"/>
  <c r="J755" i="3"/>
  <c r="J771" i="3"/>
  <c r="I245" i="3"/>
  <c r="J45" i="3"/>
  <c r="J57" i="3"/>
  <c r="J68" i="3"/>
  <c r="J262" i="3"/>
  <c r="J284" i="3"/>
  <c r="J411" i="3"/>
  <c r="J452" i="3"/>
  <c r="J469" i="3"/>
  <c r="J510" i="3"/>
  <c r="J525" i="3"/>
  <c r="J588" i="3"/>
  <c r="J609" i="3"/>
  <c r="J643" i="3"/>
  <c r="J102" i="3"/>
  <c r="J107" i="3"/>
  <c r="J132" i="3"/>
  <c r="J138" i="3"/>
  <c r="J156" i="3"/>
  <c r="J173" i="3"/>
  <c r="J185" i="3"/>
  <c r="J192" i="3"/>
  <c r="J203" i="3"/>
  <c r="J221" i="3"/>
  <c r="J252" i="3"/>
  <c r="J269" i="3"/>
  <c r="J274" i="3"/>
  <c r="J300" i="3"/>
  <c r="J348" i="3"/>
  <c r="J365" i="3"/>
  <c r="J476" i="3"/>
  <c r="J499" i="3"/>
  <c r="J532" i="3"/>
  <c r="J543" i="3"/>
  <c r="J567" i="3"/>
  <c r="J572" i="3"/>
  <c r="J589" i="3"/>
  <c r="J627" i="3"/>
  <c r="J634" i="3"/>
  <c r="J666" i="3"/>
  <c r="J671" i="3"/>
  <c r="J682" i="3"/>
  <c r="J699" i="3"/>
  <c r="J725" i="3"/>
  <c r="J741" i="3"/>
  <c r="J767" i="3"/>
  <c r="J35" i="3"/>
  <c r="J47" i="3"/>
  <c r="J77" i="3"/>
  <c r="J145" i="3"/>
  <c r="J240" i="3"/>
  <c r="J258" i="3"/>
  <c r="J280" i="3"/>
  <c r="J318" i="3"/>
  <c r="J324" i="3"/>
  <c r="J354" i="3"/>
  <c r="J372" i="3"/>
  <c r="J391" i="3"/>
  <c r="J429" i="3"/>
  <c r="J512" i="3"/>
  <c r="I707" i="3"/>
  <c r="J579" i="3"/>
  <c r="J590" i="3"/>
  <c r="J622" i="3"/>
  <c r="J661" i="3"/>
  <c r="J720" i="3"/>
  <c r="J742" i="3"/>
  <c r="J757" i="3"/>
  <c r="J798" i="3"/>
  <c r="I727" i="3"/>
  <c r="J323" i="3"/>
  <c r="J710" i="3"/>
  <c r="J793" i="3"/>
  <c r="J552" i="3"/>
  <c r="G707" i="3"/>
  <c r="G245" i="3"/>
  <c r="J561" i="3"/>
  <c r="J31" i="3"/>
  <c r="J97" i="3"/>
  <c r="J195" i="3"/>
  <c r="J332" i="3"/>
  <c r="J484" i="3"/>
  <c r="J562" i="3"/>
  <c r="J573" i="3"/>
  <c r="I777" i="3"/>
  <c r="J42" i="3"/>
  <c r="J114" i="3"/>
  <c r="G727" i="3"/>
  <c r="I804" i="3"/>
  <c r="G804" i="3"/>
  <c r="J39" i="3"/>
  <c r="J361" i="3"/>
  <c r="J531" i="3"/>
  <c r="J645" i="3"/>
  <c r="J758" i="3"/>
  <c r="J43" i="3"/>
  <c r="J257" i="3"/>
  <c r="J441" i="3"/>
  <c r="J507" i="3"/>
  <c r="J657" i="3"/>
  <c r="J762" i="3"/>
  <c r="G777" i="3"/>
  <c r="AN148" i="1"/>
  <c r="AN115" i="1"/>
  <c r="AN301" i="1"/>
  <c r="AN421" i="1"/>
  <c r="AN479" i="1"/>
  <c r="AN492" i="1"/>
  <c r="AT551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S640" i="1"/>
  <c r="AT640" i="1" s="1"/>
  <c r="AS676" i="1"/>
  <c r="AT676" i="1" s="1"/>
  <c r="AH440" i="1"/>
  <c r="AH458" i="1"/>
  <c r="AH696" i="1"/>
  <c r="AQ35" i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T61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T577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N139" i="1"/>
  <c r="AT205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T493" i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T181" i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T84" i="1"/>
  <c r="AN450" i="1"/>
  <c r="AN565" i="1"/>
  <c r="AQ673" i="1"/>
  <c r="AT673" i="1" s="1"/>
  <c r="AB414" i="1"/>
  <c r="AB496" i="1"/>
  <c r="AB746" i="1"/>
  <c r="AN44" i="1"/>
  <c r="AQ77" i="1"/>
  <c r="AQ386" i="1"/>
  <c r="AT386" i="1" s="1"/>
  <c r="AQ410" i="1"/>
  <c r="AT410" i="1" s="1"/>
  <c r="AN719" i="1"/>
  <c r="AB77" i="1"/>
  <c r="AN11" i="1"/>
  <c r="AQ86" i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S671" i="1"/>
  <c r="AQ671" i="1"/>
  <c r="AS623" i="1"/>
  <c r="AQ623" i="1"/>
  <c r="AT623" i="1" s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T696" i="1" s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T743" i="1" s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T300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T775" i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T396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T595" i="1" s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T30" i="1" s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T412" i="1" s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T172" i="1" s="1"/>
  <c r="AS136" i="1"/>
  <c r="AQ136" i="1"/>
  <c r="AT136" i="1" s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T16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T86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T399" i="1" s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T602" i="1" s="1"/>
  <c r="AS578" i="1"/>
  <c r="AQ578" i="1"/>
  <c r="AS518" i="1"/>
  <c r="AQ518" i="1"/>
  <c r="AT518" i="1" s="1"/>
  <c r="AQ482" i="1"/>
  <c r="AS482" i="1"/>
  <c r="AQ470" i="1"/>
  <c r="AS470" i="1"/>
  <c r="AS446" i="1"/>
  <c r="AQ446" i="1"/>
  <c r="AQ362" i="1"/>
  <c r="AS362" i="1"/>
  <c r="AT362" i="1" s="1"/>
  <c r="AQ290" i="1"/>
  <c r="AS290" i="1"/>
  <c r="AS266" i="1"/>
  <c r="AQ266" i="1"/>
  <c r="AT266" i="1" s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T445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AT193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T516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T741" i="1" s="1"/>
  <c r="AS693" i="1"/>
  <c r="AQ693" i="1"/>
  <c r="AS33" i="1"/>
  <c r="AQ33" i="1"/>
  <c r="AQ142" i="1"/>
  <c r="AT142" i="1" s="1"/>
  <c r="AS752" i="1"/>
  <c r="AQ752" i="1"/>
  <c r="AS692" i="1"/>
  <c r="AQ692" i="1"/>
  <c r="AT692" i="1" s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T176" i="1" s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T634" i="1" s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T765" i="1" s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T109" i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T366" i="1" s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T665" i="1" s="1"/>
  <c r="AT77" i="1"/>
  <c r="AT35" i="1"/>
  <c r="AS159" i="1"/>
  <c r="AT159" i="1" s="1"/>
  <c r="AT374" i="1"/>
  <c r="AS387" i="1"/>
  <c r="AT387" i="1" s="1"/>
  <c r="AT539" i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T252" i="1"/>
  <c r="AS375" i="1"/>
  <c r="AT375" i="1" s="1"/>
  <c r="AS534" i="1"/>
  <c r="AT534" i="1" s="1"/>
  <c r="AT73" i="1"/>
  <c r="AT384" i="1"/>
  <c r="AT420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71" i="1"/>
  <c r="AT96" i="1"/>
  <c r="AT155" i="1"/>
  <c r="AT240" i="1"/>
  <c r="AS724" i="1"/>
  <c r="AQ724" i="1"/>
  <c r="AT724" i="1" s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T276" i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T180" i="1"/>
  <c r="AS235" i="1"/>
  <c r="AT235" i="1" s="1"/>
  <c r="AT264" i="1"/>
  <c r="AS389" i="1"/>
  <c r="AT389" i="1" s="1"/>
  <c r="AT575" i="1"/>
  <c r="AT324" i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T46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T52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321" i="1" l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4" i="3"/>
  <c r="J727" i="3"/>
  <c r="J548" i="3"/>
  <c r="M31" i="4" s="1"/>
  <c r="J245" i="3"/>
  <c r="J777" i="3"/>
  <c r="I806" i="3"/>
  <c r="I807" i="3" s="1"/>
  <c r="J707" i="3"/>
  <c r="G806" i="3"/>
  <c r="G807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6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l="1"/>
  <c r="K548" i="3"/>
  <c r="J807" i="3"/>
  <c r="K31" i="4"/>
  <c r="I504" i="1"/>
  <c r="G504" i="1"/>
  <c r="K32" i="4" l="1"/>
  <c r="K33" i="4"/>
  <c r="J504" i="1"/>
  <c r="K34" i="4" l="1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<sst xmlns="http://schemas.openxmlformats.org/spreadsheetml/2006/main" count="3905" uniqueCount="571">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</sst>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77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164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164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164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0" fontId="9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wrapText="1"/>
    </xf>
    <xf numFmtId="166" fontId="26" fillId="0" borderId="2" xfId="0" applyNumberFormat="1" applyFont="1" applyBorder="1" applyAlignment="1">
      <alignment horizontal="center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0" xfId="3" applyFont="1" applyFill="1" applyAlignment="1">
      <alignment horizontal="right" vertical="center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26" fillId="10" borderId="45" xfId="3" applyFont="1" applyFill="1" applyBorder="1" applyAlignment="1">
      <alignment horizontal="center" shrinkToFit="1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0" fontId="23" fillId="8" borderId="41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14" fontId="26" fillId="0" borderId="0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">
    <dxf>
      <fill>
        <patternFill patternType="solid">
          <fgColor rgb="FF70AD4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53"/>
  <sheetViews>
    <sheetView tabSelected="1" view="pageBreakPreview" topLeftCell="A10" zoomScale="70" zoomScaleNormal="100" zoomScaleSheetLayoutView="70" workbookViewId="0">
      <selection activeCell="I21" sqref="I21"/>
    </sheetView>
  </sheetViews>
  <sheetFormatPr defaultRowHeight="15.75" x14ac:dyDescent="0.25"/>
  <cols>
    <col min="1" max="1" width="19.42578125" style="603" customWidth="1"/>
    <col min="2" max="2" width="18.42578125" style="603" customWidth="1"/>
    <col min="3" max="4" width="9.140625" style="603"/>
    <col min="5" max="5" width="31.5703125" style="603" customWidth="1"/>
    <col min="6" max="6" width="7.28515625" style="603" customWidth="1"/>
    <col min="7" max="7" width="9.140625" style="603"/>
    <col min="8" max="8" width="10.7109375" style="603" customWidth="1"/>
    <col min="9" max="9" width="9.7109375" style="603" customWidth="1"/>
    <col min="10" max="10" width="10.7109375" style="603" customWidth="1"/>
    <col min="11" max="11" width="12.42578125" style="603" bestFit="1" customWidth="1"/>
    <col min="12" max="12" width="14.42578125" style="603" customWidth="1"/>
    <col min="13" max="13" width="16.28515625" style="603" customWidth="1"/>
    <col min="14" max="14" width="14.85546875" style="603" customWidth="1"/>
    <col min="15" max="30" width="18.85546875" style="603" customWidth="1"/>
    <col min="31" max="249" width="9.140625" style="603"/>
    <col min="250" max="250" width="19.42578125" style="603" customWidth="1"/>
    <col min="251" max="251" width="18.42578125" style="603" customWidth="1"/>
    <col min="252" max="253" width="9.140625" style="603"/>
    <col min="254" max="254" width="31.5703125" style="603" customWidth="1"/>
    <col min="255" max="255" width="7.28515625" style="603" customWidth="1"/>
    <col min="256" max="256" width="9.140625" style="603"/>
    <col min="257" max="257" width="10.7109375" style="603" customWidth="1"/>
    <col min="258" max="258" width="9.7109375" style="603" customWidth="1"/>
    <col min="259" max="259" width="10.7109375" style="603" customWidth="1"/>
    <col min="260" max="260" width="12.42578125" style="603" bestFit="1" customWidth="1"/>
    <col min="261" max="261" width="7.42578125" style="603" customWidth="1"/>
    <col min="262" max="262" width="0" style="603" hidden="1" customWidth="1"/>
    <col min="263" max="263" width="16" style="603" customWidth="1"/>
    <col min="264" max="264" width="17.28515625" style="603" customWidth="1"/>
    <col min="265" max="270" width="14.85546875" style="603" customWidth="1"/>
    <col min="271" max="286" width="18.85546875" style="603" customWidth="1"/>
    <col min="287" max="505" width="9.140625" style="603"/>
    <col min="506" max="506" width="19.42578125" style="603" customWidth="1"/>
    <col min="507" max="507" width="18.42578125" style="603" customWidth="1"/>
    <col min="508" max="509" width="9.140625" style="603"/>
    <col min="510" max="510" width="31.5703125" style="603" customWidth="1"/>
    <col min="511" max="511" width="7.28515625" style="603" customWidth="1"/>
    <col min="512" max="512" width="9.140625" style="603"/>
    <col min="513" max="513" width="10.7109375" style="603" customWidth="1"/>
    <col min="514" max="514" width="9.7109375" style="603" customWidth="1"/>
    <col min="515" max="515" width="10.7109375" style="603" customWidth="1"/>
    <col min="516" max="516" width="12.42578125" style="603" bestFit="1" customWidth="1"/>
    <col min="517" max="517" width="7.42578125" style="603" customWidth="1"/>
    <col min="518" max="518" width="0" style="603" hidden="1" customWidth="1"/>
    <col min="519" max="519" width="16" style="603" customWidth="1"/>
    <col min="520" max="520" width="17.28515625" style="603" customWidth="1"/>
    <col min="521" max="526" width="14.85546875" style="603" customWidth="1"/>
    <col min="527" max="542" width="18.85546875" style="603" customWidth="1"/>
    <col min="543" max="761" width="9.140625" style="603"/>
    <col min="762" max="762" width="19.42578125" style="603" customWidth="1"/>
    <col min="763" max="763" width="18.42578125" style="603" customWidth="1"/>
    <col min="764" max="765" width="9.140625" style="603"/>
    <col min="766" max="766" width="31.5703125" style="603" customWidth="1"/>
    <col min="767" max="767" width="7.28515625" style="603" customWidth="1"/>
    <col min="768" max="768" width="9.140625" style="603"/>
    <col min="769" max="769" width="10.7109375" style="603" customWidth="1"/>
    <col min="770" max="770" width="9.7109375" style="603" customWidth="1"/>
    <col min="771" max="771" width="10.7109375" style="603" customWidth="1"/>
    <col min="772" max="772" width="12.42578125" style="603" bestFit="1" customWidth="1"/>
    <col min="773" max="773" width="7.42578125" style="603" customWidth="1"/>
    <col min="774" max="774" width="0" style="603" hidden="1" customWidth="1"/>
    <col min="775" max="775" width="16" style="603" customWidth="1"/>
    <col min="776" max="776" width="17.28515625" style="603" customWidth="1"/>
    <col min="777" max="782" width="14.85546875" style="603" customWidth="1"/>
    <col min="783" max="798" width="18.85546875" style="603" customWidth="1"/>
    <col min="799" max="1017" width="9.140625" style="603"/>
    <col min="1018" max="1018" width="19.42578125" style="603" customWidth="1"/>
    <col min="1019" max="1019" width="18.42578125" style="603" customWidth="1"/>
    <col min="1020" max="1021" width="9.140625" style="603"/>
    <col min="1022" max="1022" width="31.5703125" style="603" customWidth="1"/>
    <col min="1023" max="1023" width="7.28515625" style="603" customWidth="1"/>
    <col min="1024" max="1024" width="9.140625" style="603"/>
    <col min="1025" max="1025" width="10.7109375" style="603" customWidth="1"/>
    <col min="1026" max="1026" width="9.7109375" style="603" customWidth="1"/>
    <col min="1027" max="1027" width="10.7109375" style="603" customWidth="1"/>
    <col min="1028" max="1028" width="12.42578125" style="603" bestFit="1" customWidth="1"/>
    <col min="1029" max="1029" width="7.42578125" style="603" customWidth="1"/>
    <col min="1030" max="1030" width="0" style="603" hidden="1" customWidth="1"/>
    <col min="1031" max="1031" width="16" style="603" customWidth="1"/>
    <col min="1032" max="1032" width="17.28515625" style="603" customWidth="1"/>
    <col min="1033" max="1038" width="14.85546875" style="603" customWidth="1"/>
    <col min="1039" max="1054" width="18.85546875" style="603" customWidth="1"/>
    <col min="1055" max="1273" width="9.140625" style="603"/>
    <col min="1274" max="1274" width="19.42578125" style="603" customWidth="1"/>
    <col min="1275" max="1275" width="18.42578125" style="603" customWidth="1"/>
    <col min="1276" max="1277" width="9.140625" style="603"/>
    <col min="1278" max="1278" width="31.5703125" style="603" customWidth="1"/>
    <col min="1279" max="1279" width="7.28515625" style="603" customWidth="1"/>
    <col min="1280" max="1280" width="9.140625" style="603"/>
    <col min="1281" max="1281" width="10.7109375" style="603" customWidth="1"/>
    <col min="1282" max="1282" width="9.7109375" style="603" customWidth="1"/>
    <col min="1283" max="1283" width="10.7109375" style="603" customWidth="1"/>
    <col min="1284" max="1284" width="12.42578125" style="603" bestFit="1" customWidth="1"/>
    <col min="1285" max="1285" width="7.42578125" style="603" customWidth="1"/>
    <col min="1286" max="1286" width="0" style="603" hidden="1" customWidth="1"/>
    <col min="1287" max="1287" width="16" style="603" customWidth="1"/>
    <col min="1288" max="1288" width="17.28515625" style="603" customWidth="1"/>
    <col min="1289" max="1294" width="14.85546875" style="603" customWidth="1"/>
    <col min="1295" max="1310" width="18.85546875" style="603" customWidth="1"/>
    <col min="1311" max="1529" width="9.140625" style="603"/>
    <col min="1530" max="1530" width="19.42578125" style="603" customWidth="1"/>
    <col min="1531" max="1531" width="18.42578125" style="603" customWidth="1"/>
    <col min="1532" max="1533" width="9.140625" style="603"/>
    <col min="1534" max="1534" width="31.5703125" style="603" customWidth="1"/>
    <col min="1535" max="1535" width="7.28515625" style="603" customWidth="1"/>
    <col min="1536" max="1536" width="9.140625" style="603"/>
    <col min="1537" max="1537" width="10.7109375" style="603" customWidth="1"/>
    <col min="1538" max="1538" width="9.7109375" style="603" customWidth="1"/>
    <col min="1539" max="1539" width="10.7109375" style="603" customWidth="1"/>
    <col min="1540" max="1540" width="12.42578125" style="603" bestFit="1" customWidth="1"/>
    <col min="1541" max="1541" width="7.42578125" style="603" customWidth="1"/>
    <col min="1542" max="1542" width="0" style="603" hidden="1" customWidth="1"/>
    <col min="1543" max="1543" width="16" style="603" customWidth="1"/>
    <col min="1544" max="1544" width="17.28515625" style="603" customWidth="1"/>
    <col min="1545" max="1550" width="14.85546875" style="603" customWidth="1"/>
    <col min="1551" max="1566" width="18.85546875" style="603" customWidth="1"/>
    <col min="1567" max="1785" width="9.140625" style="603"/>
    <col min="1786" max="1786" width="19.42578125" style="603" customWidth="1"/>
    <col min="1787" max="1787" width="18.42578125" style="603" customWidth="1"/>
    <col min="1788" max="1789" width="9.140625" style="603"/>
    <col min="1790" max="1790" width="31.5703125" style="603" customWidth="1"/>
    <col min="1791" max="1791" width="7.28515625" style="603" customWidth="1"/>
    <col min="1792" max="1792" width="9.140625" style="603"/>
    <col min="1793" max="1793" width="10.7109375" style="603" customWidth="1"/>
    <col min="1794" max="1794" width="9.7109375" style="603" customWidth="1"/>
    <col min="1795" max="1795" width="10.7109375" style="603" customWidth="1"/>
    <col min="1796" max="1796" width="12.42578125" style="603" bestFit="1" customWidth="1"/>
    <col min="1797" max="1797" width="7.42578125" style="603" customWidth="1"/>
    <col min="1798" max="1798" width="0" style="603" hidden="1" customWidth="1"/>
    <col min="1799" max="1799" width="16" style="603" customWidth="1"/>
    <col min="1800" max="1800" width="17.28515625" style="603" customWidth="1"/>
    <col min="1801" max="1806" width="14.85546875" style="603" customWidth="1"/>
    <col min="1807" max="1822" width="18.85546875" style="603" customWidth="1"/>
    <col min="1823" max="2041" width="9.140625" style="603"/>
    <col min="2042" max="2042" width="19.42578125" style="603" customWidth="1"/>
    <col min="2043" max="2043" width="18.42578125" style="603" customWidth="1"/>
    <col min="2044" max="2045" width="9.140625" style="603"/>
    <col min="2046" max="2046" width="31.5703125" style="603" customWidth="1"/>
    <col min="2047" max="2047" width="7.28515625" style="603" customWidth="1"/>
    <col min="2048" max="2048" width="9.140625" style="603"/>
    <col min="2049" max="2049" width="10.7109375" style="603" customWidth="1"/>
    <col min="2050" max="2050" width="9.7109375" style="603" customWidth="1"/>
    <col min="2051" max="2051" width="10.7109375" style="603" customWidth="1"/>
    <col min="2052" max="2052" width="12.42578125" style="603" bestFit="1" customWidth="1"/>
    <col min="2053" max="2053" width="7.42578125" style="603" customWidth="1"/>
    <col min="2054" max="2054" width="0" style="603" hidden="1" customWidth="1"/>
    <col min="2055" max="2055" width="16" style="603" customWidth="1"/>
    <col min="2056" max="2056" width="17.28515625" style="603" customWidth="1"/>
    <col min="2057" max="2062" width="14.85546875" style="603" customWidth="1"/>
    <col min="2063" max="2078" width="18.85546875" style="603" customWidth="1"/>
    <col min="2079" max="2297" width="9.140625" style="603"/>
    <col min="2298" max="2298" width="19.42578125" style="603" customWidth="1"/>
    <col min="2299" max="2299" width="18.42578125" style="603" customWidth="1"/>
    <col min="2300" max="2301" width="9.140625" style="603"/>
    <col min="2302" max="2302" width="31.5703125" style="603" customWidth="1"/>
    <col min="2303" max="2303" width="7.28515625" style="603" customWidth="1"/>
    <col min="2304" max="2304" width="9.140625" style="603"/>
    <col min="2305" max="2305" width="10.7109375" style="603" customWidth="1"/>
    <col min="2306" max="2306" width="9.7109375" style="603" customWidth="1"/>
    <col min="2307" max="2307" width="10.7109375" style="603" customWidth="1"/>
    <col min="2308" max="2308" width="12.42578125" style="603" bestFit="1" customWidth="1"/>
    <col min="2309" max="2309" width="7.42578125" style="603" customWidth="1"/>
    <col min="2310" max="2310" width="0" style="603" hidden="1" customWidth="1"/>
    <col min="2311" max="2311" width="16" style="603" customWidth="1"/>
    <col min="2312" max="2312" width="17.28515625" style="603" customWidth="1"/>
    <col min="2313" max="2318" width="14.85546875" style="603" customWidth="1"/>
    <col min="2319" max="2334" width="18.85546875" style="603" customWidth="1"/>
    <col min="2335" max="2553" width="9.140625" style="603"/>
    <col min="2554" max="2554" width="19.42578125" style="603" customWidth="1"/>
    <col min="2555" max="2555" width="18.42578125" style="603" customWidth="1"/>
    <col min="2556" max="2557" width="9.140625" style="603"/>
    <col min="2558" max="2558" width="31.5703125" style="603" customWidth="1"/>
    <col min="2559" max="2559" width="7.28515625" style="603" customWidth="1"/>
    <col min="2560" max="2560" width="9.140625" style="603"/>
    <col min="2561" max="2561" width="10.7109375" style="603" customWidth="1"/>
    <col min="2562" max="2562" width="9.7109375" style="603" customWidth="1"/>
    <col min="2563" max="2563" width="10.7109375" style="603" customWidth="1"/>
    <col min="2564" max="2564" width="12.42578125" style="603" bestFit="1" customWidth="1"/>
    <col min="2565" max="2565" width="7.42578125" style="603" customWidth="1"/>
    <col min="2566" max="2566" width="0" style="603" hidden="1" customWidth="1"/>
    <col min="2567" max="2567" width="16" style="603" customWidth="1"/>
    <col min="2568" max="2568" width="17.28515625" style="603" customWidth="1"/>
    <col min="2569" max="2574" width="14.85546875" style="603" customWidth="1"/>
    <col min="2575" max="2590" width="18.85546875" style="603" customWidth="1"/>
    <col min="2591" max="2809" width="9.140625" style="603"/>
    <col min="2810" max="2810" width="19.42578125" style="603" customWidth="1"/>
    <col min="2811" max="2811" width="18.42578125" style="603" customWidth="1"/>
    <col min="2812" max="2813" width="9.140625" style="603"/>
    <col min="2814" max="2814" width="31.5703125" style="603" customWidth="1"/>
    <col min="2815" max="2815" width="7.28515625" style="603" customWidth="1"/>
    <col min="2816" max="2816" width="9.140625" style="603"/>
    <col min="2817" max="2817" width="10.7109375" style="603" customWidth="1"/>
    <col min="2818" max="2818" width="9.7109375" style="603" customWidth="1"/>
    <col min="2819" max="2819" width="10.7109375" style="603" customWidth="1"/>
    <col min="2820" max="2820" width="12.42578125" style="603" bestFit="1" customWidth="1"/>
    <col min="2821" max="2821" width="7.42578125" style="603" customWidth="1"/>
    <col min="2822" max="2822" width="0" style="603" hidden="1" customWidth="1"/>
    <col min="2823" max="2823" width="16" style="603" customWidth="1"/>
    <col min="2824" max="2824" width="17.28515625" style="603" customWidth="1"/>
    <col min="2825" max="2830" width="14.85546875" style="603" customWidth="1"/>
    <col min="2831" max="2846" width="18.85546875" style="603" customWidth="1"/>
    <col min="2847" max="3065" width="9.140625" style="603"/>
    <col min="3066" max="3066" width="19.42578125" style="603" customWidth="1"/>
    <col min="3067" max="3067" width="18.42578125" style="603" customWidth="1"/>
    <col min="3068" max="3069" width="9.140625" style="603"/>
    <col min="3070" max="3070" width="31.5703125" style="603" customWidth="1"/>
    <col min="3071" max="3071" width="7.28515625" style="603" customWidth="1"/>
    <col min="3072" max="3072" width="9.140625" style="603"/>
    <col min="3073" max="3073" width="10.7109375" style="603" customWidth="1"/>
    <col min="3074" max="3074" width="9.7109375" style="603" customWidth="1"/>
    <col min="3075" max="3075" width="10.7109375" style="603" customWidth="1"/>
    <col min="3076" max="3076" width="12.42578125" style="603" bestFit="1" customWidth="1"/>
    <col min="3077" max="3077" width="7.42578125" style="603" customWidth="1"/>
    <col min="3078" max="3078" width="0" style="603" hidden="1" customWidth="1"/>
    <col min="3079" max="3079" width="16" style="603" customWidth="1"/>
    <col min="3080" max="3080" width="17.28515625" style="603" customWidth="1"/>
    <col min="3081" max="3086" width="14.85546875" style="603" customWidth="1"/>
    <col min="3087" max="3102" width="18.85546875" style="603" customWidth="1"/>
    <col min="3103" max="3321" width="9.140625" style="603"/>
    <col min="3322" max="3322" width="19.42578125" style="603" customWidth="1"/>
    <col min="3323" max="3323" width="18.42578125" style="603" customWidth="1"/>
    <col min="3324" max="3325" width="9.140625" style="603"/>
    <col min="3326" max="3326" width="31.5703125" style="603" customWidth="1"/>
    <col min="3327" max="3327" width="7.28515625" style="603" customWidth="1"/>
    <col min="3328" max="3328" width="9.140625" style="603"/>
    <col min="3329" max="3329" width="10.7109375" style="603" customWidth="1"/>
    <col min="3330" max="3330" width="9.7109375" style="603" customWidth="1"/>
    <col min="3331" max="3331" width="10.7109375" style="603" customWidth="1"/>
    <col min="3332" max="3332" width="12.42578125" style="603" bestFit="1" customWidth="1"/>
    <col min="3333" max="3333" width="7.42578125" style="603" customWidth="1"/>
    <col min="3334" max="3334" width="0" style="603" hidden="1" customWidth="1"/>
    <col min="3335" max="3335" width="16" style="603" customWidth="1"/>
    <col min="3336" max="3336" width="17.28515625" style="603" customWidth="1"/>
    <col min="3337" max="3342" width="14.85546875" style="603" customWidth="1"/>
    <col min="3343" max="3358" width="18.85546875" style="603" customWidth="1"/>
    <col min="3359" max="3577" width="9.140625" style="603"/>
    <col min="3578" max="3578" width="19.42578125" style="603" customWidth="1"/>
    <col min="3579" max="3579" width="18.42578125" style="603" customWidth="1"/>
    <col min="3580" max="3581" width="9.140625" style="603"/>
    <col min="3582" max="3582" width="31.5703125" style="603" customWidth="1"/>
    <col min="3583" max="3583" width="7.28515625" style="603" customWidth="1"/>
    <col min="3584" max="3584" width="9.140625" style="603"/>
    <col min="3585" max="3585" width="10.7109375" style="603" customWidth="1"/>
    <col min="3586" max="3586" width="9.7109375" style="603" customWidth="1"/>
    <col min="3587" max="3587" width="10.7109375" style="603" customWidth="1"/>
    <col min="3588" max="3588" width="12.42578125" style="603" bestFit="1" customWidth="1"/>
    <col min="3589" max="3589" width="7.42578125" style="603" customWidth="1"/>
    <col min="3590" max="3590" width="0" style="603" hidden="1" customWidth="1"/>
    <col min="3591" max="3591" width="16" style="603" customWidth="1"/>
    <col min="3592" max="3592" width="17.28515625" style="603" customWidth="1"/>
    <col min="3593" max="3598" width="14.85546875" style="603" customWidth="1"/>
    <col min="3599" max="3614" width="18.85546875" style="603" customWidth="1"/>
    <col min="3615" max="3833" width="9.140625" style="603"/>
    <col min="3834" max="3834" width="19.42578125" style="603" customWidth="1"/>
    <col min="3835" max="3835" width="18.42578125" style="603" customWidth="1"/>
    <col min="3836" max="3837" width="9.140625" style="603"/>
    <col min="3838" max="3838" width="31.5703125" style="603" customWidth="1"/>
    <col min="3839" max="3839" width="7.28515625" style="603" customWidth="1"/>
    <col min="3840" max="3840" width="9.140625" style="603"/>
    <col min="3841" max="3841" width="10.7109375" style="603" customWidth="1"/>
    <col min="3842" max="3842" width="9.7109375" style="603" customWidth="1"/>
    <col min="3843" max="3843" width="10.7109375" style="603" customWidth="1"/>
    <col min="3844" max="3844" width="12.42578125" style="603" bestFit="1" customWidth="1"/>
    <col min="3845" max="3845" width="7.42578125" style="603" customWidth="1"/>
    <col min="3846" max="3846" width="0" style="603" hidden="1" customWidth="1"/>
    <col min="3847" max="3847" width="16" style="603" customWidth="1"/>
    <col min="3848" max="3848" width="17.28515625" style="603" customWidth="1"/>
    <col min="3849" max="3854" width="14.85546875" style="603" customWidth="1"/>
    <col min="3855" max="3870" width="18.85546875" style="603" customWidth="1"/>
    <col min="3871" max="4089" width="9.140625" style="603"/>
    <col min="4090" max="4090" width="19.42578125" style="603" customWidth="1"/>
    <col min="4091" max="4091" width="18.42578125" style="603" customWidth="1"/>
    <col min="4092" max="4093" width="9.140625" style="603"/>
    <col min="4094" max="4094" width="31.5703125" style="603" customWidth="1"/>
    <col min="4095" max="4095" width="7.28515625" style="603" customWidth="1"/>
    <col min="4096" max="4096" width="9.140625" style="603"/>
    <col min="4097" max="4097" width="10.7109375" style="603" customWidth="1"/>
    <col min="4098" max="4098" width="9.7109375" style="603" customWidth="1"/>
    <col min="4099" max="4099" width="10.7109375" style="603" customWidth="1"/>
    <col min="4100" max="4100" width="12.42578125" style="603" bestFit="1" customWidth="1"/>
    <col min="4101" max="4101" width="7.42578125" style="603" customWidth="1"/>
    <col min="4102" max="4102" width="0" style="603" hidden="1" customWidth="1"/>
    <col min="4103" max="4103" width="16" style="603" customWidth="1"/>
    <col min="4104" max="4104" width="17.28515625" style="603" customWidth="1"/>
    <col min="4105" max="4110" width="14.85546875" style="603" customWidth="1"/>
    <col min="4111" max="4126" width="18.85546875" style="603" customWidth="1"/>
    <col min="4127" max="4345" width="9.140625" style="603"/>
    <col min="4346" max="4346" width="19.42578125" style="603" customWidth="1"/>
    <col min="4347" max="4347" width="18.42578125" style="603" customWidth="1"/>
    <col min="4348" max="4349" width="9.140625" style="603"/>
    <col min="4350" max="4350" width="31.5703125" style="603" customWidth="1"/>
    <col min="4351" max="4351" width="7.28515625" style="603" customWidth="1"/>
    <col min="4352" max="4352" width="9.140625" style="603"/>
    <col min="4353" max="4353" width="10.7109375" style="603" customWidth="1"/>
    <col min="4354" max="4354" width="9.7109375" style="603" customWidth="1"/>
    <col min="4355" max="4355" width="10.7109375" style="603" customWidth="1"/>
    <col min="4356" max="4356" width="12.42578125" style="603" bestFit="1" customWidth="1"/>
    <col min="4357" max="4357" width="7.42578125" style="603" customWidth="1"/>
    <col min="4358" max="4358" width="0" style="603" hidden="1" customWidth="1"/>
    <col min="4359" max="4359" width="16" style="603" customWidth="1"/>
    <col min="4360" max="4360" width="17.28515625" style="603" customWidth="1"/>
    <col min="4361" max="4366" width="14.85546875" style="603" customWidth="1"/>
    <col min="4367" max="4382" width="18.85546875" style="603" customWidth="1"/>
    <col min="4383" max="4601" width="9.140625" style="603"/>
    <col min="4602" max="4602" width="19.42578125" style="603" customWidth="1"/>
    <col min="4603" max="4603" width="18.42578125" style="603" customWidth="1"/>
    <col min="4604" max="4605" width="9.140625" style="603"/>
    <col min="4606" max="4606" width="31.5703125" style="603" customWidth="1"/>
    <col min="4607" max="4607" width="7.28515625" style="603" customWidth="1"/>
    <col min="4608" max="4608" width="9.140625" style="603"/>
    <col min="4609" max="4609" width="10.7109375" style="603" customWidth="1"/>
    <col min="4610" max="4610" width="9.7109375" style="603" customWidth="1"/>
    <col min="4611" max="4611" width="10.7109375" style="603" customWidth="1"/>
    <col min="4612" max="4612" width="12.42578125" style="603" bestFit="1" customWidth="1"/>
    <col min="4613" max="4613" width="7.42578125" style="603" customWidth="1"/>
    <col min="4614" max="4614" width="0" style="603" hidden="1" customWidth="1"/>
    <col min="4615" max="4615" width="16" style="603" customWidth="1"/>
    <col min="4616" max="4616" width="17.28515625" style="603" customWidth="1"/>
    <col min="4617" max="4622" width="14.85546875" style="603" customWidth="1"/>
    <col min="4623" max="4638" width="18.85546875" style="603" customWidth="1"/>
    <col min="4639" max="4857" width="9.140625" style="603"/>
    <col min="4858" max="4858" width="19.42578125" style="603" customWidth="1"/>
    <col min="4859" max="4859" width="18.42578125" style="603" customWidth="1"/>
    <col min="4860" max="4861" width="9.140625" style="603"/>
    <col min="4862" max="4862" width="31.5703125" style="603" customWidth="1"/>
    <col min="4863" max="4863" width="7.28515625" style="603" customWidth="1"/>
    <col min="4864" max="4864" width="9.140625" style="603"/>
    <col min="4865" max="4865" width="10.7109375" style="603" customWidth="1"/>
    <col min="4866" max="4866" width="9.7109375" style="603" customWidth="1"/>
    <col min="4867" max="4867" width="10.7109375" style="603" customWidth="1"/>
    <col min="4868" max="4868" width="12.42578125" style="603" bestFit="1" customWidth="1"/>
    <col min="4869" max="4869" width="7.42578125" style="603" customWidth="1"/>
    <col min="4870" max="4870" width="0" style="603" hidden="1" customWidth="1"/>
    <col min="4871" max="4871" width="16" style="603" customWidth="1"/>
    <col min="4872" max="4872" width="17.28515625" style="603" customWidth="1"/>
    <col min="4873" max="4878" width="14.85546875" style="603" customWidth="1"/>
    <col min="4879" max="4894" width="18.85546875" style="603" customWidth="1"/>
    <col min="4895" max="5113" width="9.140625" style="603"/>
    <col min="5114" max="5114" width="19.42578125" style="603" customWidth="1"/>
    <col min="5115" max="5115" width="18.42578125" style="603" customWidth="1"/>
    <col min="5116" max="5117" width="9.140625" style="603"/>
    <col min="5118" max="5118" width="31.5703125" style="603" customWidth="1"/>
    <col min="5119" max="5119" width="7.28515625" style="603" customWidth="1"/>
    <col min="5120" max="5120" width="9.140625" style="603"/>
    <col min="5121" max="5121" width="10.7109375" style="603" customWidth="1"/>
    <col min="5122" max="5122" width="9.7109375" style="603" customWidth="1"/>
    <col min="5123" max="5123" width="10.7109375" style="603" customWidth="1"/>
    <col min="5124" max="5124" width="12.42578125" style="603" bestFit="1" customWidth="1"/>
    <col min="5125" max="5125" width="7.42578125" style="603" customWidth="1"/>
    <col min="5126" max="5126" width="0" style="603" hidden="1" customWidth="1"/>
    <col min="5127" max="5127" width="16" style="603" customWidth="1"/>
    <col min="5128" max="5128" width="17.28515625" style="603" customWidth="1"/>
    <col min="5129" max="5134" width="14.85546875" style="603" customWidth="1"/>
    <col min="5135" max="5150" width="18.85546875" style="603" customWidth="1"/>
    <col min="5151" max="5369" width="9.140625" style="603"/>
    <col min="5370" max="5370" width="19.42578125" style="603" customWidth="1"/>
    <col min="5371" max="5371" width="18.42578125" style="603" customWidth="1"/>
    <col min="5372" max="5373" width="9.140625" style="603"/>
    <col min="5374" max="5374" width="31.5703125" style="603" customWidth="1"/>
    <col min="5375" max="5375" width="7.28515625" style="603" customWidth="1"/>
    <col min="5376" max="5376" width="9.140625" style="603"/>
    <col min="5377" max="5377" width="10.7109375" style="603" customWidth="1"/>
    <col min="5378" max="5378" width="9.7109375" style="603" customWidth="1"/>
    <col min="5379" max="5379" width="10.7109375" style="603" customWidth="1"/>
    <col min="5380" max="5380" width="12.42578125" style="603" bestFit="1" customWidth="1"/>
    <col min="5381" max="5381" width="7.42578125" style="603" customWidth="1"/>
    <col min="5382" max="5382" width="0" style="603" hidden="1" customWidth="1"/>
    <col min="5383" max="5383" width="16" style="603" customWidth="1"/>
    <col min="5384" max="5384" width="17.28515625" style="603" customWidth="1"/>
    <col min="5385" max="5390" width="14.85546875" style="603" customWidth="1"/>
    <col min="5391" max="5406" width="18.85546875" style="603" customWidth="1"/>
    <col min="5407" max="5625" width="9.140625" style="603"/>
    <col min="5626" max="5626" width="19.42578125" style="603" customWidth="1"/>
    <col min="5627" max="5627" width="18.42578125" style="603" customWidth="1"/>
    <col min="5628" max="5629" width="9.140625" style="603"/>
    <col min="5630" max="5630" width="31.5703125" style="603" customWidth="1"/>
    <col min="5631" max="5631" width="7.28515625" style="603" customWidth="1"/>
    <col min="5632" max="5632" width="9.140625" style="603"/>
    <col min="5633" max="5633" width="10.7109375" style="603" customWidth="1"/>
    <col min="5634" max="5634" width="9.7109375" style="603" customWidth="1"/>
    <col min="5635" max="5635" width="10.7109375" style="603" customWidth="1"/>
    <col min="5636" max="5636" width="12.42578125" style="603" bestFit="1" customWidth="1"/>
    <col min="5637" max="5637" width="7.42578125" style="603" customWidth="1"/>
    <col min="5638" max="5638" width="0" style="603" hidden="1" customWidth="1"/>
    <col min="5639" max="5639" width="16" style="603" customWidth="1"/>
    <col min="5640" max="5640" width="17.28515625" style="603" customWidth="1"/>
    <col min="5641" max="5646" width="14.85546875" style="603" customWidth="1"/>
    <col min="5647" max="5662" width="18.85546875" style="603" customWidth="1"/>
    <col min="5663" max="5881" width="9.140625" style="603"/>
    <col min="5882" max="5882" width="19.42578125" style="603" customWidth="1"/>
    <col min="5883" max="5883" width="18.42578125" style="603" customWidth="1"/>
    <col min="5884" max="5885" width="9.140625" style="603"/>
    <col min="5886" max="5886" width="31.5703125" style="603" customWidth="1"/>
    <col min="5887" max="5887" width="7.28515625" style="603" customWidth="1"/>
    <col min="5888" max="5888" width="9.140625" style="603"/>
    <col min="5889" max="5889" width="10.7109375" style="603" customWidth="1"/>
    <col min="5890" max="5890" width="9.7109375" style="603" customWidth="1"/>
    <col min="5891" max="5891" width="10.7109375" style="603" customWidth="1"/>
    <col min="5892" max="5892" width="12.42578125" style="603" bestFit="1" customWidth="1"/>
    <col min="5893" max="5893" width="7.42578125" style="603" customWidth="1"/>
    <col min="5894" max="5894" width="0" style="603" hidden="1" customWidth="1"/>
    <col min="5895" max="5895" width="16" style="603" customWidth="1"/>
    <col min="5896" max="5896" width="17.28515625" style="603" customWidth="1"/>
    <col min="5897" max="5902" width="14.85546875" style="603" customWidth="1"/>
    <col min="5903" max="5918" width="18.85546875" style="603" customWidth="1"/>
    <col min="5919" max="6137" width="9.140625" style="603"/>
    <col min="6138" max="6138" width="19.42578125" style="603" customWidth="1"/>
    <col min="6139" max="6139" width="18.42578125" style="603" customWidth="1"/>
    <col min="6140" max="6141" width="9.140625" style="603"/>
    <col min="6142" max="6142" width="31.5703125" style="603" customWidth="1"/>
    <col min="6143" max="6143" width="7.28515625" style="603" customWidth="1"/>
    <col min="6144" max="6144" width="9.140625" style="603"/>
    <col min="6145" max="6145" width="10.7109375" style="603" customWidth="1"/>
    <col min="6146" max="6146" width="9.7109375" style="603" customWidth="1"/>
    <col min="6147" max="6147" width="10.7109375" style="603" customWidth="1"/>
    <col min="6148" max="6148" width="12.42578125" style="603" bestFit="1" customWidth="1"/>
    <col min="6149" max="6149" width="7.42578125" style="603" customWidth="1"/>
    <col min="6150" max="6150" width="0" style="603" hidden="1" customWidth="1"/>
    <col min="6151" max="6151" width="16" style="603" customWidth="1"/>
    <col min="6152" max="6152" width="17.28515625" style="603" customWidth="1"/>
    <col min="6153" max="6158" width="14.85546875" style="603" customWidth="1"/>
    <col min="6159" max="6174" width="18.85546875" style="603" customWidth="1"/>
    <col min="6175" max="6393" width="9.140625" style="603"/>
    <col min="6394" max="6394" width="19.42578125" style="603" customWidth="1"/>
    <col min="6395" max="6395" width="18.42578125" style="603" customWidth="1"/>
    <col min="6396" max="6397" width="9.140625" style="603"/>
    <col min="6398" max="6398" width="31.5703125" style="603" customWidth="1"/>
    <col min="6399" max="6399" width="7.28515625" style="603" customWidth="1"/>
    <col min="6400" max="6400" width="9.140625" style="603"/>
    <col min="6401" max="6401" width="10.7109375" style="603" customWidth="1"/>
    <col min="6402" max="6402" width="9.7109375" style="603" customWidth="1"/>
    <col min="6403" max="6403" width="10.7109375" style="603" customWidth="1"/>
    <col min="6404" max="6404" width="12.42578125" style="603" bestFit="1" customWidth="1"/>
    <col min="6405" max="6405" width="7.42578125" style="603" customWidth="1"/>
    <col min="6406" max="6406" width="0" style="603" hidden="1" customWidth="1"/>
    <col min="6407" max="6407" width="16" style="603" customWidth="1"/>
    <col min="6408" max="6408" width="17.28515625" style="603" customWidth="1"/>
    <col min="6409" max="6414" width="14.85546875" style="603" customWidth="1"/>
    <col min="6415" max="6430" width="18.85546875" style="603" customWidth="1"/>
    <col min="6431" max="6649" width="9.140625" style="603"/>
    <col min="6650" max="6650" width="19.42578125" style="603" customWidth="1"/>
    <col min="6651" max="6651" width="18.42578125" style="603" customWidth="1"/>
    <col min="6652" max="6653" width="9.140625" style="603"/>
    <col min="6654" max="6654" width="31.5703125" style="603" customWidth="1"/>
    <col min="6655" max="6655" width="7.28515625" style="603" customWidth="1"/>
    <col min="6656" max="6656" width="9.140625" style="603"/>
    <col min="6657" max="6657" width="10.7109375" style="603" customWidth="1"/>
    <col min="6658" max="6658" width="9.7109375" style="603" customWidth="1"/>
    <col min="6659" max="6659" width="10.7109375" style="603" customWidth="1"/>
    <col min="6660" max="6660" width="12.42578125" style="603" bestFit="1" customWidth="1"/>
    <col min="6661" max="6661" width="7.42578125" style="603" customWidth="1"/>
    <col min="6662" max="6662" width="0" style="603" hidden="1" customWidth="1"/>
    <col min="6663" max="6663" width="16" style="603" customWidth="1"/>
    <col min="6664" max="6664" width="17.28515625" style="603" customWidth="1"/>
    <col min="6665" max="6670" width="14.85546875" style="603" customWidth="1"/>
    <col min="6671" max="6686" width="18.85546875" style="603" customWidth="1"/>
    <col min="6687" max="6905" width="9.140625" style="603"/>
    <col min="6906" max="6906" width="19.42578125" style="603" customWidth="1"/>
    <col min="6907" max="6907" width="18.42578125" style="603" customWidth="1"/>
    <col min="6908" max="6909" width="9.140625" style="603"/>
    <col min="6910" max="6910" width="31.5703125" style="603" customWidth="1"/>
    <col min="6911" max="6911" width="7.28515625" style="603" customWidth="1"/>
    <col min="6912" max="6912" width="9.140625" style="603"/>
    <col min="6913" max="6913" width="10.7109375" style="603" customWidth="1"/>
    <col min="6914" max="6914" width="9.7109375" style="603" customWidth="1"/>
    <col min="6915" max="6915" width="10.7109375" style="603" customWidth="1"/>
    <col min="6916" max="6916" width="12.42578125" style="603" bestFit="1" customWidth="1"/>
    <col min="6917" max="6917" width="7.42578125" style="603" customWidth="1"/>
    <col min="6918" max="6918" width="0" style="603" hidden="1" customWidth="1"/>
    <col min="6919" max="6919" width="16" style="603" customWidth="1"/>
    <col min="6920" max="6920" width="17.28515625" style="603" customWidth="1"/>
    <col min="6921" max="6926" width="14.85546875" style="603" customWidth="1"/>
    <col min="6927" max="6942" width="18.85546875" style="603" customWidth="1"/>
    <col min="6943" max="7161" width="9.140625" style="603"/>
    <col min="7162" max="7162" width="19.42578125" style="603" customWidth="1"/>
    <col min="7163" max="7163" width="18.42578125" style="603" customWidth="1"/>
    <col min="7164" max="7165" width="9.140625" style="603"/>
    <col min="7166" max="7166" width="31.5703125" style="603" customWidth="1"/>
    <col min="7167" max="7167" width="7.28515625" style="603" customWidth="1"/>
    <col min="7168" max="7168" width="9.140625" style="603"/>
    <col min="7169" max="7169" width="10.7109375" style="603" customWidth="1"/>
    <col min="7170" max="7170" width="9.7109375" style="603" customWidth="1"/>
    <col min="7171" max="7171" width="10.7109375" style="603" customWidth="1"/>
    <col min="7172" max="7172" width="12.42578125" style="603" bestFit="1" customWidth="1"/>
    <col min="7173" max="7173" width="7.42578125" style="603" customWidth="1"/>
    <col min="7174" max="7174" width="0" style="603" hidden="1" customWidth="1"/>
    <col min="7175" max="7175" width="16" style="603" customWidth="1"/>
    <col min="7176" max="7176" width="17.28515625" style="603" customWidth="1"/>
    <col min="7177" max="7182" width="14.85546875" style="603" customWidth="1"/>
    <col min="7183" max="7198" width="18.85546875" style="603" customWidth="1"/>
    <col min="7199" max="7417" width="9.140625" style="603"/>
    <col min="7418" max="7418" width="19.42578125" style="603" customWidth="1"/>
    <col min="7419" max="7419" width="18.42578125" style="603" customWidth="1"/>
    <col min="7420" max="7421" width="9.140625" style="603"/>
    <col min="7422" max="7422" width="31.5703125" style="603" customWidth="1"/>
    <col min="7423" max="7423" width="7.28515625" style="603" customWidth="1"/>
    <col min="7424" max="7424" width="9.140625" style="603"/>
    <col min="7425" max="7425" width="10.7109375" style="603" customWidth="1"/>
    <col min="7426" max="7426" width="9.7109375" style="603" customWidth="1"/>
    <col min="7427" max="7427" width="10.7109375" style="603" customWidth="1"/>
    <col min="7428" max="7428" width="12.42578125" style="603" bestFit="1" customWidth="1"/>
    <col min="7429" max="7429" width="7.42578125" style="603" customWidth="1"/>
    <col min="7430" max="7430" width="0" style="603" hidden="1" customWidth="1"/>
    <col min="7431" max="7431" width="16" style="603" customWidth="1"/>
    <col min="7432" max="7432" width="17.28515625" style="603" customWidth="1"/>
    <col min="7433" max="7438" width="14.85546875" style="603" customWidth="1"/>
    <col min="7439" max="7454" width="18.85546875" style="603" customWidth="1"/>
    <col min="7455" max="7673" width="9.140625" style="603"/>
    <col min="7674" max="7674" width="19.42578125" style="603" customWidth="1"/>
    <col min="7675" max="7675" width="18.42578125" style="603" customWidth="1"/>
    <col min="7676" max="7677" width="9.140625" style="603"/>
    <col min="7678" max="7678" width="31.5703125" style="603" customWidth="1"/>
    <col min="7679" max="7679" width="7.28515625" style="603" customWidth="1"/>
    <col min="7680" max="7680" width="9.140625" style="603"/>
    <col min="7681" max="7681" width="10.7109375" style="603" customWidth="1"/>
    <col min="7682" max="7682" width="9.7109375" style="603" customWidth="1"/>
    <col min="7683" max="7683" width="10.7109375" style="603" customWidth="1"/>
    <col min="7684" max="7684" width="12.42578125" style="603" bestFit="1" customWidth="1"/>
    <col min="7685" max="7685" width="7.42578125" style="603" customWidth="1"/>
    <col min="7686" max="7686" width="0" style="603" hidden="1" customWidth="1"/>
    <col min="7687" max="7687" width="16" style="603" customWidth="1"/>
    <col min="7688" max="7688" width="17.28515625" style="603" customWidth="1"/>
    <col min="7689" max="7694" width="14.85546875" style="603" customWidth="1"/>
    <col min="7695" max="7710" width="18.85546875" style="603" customWidth="1"/>
    <col min="7711" max="7929" width="9.140625" style="603"/>
    <col min="7930" max="7930" width="19.42578125" style="603" customWidth="1"/>
    <col min="7931" max="7931" width="18.42578125" style="603" customWidth="1"/>
    <col min="7932" max="7933" width="9.140625" style="603"/>
    <col min="7934" max="7934" width="31.5703125" style="603" customWidth="1"/>
    <col min="7935" max="7935" width="7.28515625" style="603" customWidth="1"/>
    <col min="7936" max="7936" width="9.140625" style="603"/>
    <col min="7937" max="7937" width="10.7109375" style="603" customWidth="1"/>
    <col min="7938" max="7938" width="9.7109375" style="603" customWidth="1"/>
    <col min="7939" max="7939" width="10.7109375" style="603" customWidth="1"/>
    <col min="7940" max="7940" width="12.42578125" style="603" bestFit="1" customWidth="1"/>
    <col min="7941" max="7941" width="7.42578125" style="603" customWidth="1"/>
    <col min="7942" max="7942" width="0" style="603" hidden="1" customWidth="1"/>
    <col min="7943" max="7943" width="16" style="603" customWidth="1"/>
    <col min="7944" max="7944" width="17.28515625" style="603" customWidth="1"/>
    <col min="7945" max="7950" width="14.85546875" style="603" customWidth="1"/>
    <col min="7951" max="7966" width="18.85546875" style="603" customWidth="1"/>
    <col min="7967" max="8185" width="9.140625" style="603"/>
    <col min="8186" max="8186" width="19.42578125" style="603" customWidth="1"/>
    <col min="8187" max="8187" width="18.42578125" style="603" customWidth="1"/>
    <col min="8188" max="8189" width="9.140625" style="603"/>
    <col min="8190" max="8190" width="31.5703125" style="603" customWidth="1"/>
    <col min="8191" max="8191" width="7.28515625" style="603" customWidth="1"/>
    <col min="8192" max="8192" width="9.140625" style="603"/>
    <col min="8193" max="8193" width="10.7109375" style="603" customWidth="1"/>
    <col min="8194" max="8194" width="9.7109375" style="603" customWidth="1"/>
    <col min="8195" max="8195" width="10.7109375" style="603" customWidth="1"/>
    <col min="8196" max="8196" width="12.42578125" style="603" bestFit="1" customWidth="1"/>
    <col min="8197" max="8197" width="7.42578125" style="603" customWidth="1"/>
    <col min="8198" max="8198" width="0" style="603" hidden="1" customWidth="1"/>
    <col min="8199" max="8199" width="16" style="603" customWidth="1"/>
    <col min="8200" max="8200" width="17.28515625" style="603" customWidth="1"/>
    <col min="8201" max="8206" width="14.85546875" style="603" customWidth="1"/>
    <col min="8207" max="8222" width="18.85546875" style="603" customWidth="1"/>
    <col min="8223" max="8441" width="9.140625" style="603"/>
    <col min="8442" max="8442" width="19.42578125" style="603" customWidth="1"/>
    <col min="8443" max="8443" width="18.42578125" style="603" customWidth="1"/>
    <col min="8444" max="8445" width="9.140625" style="603"/>
    <col min="8446" max="8446" width="31.5703125" style="603" customWidth="1"/>
    <col min="8447" max="8447" width="7.28515625" style="603" customWidth="1"/>
    <col min="8448" max="8448" width="9.140625" style="603"/>
    <col min="8449" max="8449" width="10.7109375" style="603" customWidth="1"/>
    <col min="8450" max="8450" width="9.7109375" style="603" customWidth="1"/>
    <col min="8451" max="8451" width="10.7109375" style="603" customWidth="1"/>
    <col min="8452" max="8452" width="12.42578125" style="603" bestFit="1" customWidth="1"/>
    <col min="8453" max="8453" width="7.42578125" style="603" customWidth="1"/>
    <col min="8454" max="8454" width="0" style="603" hidden="1" customWidth="1"/>
    <col min="8455" max="8455" width="16" style="603" customWidth="1"/>
    <col min="8456" max="8456" width="17.28515625" style="603" customWidth="1"/>
    <col min="8457" max="8462" width="14.85546875" style="603" customWidth="1"/>
    <col min="8463" max="8478" width="18.85546875" style="603" customWidth="1"/>
    <col min="8479" max="8697" width="9.140625" style="603"/>
    <col min="8698" max="8698" width="19.42578125" style="603" customWidth="1"/>
    <col min="8699" max="8699" width="18.42578125" style="603" customWidth="1"/>
    <col min="8700" max="8701" width="9.140625" style="603"/>
    <col min="8702" max="8702" width="31.5703125" style="603" customWidth="1"/>
    <col min="8703" max="8703" width="7.28515625" style="603" customWidth="1"/>
    <col min="8704" max="8704" width="9.140625" style="603"/>
    <col min="8705" max="8705" width="10.7109375" style="603" customWidth="1"/>
    <col min="8706" max="8706" width="9.7109375" style="603" customWidth="1"/>
    <col min="8707" max="8707" width="10.7109375" style="603" customWidth="1"/>
    <col min="8708" max="8708" width="12.42578125" style="603" bestFit="1" customWidth="1"/>
    <col min="8709" max="8709" width="7.42578125" style="603" customWidth="1"/>
    <col min="8710" max="8710" width="0" style="603" hidden="1" customWidth="1"/>
    <col min="8711" max="8711" width="16" style="603" customWidth="1"/>
    <col min="8712" max="8712" width="17.28515625" style="603" customWidth="1"/>
    <col min="8713" max="8718" width="14.85546875" style="603" customWidth="1"/>
    <col min="8719" max="8734" width="18.85546875" style="603" customWidth="1"/>
    <col min="8735" max="8953" width="9.140625" style="603"/>
    <col min="8954" max="8954" width="19.42578125" style="603" customWidth="1"/>
    <col min="8955" max="8955" width="18.42578125" style="603" customWidth="1"/>
    <col min="8956" max="8957" width="9.140625" style="603"/>
    <col min="8958" max="8958" width="31.5703125" style="603" customWidth="1"/>
    <col min="8959" max="8959" width="7.28515625" style="603" customWidth="1"/>
    <col min="8960" max="8960" width="9.140625" style="603"/>
    <col min="8961" max="8961" width="10.7109375" style="603" customWidth="1"/>
    <col min="8962" max="8962" width="9.7109375" style="603" customWidth="1"/>
    <col min="8963" max="8963" width="10.7109375" style="603" customWidth="1"/>
    <col min="8964" max="8964" width="12.42578125" style="603" bestFit="1" customWidth="1"/>
    <col min="8965" max="8965" width="7.42578125" style="603" customWidth="1"/>
    <col min="8966" max="8966" width="0" style="603" hidden="1" customWidth="1"/>
    <col min="8967" max="8967" width="16" style="603" customWidth="1"/>
    <col min="8968" max="8968" width="17.28515625" style="603" customWidth="1"/>
    <col min="8969" max="8974" width="14.85546875" style="603" customWidth="1"/>
    <col min="8975" max="8990" width="18.85546875" style="603" customWidth="1"/>
    <col min="8991" max="9209" width="9.140625" style="603"/>
    <col min="9210" max="9210" width="19.42578125" style="603" customWidth="1"/>
    <col min="9211" max="9211" width="18.42578125" style="603" customWidth="1"/>
    <col min="9212" max="9213" width="9.140625" style="603"/>
    <col min="9214" max="9214" width="31.5703125" style="603" customWidth="1"/>
    <col min="9215" max="9215" width="7.28515625" style="603" customWidth="1"/>
    <col min="9216" max="9216" width="9.140625" style="603"/>
    <col min="9217" max="9217" width="10.7109375" style="603" customWidth="1"/>
    <col min="9218" max="9218" width="9.7109375" style="603" customWidth="1"/>
    <col min="9219" max="9219" width="10.7109375" style="603" customWidth="1"/>
    <col min="9220" max="9220" width="12.42578125" style="603" bestFit="1" customWidth="1"/>
    <col min="9221" max="9221" width="7.42578125" style="603" customWidth="1"/>
    <col min="9222" max="9222" width="0" style="603" hidden="1" customWidth="1"/>
    <col min="9223" max="9223" width="16" style="603" customWidth="1"/>
    <col min="9224" max="9224" width="17.28515625" style="603" customWidth="1"/>
    <col min="9225" max="9230" width="14.85546875" style="603" customWidth="1"/>
    <col min="9231" max="9246" width="18.85546875" style="603" customWidth="1"/>
    <col min="9247" max="9465" width="9.140625" style="603"/>
    <col min="9466" max="9466" width="19.42578125" style="603" customWidth="1"/>
    <col min="9467" max="9467" width="18.42578125" style="603" customWidth="1"/>
    <col min="9468" max="9469" width="9.140625" style="603"/>
    <col min="9470" max="9470" width="31.5703125" style="603" customWidth="1"/>
    <col min="9471" max="9471" width="7.28515625" style="603" customWidth="1"/>
    <col min="9472" max="9472" width="9.140625" style="603"/>
    <col min="9473" max="9473" width="10.7109375" style="603" customWidth="1"/>
    <col min="9474" max="9474" width="9.7109375" style="603" customWidth="1"/>
    <col min="9475" max="9475" width="10.7109375" style="603" customWidth="1"/>
    <col min="9476" max="9476" width="12.42578125" style="603" bestFit="1" customWidth="1"/>
    <col min="9477" max="9477" width="7.42578125" style="603" customWidth="1"/>
    <col min="9478" max="9478" width="0" style="603" hidden="1" customWidth="1"/>
    <col min="9479" max="9479" width="16" style="603" customWidth="1"/>
    <col min="9480" max="9480" width="17.28515625" style="603" customWidth="1"/>
    <col min="9481" max="9486" width="14.85546875" style="603" customWidth="1"/>
    <col min="9487" max="9502" width="18.85546875" style="603" customWidth="1"/>
    <col min="9503" max="9721" width="9.140625" style="603"/>
    <col min="9722" max="9722" width="19.42578125" style="603" customWidth="1"/>
    <col min="9723" max="9723" width="18.42578125" style="603" customWidth="1"/>
    <col min="9724" max="9725" width="9.140625" style="603"/>
    <col min="9726" max="9726" width="31.5703125" style="603" customWidth="1"/>
    <col min="9727" max="9727" width="7.28515625" style="603" customWidth="1"/>
    <col min="9728" max="9728" width="9.140625" style="603"/>
    <col min="9729" max="9729" width="10.7109375" style="603" customWidth="1"/>
    <col min="9730" max="9730" width="9.7109375" style="603" customWidth="1"/>
    <col min="9731" max="9731" width="10.7109375" style="603" customWidth="1"/>
    <col min="9732" max="9732" width="12.42578125" style="603" bestFit="1" customWidth="1"/>
    <col min="9733" max="9733" width="7.42578125" style="603" customWidth="1"/>
    <col min="9734" max="9734" width="0" style="603" hidden="1" customWidth="1"/>
    <col min="9735" max="9735" width="16" style="603" customWidth="1"/>
    <col min="9736" max="9736" width="17.28515625" style="603" customWidth="1"/>
    <col min="9737" max="9742" width="14.85546875" style="603" customWidth="1"/>
    <col min="9743" max="9758" width="18.85546875" style="603" customWidth="1"/>
    <col min="9759" max="9977" width="9.140625" style="603"/>
    <col min="9978" max="9978" width="19.42578125" style="603" customWidth="1"/>
    <col min="9979" max="9979" width="18.42578125" style="603" customWidth="1"/>
    <col min="9980" max="9981" width="9.140625" style="603"/>
    <col min="9982" max="9982" width="31.5703125" style="603" customWidth="1"/>
    <col min="9983" max="9983" width="7.28515625" style="603" customWidth="1"/>
    <col min="9984" max="9984" width="9.140625" style="603"/>
    <col min="9985" max="9985" width="10.7109375" style="603" customWidth="1"/>
    <col min="9986" max="9986" width="9.7109375" style="603" customWidth="1"/>
    <col min="9987" max="9987" width="10.7109375" style="603" customWidth="1"/>
    <col min="9988" max="9988" width="12.42578125" style="603" bestFit="1" customWidth="1"/>
    <col min="9989" max="9989" width="7.42578125" style="603" customWidth="1"/>
    <col min="9990" max="9990" width="0" style="603" hidden="1" customWidth="1"/>
    <col min="9991" max="9991" width="16" style="603" customWidth="1"/>
    <col min="9992" max="9992" width="17.28515625" style="603" customWidth="1"/>
    <col min="9993" max="9998" width="14.85546875" style="603" customWidth="1"/>
    <col min="9999" max="10014" width="18.85546875" style="603" customWidth="1"/>
    <col min="10015" max="10233" width="9.140625" style="603"/>
    <col min="10234" max="10234" width="19.42578125" style="603" customWidth="1"/>
    <col min="10235" max="10235" width="18.42578125" style="603" customWidth="1"/>
    <col min="10236" max="10237" width="9.140625" style="603"/>
    <col min="10238" max="10238" width="31.5703125" style="603" customWidth="1"/>
    <col min="10239" max="10239" width="7.28515625" style="603" customWidth="1"/>
    <col min="10240" max="10240" width="9.140625" style="603"/>
    <col min="10241" max="10241" width="10.7109375" style="603" customWidth="1"/>
    <col min="10242" max="10242" width="9.7109375" style="603" customWidth="1"/>
    <col min="10243" max="10243" width="10.7109375" style="603" customWidth="1"/>
    <col min="10244" max="10244" width="12.42578125" style="603" bestFit="1" customWidth="1"/>
    <col min="10245" max="10245" width="7.42578125" style="603" customWidth="1"/>
    <col min="10246" max="10246" width="0" style="603" hidden="1" customWidth="1"/>
    <col min="10247" max="10247" width="16" style="603" customWidth="1"/>
    <col min="10248" max="10248" width="17.28515625" style="603" customWidth="1"/>
    <col min="10249" max="10254" width="14.85546875" style="603" customWidth="1"/>
    <col min="10255" max="10270" width="18.85546875" style="603" customWidth="1"/>
    <col min="10271" max="10489" width="9.140625" style="603"/>
    <col min="10490" max="10490" width="19.42578125" style="603" customWidth="1"/>
    <col min="10491" max="10491" width="18.42578125" style="603" customWidth="1"/>
    <col min="10492" max="10493" width="9.140625" style="603"/>
    <col min="10494" max="10494" width="31.5703125" style="603" customWidth="1"/>
    <col min="10495" max="10495" width="7.28515625" style="603" customWidth="1"/>
    <col min="10496" max="10496" width="9.140625" style="603"/>
    <col min="10497" max="10497" width="10.7109375" style="603" customWidth="1"/>
    <col min="10498" max="10498" width="9.7109375" style="603" customWidth="1"/>
    <col min="10499" max="10499" width="10.7109375" style="603" customWidth="1"/>
    <col min="10500" max="10500" width="12.42578125" style="603" bestFit="1" customWidth="1"/>
    <col min="10501" max="10501" width="7.42578125" style="603" customWidth="1"/>
    <col min="10502" max="10502" width="0" style="603" hidden="1" customWidth="1"/>
    <col min="10503" max="10503" width="16" style="603" customWidth="1"/>
    <col min="10504" max="10504" width="17.28515625" style="603" customWidth="1"/>
    <col min="10505" max="10510" width="14.85546875" style="603" customWidth="1"/>
    <col min="10511" max="10526" width="18.85546875" style="603" customWidth="1"/>
    <col min="10527" max="10745" width="9.140625" style="603"/>
    <col min="10746" max="10746" width="19.42578125" style="603" customWidth="1"/>
    <col min="10747" max="10747" width="18.42578125" style="603" customWidth="1"/>
    <col min="10748" max="10749" width="9.140625" style="603"/>
    <col min="10750" max="10750" width="31.5703125" style="603" customWidth="1"/>
    <col min="10751" max="10751" width="7.28515625" style="603" customWidth="1"/>
    <col min="10752" max="10752" width="9.140625" style="603"/>
    <col min="10753" max="10753" width="10.7109375" style="603" customWidth="1"/>
    <col min="10754" max="10754" width="9.7109375" style="603" customWidth="1"/>
    <col min="10755" max="10755" width="10.7109375" style="603" customWidth="1"/>
    <col min="10756" max="10756" width="12.42578125" style="603" bestFit="1" customWidth="1"/>
    <col min="10757" max="10757" width="7.42578125" style="603" customWidth="1"/>
    <col min="10758" max="10758" width="0" style="603" hidden="1" customWidth="1"/>
    <col min="10759" max="10759" width="16" style="603" customWidth="1"/>
    <col min="10760" max="10760" width="17.28515625" style="603" customWidth="1"/>
    <col min="10761" max="10766" width="14.85546875" style="603" customWidth="1"/>
    <col min="10767" max="10782" width="18.85546875" style="603" customWidth="1"/>
    <col min="10783" max="11001" width="9.140625" style="603"/>
    <col min="11002" max="11002" width="19.42578125" style="603" customWidth="1"/>
    <col min="11003" max="11003" width="18.42578125" style="603" customWidth="1"/>
    <col min="11004" max="11005" width="9.140625" style="603"/>
    <col min="11006" max="11006" width="31.5703125" style="603" customWidth="1"/>
    <col min="11007" max="11007" width="7.28515625" style="603" customWidth="1"/>
    <col min="11008" max="11008" width="9.140625" style="603"/>
    <col min="11009" max="11009" width="10.7109375" style="603" customWidth="1"/>
    <col min="11010" max="11010" width="9.7109375" style="603" customWidth="1"/>
    <col min="11011" max="11011" width="10.7109375" style="603" customWidth="1"/>
    <col min="11012" max="11012" width="12.42578125" style="603" bestFit="1" customWidth="1"/>
    <col min="11013" max="11013" width="7.42578125" style="603" customWidth="1"/>
    <col min="11014" max="11014" width="0" style="603" hidden="1" customWidth="1"/>
    <col min="11015" max="11015" width="16" style="603" customWidth="1"/>
    <col min="11016" max="11016" width="17.28515625" style="603" customWidth="1"/>
    <col min="11017" max="11022" width="14.85546875" style="603" customWidth="1"/>
    <col min="11023" max="11038" width="18.85546875" style="603" customWidth="1"/>
    <col min="11039" max="11257" width="9.140625" style="603"/>
    <col min="11258" max="11258" width="19.42578125" style="603" customWidth="1"/>
    <col min="11259" max="11259" width="18.42578125" style="603" customWidth="1"/>
    <col min="11260" max="11261" width="9.140625" style="603"/>
    <col min="11262" max="11262" width="31.5703125" style="603" customWidth="1"/>
    <col min="11263" max="11263" width="7.28515625" style="603" customWidth="1"/>
    <col min="11264" max="11264" width="9.140625" style="603"/>
    <col min="11265" max="11265" width="10.7109375" style="603" customWidth="1"/>
    <col min="11266" max="11266" width="9.7109375" style="603" customWidth="1"/>
    <col min="11267" max="11267" width="10.7109375" style="603" customWidth="1"/>
    <col min="11268" max="11268" width="12.42578125" style="603" bestFit="1" customWidth="1"/>
    <col min="11269" max="11269" width="7.42578125" style="603" customWidth="1"/>
    <col min="11270" max="11270" width="0" style="603" hidden="1" customWidth="1"/>
    <col min="11271" max="11271" width="16" style="603" customWidth="1"/>
    <col min="11272" max="11272" width="17.28515625" style="603" customWidth="1"/>
    <col min="11273" max="11278" width="14.85546875" style="603" customWidth="1"/>
    <col min="11279" max="11294" width="18.85546875" style="603" customWidth="1"/>
    <col min="11295" max="11513" width="9.140625" style="603"/>
    <col min="11514" max="11514" width="19.42578125" style="603" customWidth="1"/>
    <col min="11515" max="11515" width="18.42578125" style="603" customWidth="1"/>
    <col min="11516" max="11517" width="9.140625" style="603"/>
    <col min="11518" max="11518" width="31.5703125" style="603" customWidth="1"/>
    <col min="11519" max="11519" width="7.28515625" style="603" customWidth="1"/>
    <col min="11520" max="11520" width="9.140625" style="603"/>
    <col min="11521" max="11521" width="10.7109375" style="603" customWidth="1"/>
    <col min="11522" max="11522" width="9.7109375" style="603" customWidth="1"/>
    <col min="11523" max="11523" width="10.7109375" style="603" customWidth="1"/>
    <col min="11524" max="11524" width="12.42578125" style="603" bestFit="1" customWidth="1"/>
    <col min="11525" max="11525" width="7.42578125" style="603" customWidth="1"/>
    <col min="11526" max="11526" width="0" style="603" hidden="1" customWidth="1"/>
    <col min="11527" max="11527" width="16" style="603" customWidth="1"/>
    <col min="11528" max="11528" width="17.28515625" style="603" customWidth="1"/>
    <col min="11529" max="11534" width="14.85546875" style="603" customWidth="1"/>
    <col min="11535" max="11550" width="18.85546875" style="603" customWidth="1"/>
    <col min="11551" max="11769" width="9.140625" style="603"/>
    <col min="11770" max="11770" width="19.42578125" style="603" customWidth="1"/>
    <col min="11771" max="11771" width="18.42578125" style="603" customWidth="1"/>
    <col min="11772" max="11773" width="9.140625" style="603"/>
    <col min="11774" max="11774" width="31.5703125" style="603" customWidth="1"/>
    <col min="11775" max="11775" width="7.28515625" style="603" customWidth="1"/>
    <col min="11776" max="11776" width="9.140625" style="603"/>
    <col min="11777" max="11777" width="10.7109375" style="603" customWidth="1"/>
    <col min="11778" max="11778" width="9.7109375" style="603" customWidth="1"/>
    <col min="11779" max="11779" width="10.7109375" style="603" customWidth="1"/>
    <col min="11780" max="11780" width="12.42578125" style="603" bestFit="1" customWidth="1"/>
    <col min="11781" max="11781" width="7.42578125" style="603" customWidth="1"/>
    <col min="11782" max="11782" width="0" style="603" hidden="1" customWidth="1"/>
    <col min="11783" max="11783" width="16" style="603" customWidth="1"/>
    <col min="11784" max="11784" width="17.28515625" style="603" customWidth="1"/>
    <col min="11785" max="11790" width="14.85546875" style="603" customWidth="1"/>
    <col min="11791" max="11806" width="18.85546875" style="603" customWidth="1"/>
    <col min="11807" max="12025" width="9.140625" style="603"/>
    <col min="12026" max="12026" width="19.42578125" style="603" customWidth="1"/>
    <col min="12027" max="12027" width="18.42578125" style="603" customWidth="1"/>
    <col min="12028" max="12029" width="9.140625" style="603"/>
    <col min="12030" max="12030" width="31.5703125" style="603" customWidth="1"/>
    <col min="12031" max="12031" width="7.28515625" style="603" customWidth="1"/>
    <col min="12032" max="12032" width="9.140625" style="603"/>
    <col min="12033" max="12033" width="10.7109375" style="603" customWidth="1"/>
    <col min="12034" max="12034" width="9.7109375" style="603" customWidth="1"/>
    <col min="12035" max="12035" width="10.7109375" style="603" customWidth="1"/>
    <col min="12036" max="12036" width="12.42578125" style="603" bestFit="1" customWidth="1"/>
    <col min="12037" max="12037" width="7.42578125" style="603" customWidth="1"/>
    <col min="12038" max="12038" width="0" style="603" hidden="1" customWidth="1"/>
    <col min="12039" max="12039" width="16" style="603" customWidth="1"/>
    <col min="12040" max="12040" width="17.28515625" style="603" customWidth="1"/>
    <col min="12041" max="12046" width="14.85546875" style="603" customWidth="1"/>
    <col min="12047" max="12062" width="18.85546875" style="603" customWidth="1"/>
    <col min="12063" max="12281" width="9.140625" style="603"/>
    <col min="12282" max="12282" width="19.42578125" style="603" customWidth="1"/>
    <col min="12283" max="12283" width="18.42578125" style="603" customWidth="1"/>
    <col min="12284" max="12285" width="9.140625" style="603"/>
    <col min="12286" max="12286" width="31.5703125" style="603" customWidth="1"/>
    <col min="12287" max="12287" width="7.28515625" style="603" customWidth="1"/>
    <col min="12288" max="12288" width="9.140625" style="603"/>
    <col min="12289" max="12289" width="10.7109375" style="603" customWidth="1"/>
    <col min="12290" max="12290" width="9.7109375" style="603" customWidth="1"/>
    <col min="12291" max="12291" width="10.7109375" style="603" customWidth="1"/>
    <col min="12292" max="12292" width="12.42578125" style="603" bestFit="1" customWidth="1"/>
    <col min="12293" max="12293" width="7.42578125" style="603" customWidth="1"/>
    <col min="12294" max="12294" width="0" style="603" hidden="1" customWidth="1"/>
    <col min="12295" max="12295" width="16" style="603" customWidth="1"/>
    <col min="12296" max="12296" width="17.28515625" style="603" customWidth="1"/>
    <col min="12297" max="12302" width="14.85546875" style="603" customWidth="1"/>
    <col min="12303" max="12318" width="18.85546875" style="603" customWidth="1"/>
    <col min="12319" max="12537" width="9.140625" style="603"/>
    <col min="12538" max="12538" width="19.42578125" style="603" customWidth="1"/>
    <col min="12539" max="12539" width="18.42578125" style="603" customWidth="1"/>
    <col min="12540" max="12541" width="9.140625" style="603"/>
    <col min="12542" max="12542" width="31.5703125" style="603" customWidth="1"/>
    <col min="12543" max="12543" width="7.28515625" style="603" customWidth="1"/>
    <col min="12544" max="12544" width="9.140625" style="603"/>
    <col min="12545" max="12545" width="10.7109375" style="603" customWidth="1"/>
    <col min="12546" max="12546" width="9.7109375" style="603" customWidth="1"/>
    <col min="12547" max="12547" width="10.7109375" style="603" customWidth="1"/>
    <col min="12548" max="12548" width="12.42578125" style="603" bestFit="1" customWidth="1"/>
    <col min="12549" max="12549" width="7.42578125" style="603" customWidth="1"/>
    <col min="12550" max="12550" width="0" style="603" hidden="1" customWidth="1"/>
    <col min="12551" max="12551" width="16" style="603" customWidth="1"/>
    <col min="12552" max="12552" width="17.28515625" style="603" customWidth="1"/>
    <col min="12553" max="12558" width="14.85546875" style="603" customWidth="1"/>
    <col min="12559" max="12574" width="18.85546875" style="603" customWidth="1"/>
    <col min="12575" max="12793" width="9.140625" style="603"/>
    <col min="12794" max="12794" width="19.42578125" style="603" customWidth="1"/>
    <col min="12795" max="12795" width="18.42578125" style="603" customWidth="1"/>
    <col min="12796" max="12797" width="9.140625" style="603"/>
    <col min="12798" max="12798" width="31.5703125" style="603" customWidth="1"/>
    <col min="12799" max="12799" width="7.28515625" style="603" customWidth="1"/>
    <col min="12800" max="12800" width="9.140625" style="603"/>
    <col min="12801" max="12801" width="10.7109375" style="603" customWidth="1"/>
    <col min="12802" max="12802" width="9.7109375" style="603" customWidth="1"/>
    <col min="12803" max="12803" width="10.7109375" style="603" customWidth="1"/>
    <col min="12804" max="12804" width="12.42578125" style="603" bestFit="1" customWidth="1"/>
    <col min="12805" max="12805" width="7.42578125" style="603" customWidth="1"/>
    <col min="12806" max="12806" width="0" style="603" hidden="1" customWidth="1"/>
    <col min="12807" max="12807" width="16" style="603" customWidth="1"/>
    <col min="12808" max="12808" width="17.28515625" style="603" customWidth="1"/>
    <col min="12809" max="12814" width="14.85546875" style="603" customWidth="1"/>
    <col min="12815" max="12830" width="18.85546875" style="603" customWidth="1"/>
    <col min="12831" max="13049" width="9.140625" style="603"/>
    <col min="13050" max="13050" width="19.42578125" style="603" customWidth="1"/>
    <col min="13051" max="13051" width="18.42578125" style="603" customWidth="1"/>
    <col min="13052" max="13053" width="9.140625" style="603"/>
    <col min="13054" max="13054" width="31.5703125" style="603" customWidth="1"/>
    <col min="13055" max="13055" width="7.28515625" style="603" customWidth="1"/>
    <col min="13056" max="13056" width="9.140625" style="603"/>
    <col min="13057" max="13057" width="10.7109375" style="603" customWidth="1"/>
    <col min="13058" max="13058" width="9.7109375" style="603" customWidth="1"/>
    <col min="13059" max="13059" width="10.7109375" style="603" customWidth="1"/>
    <col min="13060" max="13060" width="12.42578125" style="603" bestFit="1" customWidth="1"/>
    <col min="13061" max="13061" width="7.42578125" style="603" customWidth="1"/>
    <col min="13062" max="13062" width="0" style="603" hidden="1" customWidth="1"/>
    <col min="13063" max="13063" width="16" style="603" customWidth="1"/>
    <col min="13064" max="13064" width="17.28515625" style="603" customWidth="1"/>
    <col min="13065" max="13070" width="14.85546875" style="603" customWidth="1"/>
    <col min="13071" max="13086" width="18.85546875" style="603" customWidth="1"/>
    <col min="13087" max="13305" width="9.140625" style="603"/>
    <col min="13306" max="13306" width="19.42578125" style="603" customWidth="1"/>
    <col min="13307" max="13307" width="18.42578125" style="603" customWidth="1"/>
    <col min="13308" max="13309" width="9.140625" style="603"/>
    <col min="13310" max="13310" width="31.5703125" style="603" customWidth="1"/>
    <col min="13311" max="13311" width="7.28515625" style="603" customWidth="1"/>
    <col min="13312" max="13312" width="9.140625" style="603"/>
    <col min="13313" max="13313" width="10.7109375" style="603" customWidth="1"/>
    <col min="13314" max="13314" width="9.7109375" style="603" customWidth="1"/>
    <col min="13315" max="13315" width="10.7109375" style="603" customWidth="1"/>
    <col min="13316" max="13316" width="12.42578125" style="603" bestFit="1" customWidth="1"/>
    <col min="13317" max="13317" width="7.42578125" style="603" customWidth="1"/>
    <col min="13318" max="13318" width="0" style="603" hidden="1" customWidth="1"/>
    <col min="13319" max="13319" width="16" style="603" customWidth="1"/>
    <col min="13320" max="13320" width="17.28515625" style="603" customWidth="1"/>
    <col min="13321" max="13326" width="14.85546875" style="603" customWidth="1"/>
    <col min="13327" max="13342" width="18.85546875" style="603" customWidth="1"/>
    <col min="13343" max="13561" width="9.140625" style="603"/>
    <col min="13562" max="13562" width="19.42578125" style="603" customWidth="1"/>
    <col min="13563" max="13563" width="18.42578125" style="603" customWidth="1"/>
    <col min="13564" max="13565" width="9.140625" style="603"/>
    <col min="13566" max="13566" width="31.5703125" style="603" customWidth="1"/>
    <col min="13567" max="13567" width="7.28515625" style="603" customWidth="1"/>
    <col min="13568" max="13568" width="9.140625" style="603"/>
    <col min="13569" max="13569" width="10.7109375" style="603" customWidth="1"/>
    <col min="13570" max="13570" width="9.7109375" style="603" customWidth="1"/>
    <col min="13571" max="13571" width="10.7109375" style="603" customWidth="1"/>
    <col min="13572" max="13572" width="12.42578125" style="603" bestFit="1" customWidth="1"/>
    <col min="13573" max="13573" width="7.42578125" style="603" customWidth="1"/>
    <col min="13574" max="13574" width="0" style="603" hidden="1" customWidth="1"/>
    <col min="13575" max="13575" width="16" style="603" customWidth="1"/>
    <col min="13576" max="13576" width="17.28515625" style="603" customWidth="1"/>
    <col min="13577" max="13582" width="14.85546875" style="603" customWidth="1"/>
    <col min="13583" max="13598" width="18.85546875" style="603" customWidth="1"/>
    <col min="13599" max="13817" width="9.140625" style="603"/>
    <col min="13818" max="13818" width="19.42578125" style="603" customWidth="1"/>
    <col min="13819" max="13819" width="18.42578125" style="603" customWidth="1"/>
    <col min="13820" max="13821" width="9.140625" style="603"/>
    <col min="13822" max="13822" width="31.5703125" style="603" customWidth="1"/>
    <col min="13823" max="13823" width="7.28515625" style="603" customWidth="1"/>
    <col min="13824" max="13824" width="9.140625" style="603"/>
    <col min="13825" max="13825" width="10.7109375" style="603" customWidth="1"/>
    <col min="13826" max="13826" width="9.7109375" style="603" customWidth="1"/>
    <col min="13827" max="13827" width="10.7109375" style="603" customWidth="1"/>
    <col min="13828" max="13828" width="12.42578125" style="603" bestFit="1" customWidth="1"/>
    <col min="13829" max="13829" width="7.42578125" style="603" customWidth="1"/>
    <col min="13830" max="13830" width="0" style="603" hidden="1" customWidth="1"/>
    <col min="13831" max="13831" width="16" style="603" customWidth="1"/>
    <col min="13832" max="13832" width="17.28515625" style="603" customWidth="1"/>
    <col min="13833" max="13838" width="14.85546875" style="603" customWidth="1"/>
    <col min="13839" max="13854" width="18.85546875" style="603" customWidth="1"/>
    <col min="13855" max="14073" width="9.140625" style="603"/>
    <col min="14074" max="14074" width="19.42578125" style="603" customWidth="1"/>
    <col min="14075" max="14075" width="18.42578125" style="603" customWidth="1"/>
    <col min="14076" max="14077" width="9.140625" style="603"/>
    <col min="14078" max="14078" width="31.5703125" style="603" customWidth="1"/>
    <col min="14079" max="14079" width="7.28515625" style="603" customWidth="1"/>
    <col min="14080" max="14080" width="9.140625" style="603"/>
    <col min="14081" max="14081" width="10.7109375" style="603" customWidth="1"/>
    <col min="14082" max="14082" width="9.7109375" style="603" customWidth="1"/>
    <col min="14083" max="14083" width="10.7109375" style="603" customWidth="1"/>
    <col min="14084" max="14084" width="12.42578125" style="603" bestFit="1" customWidth="1"/>
    <col min="14085" max="14085" width="7.42578125" style="603" customWidth="1"/>
    <col min="14086" max="14086" width="0" style="603" hidden="1" customWidth="1"/>
    <col min="14087" max="14087" width="16" style="603" customWidth="1"/>
    <col min="14088" max="14088" width="17.28515625" style="603" customWidth="1"/>
    <col min="14089" max="14094" width="14.85546875" style="603" customWidth="1"/>
    <col min="14095" max="14110" width="18.85546875" style="603" customWidth="1"/>
    <col min="14111" max="14329" width="9.140625" style="603"/>
    <col min="14330" max="14330" width="19.42578125" style="603" customWidth="1"/>
    <col min="14331" max="14331" width="18.42578125" style="603" customWidth="1"/>
    <col min="14332" max="14333" width="9.140625" style="603"/>
    <col min="14334" max="14334" width="31.5703125" style="603" customWidth="1"/>
    <col min="14335" max="14335" width="7.28515625" style="603" customWidth="1"/>
    <col min="14336" max="14336" width="9.140625" style="603"/>
    <col min="14337" max="14337" width="10.7109375" style="603" customWidth="1"/>
    <col min="14338" max="14338" width="9.7109375" style="603" customWidth="1"/>
    <col min="14339" max="14339" width="10.7109375" style="603" customWidth="1"/>
    <col min="14340" max="14340" width="12.42578125" style="603" bestFit="1" customWidth="1"/>
    <col min="14341" max="14341" width="7.42578125" style="603" customWidth="1"/>
    <col min="14342" max="14342" width="0" style="603" hidden="1" customWidth="1"/>
    <col min="14343" max="14343" width="16" style="603" customWidth="1"/>
    <col min="14344" max="14344" width="17.28515625" style="603" customWidth="1"/>
    <col min="14345" max="14350" width="14.85546875" style="603" customWidth="1"/>
    <col min="14351" max="14366" width="18.85546875" style="603" customWidth="1"/>
    <col min="14367" max="14585" width="9.140625" style="603"/>
    <col min="14586" max="14586" width="19.42578125" style="603" customWidth="1"/>
    <col min="14587" max="14587" width="18.42578125" style="603" customWidth="1"/>
    <col min="14588" max="14589" width="9.140625" style="603"/>
    <col min="14590" max="14590" width="31.5703125" style="603" customWidth="1"/>
    <col min="14591" max="14591" width="7.28515625" style="603" customWidth="1"/>
    <col min="14592" max="14592" width="9.140625" style="603"/>
    <col min="14593" max="14593" width="10.7109375" style="603" customWidth="1"/>
    <col min="14594" max="14594" width="9.7109375" style="603" customWidth="1"/>
    <col min="14595" max="14595" width="10.7109375" style="603" customWidth="1"/>
    <col min="14596" max="14596" width="12.42578125" style="603" bestFit="1" customWidth="1"/>
    <col min="14597" max="14597" width="7.42578125" style="603" customWidth="1"/>
    <col min="14598" max="14598" width="0" style="603" hidden="1" customWidth="1"/>
    <col min="14599" max="14599" width="16" style="603" customWidth="1"/>
    <col min="14600" max="14600" width="17.28515625" style="603" customWidth="1"/>
    <col min="14601" max="14606" width="14.85546875" style="603" customWidth="1"/>
    <col min="14607" max="14622" width="18.85546875" style="603" customWidth="1"/>
    <col min="14623" max="14841" width="9.140625" style="603"/>
    <col min="14842" max="14842" width="19.42578125" style="603" customWidth="1"/>
    <col min="14843" max="14843" width="18.42578125" style="603" customWidth="1"/>
    <col min="14844" max="14845" width="9.140625" style="603"/>
    <col min="14846" max="14846" width="31.5703125" style="603" customWidth="1"/>
    <col min="14847" max="14847" width="7.28515625" style="603" customWidth="1"/>
    <col min="14848" max="14848" width="9.140625" style="603"/>
    <col min="14849" max="14849" width="10.7109375" style="603" customWidth="1"/>
    <col min="14850" max="14850" width="9.7109375" style="603" customWidth="1"/>
    <col min="14851" max="14851" width="10.7109375" style="603" customWidth="1"/>
    <col min="14852" max="14852" width="12.42578125" style="603" bestFit="1" customWidth="1"/>
    <col min="14853" max="14853" width="7.42578125" style="603" customWidth="1"/>
    <col min="14854" max="14854" width="0" style="603" hidden="1" customWidth="1"/>
    <col min="14855" max="14855" width="16" style="603" customWidth="1"/>
    <col min="14856" max="14856" width="17.28515625" style="603" customWidth="1"/>
    <col min="14857" max="14862" width="14.85546875" style="603" customWidth="1"/>
    <col min="14863" max="14878" width="18.85546875" style="603" customWidth="1"/>
    <col min="14879" max="15097" width="9.140625" style="603"/>
    <col min="15098" max="15098" width="19.42578125" style="603" customWidth="1"/>
    <col min="15099" max="15099" width="18.42578125" style="603" customWidth="1"/>
    <col min="15100" max="15101" width="9.140625" style="603"/>
    <col min="15102" max="15102" width="31.5703125" style="603" customWidth="1"/>
    <col min="15103" max="15103" width="7.28515625" style="603" customWidth="1"/>
    <col min="15104" max="15104" width="9.140625" style="603"/>
    <col min="15105" max="15105" width="10.7109375" style="603" customWidth="1"/>
    <col min="15106" max="15106" width="9.7109375" style="603" customWidth="1"/>
    <col min="15107" max="15107" width="10.7109375" style="603" customWidth="1"/>
    <col min="15108" max="15108" width="12.42578125" style="603" bestFit="1" customWidth="1"/>
    <col min="15109" max="15109" width="7.42578125" style="603" customWidth="1"/>
    <col min="15110" max="15110" width="0" style="603" hidden="1" customWidth="1"/>
    <col min="15111" max="15111" width="16" style="603" customWidth="1"/>
    <col min="15112" max="15112" width="17.28515625" style="603" customWidth="1"/>
    <col min="15113" max="15118" width="14.85546875" style="603" customWidth="1"/>
    <col min="15119" max="15134" width="18.85546875" style="603" customWidth="1"/>
    <col min="15135" max="15353" width="9.140625" style="603"/>
    <col min="15354" max="15354" width="19.42578125" style="603" customWidth="1"/>
    <col min="15355" max="15355" width="18.42578125" style="603" customWidth="1"/>
    <col min="15356" max="15357" width="9.140625" style="603"/>
    <col min="15358" max="15358" width="31.5703125" style="603" customWidth="1"/>
    <col min="15359" max="15359" width="7.28515625" style="603" customWidth="1"/>
    <col min="15360" max="15360" width="9.140625" style="603"/>
    <col min="15361" max="15361" width="10.7109375" style="603" customWidth="1"/>
    <col min="15362" max="15362" width="9.7109375" style="603" customWidth="1"/>
    <col min="15363" max="15363" width="10.7109375" style="603" customWidth="1"/>
    <col min="15364" max="15364" width="12.42578125" style="603" bestFit="1" customWidth="1"/>
    <col min="15365" max="15365" width="7.42578125" style="603" customWidth="1"/>
    <col min="15366" max="15366" width="0" style="603" hidden="1" customWidth="1"/>
    <col min="15367" max="15367" width="16" style="603" customWidth="1"/>
    <col min="15368" max="15368" width="17.28515625" style="603" customWidth="1"/>
    <col min="15369" max="15374" width="14.85546875" style="603" customWidth="1"/>
    <col min="15375" max="15390" width="18.85546875" style="603" customWidth="1"/>
    <col min="15391" max="15609" width="9.140625" style="603"/>
    <col min="15610" max="15610" width="19.42578125" style="603" customWidth="1"/>
    <col min="15611" max="15611" width="18.42578125" style="603" customWidth="1"/>
    <col min="15612" max="15613" width="9.140625" style="603"/>
    <col min="15614" max="15614" width="31.5703125" style="603" customWidth="1"/>
    <col min="15615" max="15615" width="7.28515625" style="603" customWidth="1"/>
    <col min="15616" max="15616" width="9.140625" style="603"/>
    <col min="15617" max="15617" width="10.7109375" style="603" customWidth="1"/>
    <col min="15618" max="15618" width="9.7109375" style="603" customWidth="1"/>
    <col min="15619" max="15619" width="10.7109375" style="603" customWidth="1"/>
    <col min="15620" max="15620" width="12.42578125" style="603" bestFit="1" customWidth="1"/>
    <col min="15621" max="15621" width="7.42578125" style="603" customWidth="1"/>
    <col min="15622" max="15622" width="0" style="603" hidden="1" customWidth="1"/>
    <col min="15623" max="15623" width="16" style="603" customWidth="1"/>
    <col min="15624" max="15624" width="17.28515625" style="603" customWidth="1"/>
    <col min="15625" max="15630" width="14.85546875" style="603" customWidth="1"/>
    <col min="15631" max="15646" width="18.85546875" style="603" customWidth="1"/>
    <col min="15647" max="15865" width="9.140625" style="603"/>
    <col min="15866" max="15866" width="19.42578125" style="603" customWidth="1"/>
    <col min="15867" max="15867" width="18.42578125" style="603" customWidth="1"/>
    <col min="15868" max="15869" width="9.140625" style="603"/>
    <col min="15870" max="15870" width="31.5703125" style="603" customWidth="1"/>
    <col min="15871" max="15871" width="7.28515625" style="603" customWidth="1"/>
    <col min="15872" max="15872" width="9.140625" style="603"/>
    <col min="15873" max="15873" width="10.7109375" style="603" customWidth="1"/>
    <col min="15874" max="15874" width="9.7109375" style="603" customWidth="1"/>
    <col min="15875" max="15875" width="10.7109375" style="603" customWidth="1"/>
    <col min="15876" max="15876" width="12.42578125" style="603" bestFit="1" customWidth="1"/>
    <col min="15877" max="15877" width="7.42578125" style="603" customWidth="1"/>
    <col min="15878" max="15878" width="0" style="603" hidden="1" customWidth="1"/>
    <col min="15879" max="15879" width="16" style="603" customWidth="1"/>
    <col min="15880" max="15880" width="17.28515625" style="603" customWidth="1"/>
    <col min="15881" max="15886" width="14.85546875" style="603" customWidth="1"/>
    <col min="15887" max="15902" width="18.85546875" style="603" customWidth="1"/>
    <col min="15903" max="16121" width="9.140625" style="603"/>
    <col min="16122" max="16122" width="19.42578125" style="603" customWidth="1"/>
    <col min="16123" max="16123" width="18.42578125" style="603" customWidth="1"/>
    <col min="16124" max="16125" width="9.140625" style="603"/>
    <col min="16126" max="16126" width="31.5703125" style="603" customWidth="1"/>
    <col min="16127" max="16127" width="7.28515625" style="603" customWidth="1"/>
    <col min="16128" max="16128" width="9.140625" style="603"/>
    <col min="16129" max="16129" width="10.7109375" style="603" customWidth="1"/>
    <col min="16130" max="16130" width="9.7109375" style="603" customWidth="1"/>
    <col min="16131" max="16131" width="10.7109375" style="603" customWidth="1"/>
    <col min="16132" max="16132" width="12.42578125" style="603" bestFit="1" customWidth="1"/>
    <col min="16133" max="16133" width="7.42578125" style="603" customWidth="1"/>
    <col min="16134" max="16134" width="0" style="603" hidden="1" customWidth="1"/>
    <col min="16135" max="16135" width="16" style="603" customWidth="1"/>
    <col min="16136" max="16136" width="17.28515625" style="603" customWidth="1"/>
    <col min="16137" max="16142" width="14.85546875" style="603" customWidth="1"/>
    <col min="16143" max="16158" width="18.85546875" style="603" customWidth="1"/>
    <col min="16159" max="16384" width="9.140625" style="603"/>
  </cols>
  <sheetData>
    <row r="1" spans="1:12" x14ac:dyDescent="0.25">
      <c r="A1" s="700"/>
      <c r="B1" s="700"/>
      <c r="C1" s="700"/>
      <c r="D1" s="700"/>
      <c r="E1" s="602"/>
      <c r="F1" s="602"/>
      <c r="G1" s="602"/>
      <c r="H1" s="697" t="s">
        <v>526</v>
      </c>
      <c r="I1" s="697"/>
      <c r="J1" s="697"/>
      <c r="K1" s="697"/>
      <c r="L1" s="697"/>
    </row>
    <row r="2" spans="1:12" x14ac:dyDescent="0.25">
      <c r="A2" s="602"/>
      <c r="B2" s="602"/>
      <c r="C2" s="602"/>
      <c r="D2" s="602"/>
      <c r="E2" s="602"/>
      <c r="F2" s="602"/>
      <c r="G2" s="602"/>
      <c r="H2" s="697" t="s">
        <v>527</v>
      </c>
      <c r="I2" s="697"/>
      <c r="J2" s="697"/>
      <c r="K2" s="697"/>
      <c r="L2" s="697"/>
    </row>
    <row r="3" spans="1:12" x14ac:dyDescent="0.25">
      <c r="A3" s="602"/>
      <c r="B3" s="602"/>
      <c r="C3" s="602"/>
      <c r="D3" s="602"/>
      <c r="E3" s="602"/>
      <c r="F3" s="602"/>
      <c r="G3" s="602"/>
      <c r="H3" s="697" t="s">
        <v>528</v>
      </c>
      <c r="I3" s="697"/>
      <c r="J3" s="697"/>
      <c r="K3" s="697"/>
      <c r="L3" s="697"/>
    </row>
    <row r="4" spans="1:12" x14ac:dyDescent="0.25">
      <c r="A4" s="602"/>
      <c r="B4" s="602"/>
      <c r="C4" s="602"/>
      <c r="D4" s="602"/>
      <c r="E4" s="602"/>
      <c r="F4" s="602"/>
      <c r="G4" s="602"/>
      <c r="H4" s="602"/>
      <c r="I4" s="602"/>
      <c r="J4" s="602"/>
      <c r="K4" s="698" t="s">
        <v>529</v>
      </c>
      <c r="L4" s="699"/>
    </row>
    <row r="5" spans="1:12" x14ac:dyDescent="0.25">
      <c r="A5" s="602"/>
      <c r="B5" s="602"/>
      <c r="C5" s="602"/>
      <c r="D5" s="602"/>
      <c r="E5" s="602"/>
      <c r="F5" s="602"/>
      <c r="G5" s="602"/>
      <c r="H5" s="602"/>
      <c r="I5" s="697" t="s">
        <v>502</v>
      </c>
      <c r="J5" s="697"/>
      <c r="K5" s="698">
        <v>322005</v>
      </c>
      <c r="L5" s="699"/>
    </row>
    <row r="6" spans="1:12" x14ac:dyDescent="0.25">
      <c r="A6" s="602"/>
      <c r="B6" s="602"/>
      <c r="C6" s="602"/>
      <c r="D6" s="602"/>
      <c r="E6" s="602"/>
      <c r="F6" s="602"/>
      <c r="G6" s="602"/>
      <c r="H6" s="602"/>
      <c r="I6" s="604"/>
      <c r="J6" s="604"/>
      <c r="K6" s="605"/>
      <c r="L6" s="606"/>
    </row>
    <row r="7" spans="1:12" ht="35.25" customHeight="1" x14ac:dyDescent="0.25">
      <c r="A7" s="607" t="s">
        <v>504</v>
      </c>
      <c r="B7" s="705" t="s">
        <v>505</v>
      </c>
      <c r="C7" s="705"/>
      <c r="D7" s="705"/>
      <c r="E7" s="705"/>
      <c r="F7" s="705"/>
      <c r="G7" s="705"/>
      <c r="H7" s="705"/>
      <c r="I7" s="705"/>
      <c r="J7" s="604" t="s">
        <v>506</v>
      </c>
      <c r="K7" s="706">
        <v>58306175</v>
      </c>
      <c r="L7" s="707"/>
    </row>
    <row r="8" spans="1:12" ht="15.75" customHeight="1" x14ac:dyDescent="0.25">
      <c r="A8" s="607"/>
      <c r="B8" s="708" t="s">
        <v>508</v>
      </c>
      <c r="C8" s="708"/>
      <c r="D8" s="708"/>
      <c r="E8" s="708"/>
      <c r="F8" s="708"/>
      <c r="G8" s="708"/>
      <c r="H8" s="708"/>
      <c r="I8" s="708"/>
      <c r="J8" s="602"/>
      <c r="K8" s="608"/>
      <c r="L8" s="609"/>
    </row>
    <row r="9" spans="1:12" ht="42.75" customHeight="1" x14ac:dyDescent="0.25">
      <c r="A9" s="607" t="s">
        <v>509</v>
      </c>
      <c r="B9" s="705" t="s">
        <v>530</v>
      </c>
      <c r="C9" s="705"/>
      <c r="D9" s="705"/>
      <c r="E9" s="705"/>
      <c r="F9" s="705"/>
      <c r="G9" s="705"/>
      <c r="H9" s="705"/>
      <c r="I9" s="705"/>
      <c r="J9" s="604" t="s">
        <v>506</v>
      </c>
      <c r="K9" s="709">
        <v>47569575</v>
      </c>
      <c r="L9" s="710"/>
    </row>
    <row r="10" spans="1:12" ht="12.75" customHeight="1" x14ac:dyDescent="0.25">
      <c r="A10" s="607"/>
      <c r="B10" s="708" t="s">
        <v>508</v>
      </c>
      <c r="C10" s="708"/>
      <c r="D10" s="708"/>
      <c r="E10" s="708"/>
      <c r="F10" s="708"/>
      <c r="G10" s="708"/>
      <c r="H10" s="708"/>
      <c r="I10" s="708"/>
      <c r="J10" s="602"/>
      <c r="K10" s="608"/>
      <c r="L10" s="609"/>
    </row>
    <row r="11" spans="1:12" ht="35.25" customHeight="1" x14ac:dyDescent="0.25">
      <c r="A11" s="607" t="s">
        <v>557</v>
      </c>
      <c r="B11" s="705" t="s">
        <v>559</v>
      </c>
      <c r="C11" s="705"/>
      <c r="D11" s="705"/>
      <c r="E11" s="705"/>
      <c r="F11" s="705"/>
      <c r="G11" s="705"/>
      <c r="H11" s="705"/>
      <c r="I11" s="705"/>
      <c r="J11" s="604"/>
      <c r="K11" s="709" t="str">
        <f>IF([1]Source!Y15&lt;&gt;"",[1]Source!Y15," ")</f>
        <v xml:space="preserve"> </v>
      </c>
      <c r="L11" s="710"/>
    </row>
    <row r="12" spans="1:12" x14ac:dyDescent="0.25">
      <c r="A12" s="610"/>
      <c r="B12" s="708" t="s">
        <v>531</v>
      </c>
      <c r="C12" s="708"/>
      <c r="D12" s="708"/>
      <c r="E12" s="708"/>
      <c r="F12" s="708"/>
      <c r="G12" s="708"/>
      <c r="H12" s="708"/>
      <c r="I12" s="708"/>
      <c r="J12" s="604"/>
      <c r="K12" s="605"/>
      <c r="L12" s="606"/>
    </row>
    <row r="13" spans="1:12" x14ac:dyDescent="0.25">
      <c r="A13" s="610"/>
      <c r="B13" s="611"/>
      <c r="C13" s="612"/>
      <c r="D13" s="612"/>
      <c r="E13" s="612"/>
      <c r="F13" s="612"/>
      <c r="G13" s="612"/>
      <c r="H13" s="612"/>
      <c r="I13" s="612"/>
      <c r="J13" s="604"/>
      <c r="K13" s="605"/>
      <c r="L13" s="606"/>
    </row>
    <row r="14" spans="1:12" x14ac:dyDescent="0.25">
      <c r="A14" s="602"/>
      <c r="B14" s="602"/>
      <c r="C14" s="602"/>
      <c r="D14" s="602"/>
      <c r="E14" s="602"/>
      <c r="F14" s="602"/>
      <c r="G14" s="602"/>
      <c r="H14" s="697" t="s">
        <v>532</v>
      </c>
      <c r="I14" s="697"/>
      <c r="J14" s="711"/>
      <c r="K14" s="698" t="str">
        <f>IF([1]Source!AC15&lt;&gt;"",[1]Source!AC15," ")</f>
        <v xml:space="preserve"> </v>
      </c>
      <c r="L14" s="699"/>
    </row>
    <row r="15" spans="1:12" x14ac:dyDescent="0.25">
      <c r="A15" s="602"/>
      <c r="B15" s="602"/>
      <c r="C15" s="602"/>
      <c r="D15" s="602"/>
      <c r="E15" s="697" t="s">
        <v>533</v>
      </c>
      <c r="F15" s="697"/>
      <c r="G15" s="697"/>
      <c r="H15" s="697"/>
      <c r="I15" s="701" t="s">
        <v>515</v>
      </c>
      <c r="J15" s="702"/>
      <c r="K15" s="703" t="s">
        <v>516</v>
      </c>
      <c r="L15" s="704"/>
    </row>
    <row r="16" spans="1:12" x14ac:dyDescent="0.25">
      <c r="A16" s="602"/>
      <c r="B16" s="602"/>
      <c r="C16" s="602"/>
      <c r="D16" s="602"/>
      <c r="E16" s="602"/>
      <c r="F16" s="602"/>
      <c r="G16" s="602"/>
      <c r="H16" s="602"/>
      <c r="I16" s="712" t="s">
        <v>517</v>
      </c>
      <c r="J16" s="713"/>
      <c r="K16" s="714">
        <v>45198</v>
      </c>
      <c r="L16" s="715"/>
    </row>
    <row r="17" spans="1:30" x14ac:dyDescent="0.25">
      <c r="A17" s="602"/>
      <c r="B17" s="602"/>
      <c r="C17" s="602"/>
      <c r="D17" s="602"/>
      <c r="E17" s="602"/>
      <c r="F17" s="602"/>
      <c r="G17" s="602"/>
      <c r="H17" s="602"/>
      <c r="I17" s="602"/>
      <c r="J17" s="602"/>
      <c r="K17" s="602"/>
      <c r="L17" s="602"/>
    </row>
    <row r="18" spans="1:30" s="614" customFormat="1" x14ac:dyDescent="0.2">
      <c r="A18" s="613"/>
      <c r="B18" s="613"/>
      <c r="C18" s="613"/>
      <c r="D18" s="613"/>
      <c r="E18" s="716" t="s">
        <v>534</v>
      </c>
      <c r="F18" s="717"/>
      <c r="G18" s="716" t="s">
        <v>535</v>
      </c>
      <c r="H18" s="720"/>
      <c r="I18" s="716" t="s">
        <v>521</v>
      </c>
      <c r="J18" s="717"/>
      <c r="K18" s="717"/>
      <c r="L18" s="720"/>
    </row>
    <row r="19" spans="1:30" s="614" customFormat="1" x14ac:dyDescent="0.2">
      <c r="A19" s="613"/>
      <c r="B19" s="613"/>
      <c r="C19" s="613"/>
      <c r="D19" s="613"/>
      <c r="E19" s="718"/>
      <c r="F19" s="719"/>
      <c r="G19" s="718"/>
      <c r="H19" s="721"/>
      <c r="I19" s="722" t="s">
        <v>522</v>
      </c>
      <c r="J19" s="723"/>
      <c r="K19" s="722" t="s">
        <v>523</v>
      </c>
      <c r="L19" s="724"/>
    </row>
    <row r="20" spans="1:30" x14ac:dyDescent="0.25">
      <c r="A20" s="602"/>
      <c r="B20" s="602"/>
      <c r="C20" s="602"/>
      <c r="D20" s="602"/>
      <c r="E20" s="706">
        <v>3</v>
      </c>
      <c r="F20" s="726"/>
      <c r="G20" s="714">
        <v>45435</v>
      </c>
      <c r="H20" s="715"/>
      <c r="I20" s="714">
        <v>45415</v>
      </c>
      <c r="J20" s="727"/>
      <c r="K20" s="714">
        <f>G20</f>
        <v>45435</v>
      </c>
      <c r="L20" s="715"/>
    </row>
    <row r="21" spans="1:30" x14ac:dyDescent="0.25">
      <c r="A21" s="602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</row>
    <row r="22" spans="1:30" x14ac:dyDescent="0.25">
      <c r="A22" s="602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</row>
    <row r="23" spans="1:30" s="615" customFormat="1" x14ac:dyDescent="0.25">
      <c r="A23" s="728" t="s">
        <v>536</v>
      </c>
      <c r="B23" s="728"/>
      <c r="C23" s="728"/>
      <c r="D23" s="728"/>
      <c r="E23" s="728"/>
      <c r="F23" s="728"/>
      <c r="G23" s="728"/>
      <c r="H23" s="728"/>
      <c r="I23" s="728"/>
      <c r="J23" s="728"/>
      <c r="K23" s="728"/>
      <c r="L23" s="728"/>
    </row>
    <row r="24" spans="1:30" x14ac:dyDescent="0.25">
      <c r="A24" s="602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</row>
    <row r="25" spans="1:30" x14ac:dyDescent="0.25">
      <c r="A25" s="602"/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</row>
    <row r="26" spans="1:30" ht="15" customHeight="1" x14ac:dyDescent="0.25">
      <c r="A26" s="725" t="s">
        <v>537</v>
      </c>
      <c r="B26" s="725" t="s">
        <v>538</v>
      </c>
      <c r="C26" s="725"/>
      <c r="D26" s="725"/>
      <c r="E26" s="725"/>
      <c r="F26" s="725" t="s">
        <v>539</v>
      </c>
      <c r="G26" s="725" t="s">
        <v>540</v>
      </c>
      <c r="H26" s="725"/>
      <c r="I26" s="725"/>
      <c r="J26" s="725"/>
      <c r="K26" s="725"/>
      <c r="L26" s="725"/>
    </row>
    <row r="27" spans="1:30" ht="15" customHeight="1" x14ac:dyDescent="0.25">
      <c r="A27" s="725"/>
      <c r="B27" s="725"/>
      <c r="C27" s="725"/>
      <c r="D27" s="725"/>
      <c r="E27" s="725"/>
      <c r="F27" s="725"/>
      <c r="G27" s="725" t="s">
        <v>541</v>
      </c>
      <c r="H27" s="725"/>
      <c r="I27" s="725" t="s">
        <v>542</v>
      </c>
      <c r="J27" s="725"/>
      <c r="K27" s="725" t="s">
        <v>543</v>
      </c>
      <c r="L27" s="725"/>
    </row>
    <row r="28" spans="1:30" ht="15" customHeight="1" x14ac:dyDescent="0.25">
      <c r="A28" s="725"/>
      <c r="B28" s="725"/>
      <c r="C28" s="725"/>
      <c r="D28" s="725"/>
      <c r="E28" s="725"/>
      <c r="F28" s="725"/>
      <c r="G28" s="725"/>
      <c r="H28" s="725"/>
      <c r="I28" s="725"/>
      <c r="J28" s="725"/>
      <c r="K28" s="725"/>
      <c r="L28" s="725"/>
    </row>
    <row r="29" spans="1:30" ht="15" customHeight="1" x14ac:dyDescent="0.25">
      <c r="A29" s="725"/>
      <c r="B29" s="725"/>
      <c r="C29" s="725"/>
      <c r="D29" s="725"/>
      <c r="E29" s="725"/>
      <c r="F29" s="725"/>
      <c r="G29" s="725"/>
      <c r="H29" s="725"/>
      <c r="I29" s="725"/>
      <c r="J29" s="725"/>
      <c r="K29" s="725"/>
      <c r="L29" s="725"/>
    </row>
    <row r="30" spans="1:30" ht="15.75" customHeight="1" x14ac:dyDescent="0.25">
      <c r="A30" s="616">
        <v>1</v>
      </c>
      <c r="B30" s="732">
        <v>2</v>
      </c>
      <c r="C30" s="732"/>
      <c r="D30" s="732"/>
      <c r="E30" s="732"/>
      <c r="F30" s="616">
        <v>3</v>
      </c>
      <c r="G30" s="732">
        <v>4</v>
      </c>
      <c r="H30" s="732"/>
      <c r="I30" s="732">
        <v>5</v>
      </c>
      <c r="J30" s="732"/>
      <c r="K30" s="732">
        <v>6</v>
      </c>
      <c r="L30" s="732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  <c r="AC30" s="617"/>
      <c r="AD30" s="617"/>
    </row>
    <row r="31" spans="1:30" s="623" customFormat="1" ht="32.25" customHeight="1" x14ac:dyDescent="0.2">
      <c r="A31" s="618"/>
      <c r="B31" s="733" t="s">
        <v>544</v>
      </c>
      <c r="C31" s="733"/>
      <c r="D31" s="733"/>
      <c r="E31" s="733"/>
      <c r="F31" s="619"/>
      <c r="G31" s="734">
        <f>18438001.47+K31</f>
        <v>31301134.599358972</v>
      </c>
      <c r="H31" s="735"/>
      <c r="I31" s="734">
        <f>18438001.47+K31</f>
        <v>31301134.599358972</v>
      </c>
      <c r="J31" s="735"/>
      <c r="K31" s="736">
        <f>'кс-2'!J806/1.2</f>
        <v>12863133.129358973</v>
      </c>
      <c r="L31" s="736"/>
      <c r="M31" s="683">
        <f>'кс-2'!J548/1.2</f>
        <v>8092014.9533333322</v>
      </c>
      <c r="N31" s="621"/>
      <c r="O31" s="622"/>
      <c r="P31" s="622"/>
      <c r="Q31" s="622"/>
      <c r="R31" s="622"/>
      <c r="S31" s="622"/>
      <c r="T31" s="622"/>
      <c r="U31" s="622"/>
      <c r="V31" s="622"/>
      <c r="W31" s="622"/>
      <c r="X31" s="622"/>
      <c r="Y31" s="622"/>
      <c r="Z31" s="622"/>
      <c r="AA31" s="622"/>
      <c r="AB31" s="622"/>
      <c r="AC31" s="622"/>
      <c r="AD31" s="622"/>
    </row>
    <row r="32" spans="1:30" s="623" customFormat="1" ht="15.75" customHeight="1" x14ac:dyDescent="0.2">
      <c r="A32" s="618">
        <v>1</v>
      </c>
      <c r="B32" s="737" t="s">
        <v>570</v>
      </c>
      <c r="C32" s="737"/>
      <c r="D32" s="737"/>
      <c r="E32" s="737"/>
      <c r="F32" s="618"/>
      <c r="G32" s="730"/>
      <c r="H32" s="730"/>
      <c r="I32" s="730"/>
      <c r="J32" s="730"/>
      <c r="K32" s="731">
        <f>K31</f>
        <v>12863133.129358973</v>
      </c>
      <c r="L32" s="731"/>
      <c r="M32" s="620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  <c r="AC32" s="621"/>
      <c r="AD32" s="621"/>
    </row>
    <row r="33" spans="1:30" s="623" customFormat="1" ht="15.75" customHeight="1" x14ac:dyDescent="0.2">
      <c r="A33" s="738" t="s">
        <v>545</v>
      </c>
      <c r="B33" s="738"/>
      <c r="C33" s="738"/>
      <c r="D33" s="738"/>
      <c r="E33" s="738"/>
      <c r="F33" s="738"/>
      <c r="G33" s="739">
        <f>G31</f>
        <v>31301134.599358972</v>
      </c>
      <c r="H33" s="740"/>
      <c r="I33" s="739">
        <f>I31</f>
        <v>31301134.599358972</v>
      </c>
      <c r="J33" s="740"/>
      <c r="K33" s="739">
        <f>K31</f>
        <v>12863133.129358973</v>
      </c>
      <c r="L33" s="740"/>
      <c r="N33" s="624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622"/>
      <c r="AB33" s="622"/>
      <c r="AC33" s="622"/>
      <c r="AD33" s="622"/>
    </row>
    <row r="34" spans="1:30" s="623" customFormat="1" ht="15.75" customHeight="1" x14ac:dyDescent="0.2">
      <c r="A34" s="729" t="s">
        <v>546</v>
      </c>
      <c r="B34" s="729"/>
      <c r="C34" s="729"/>
      <c r="D34" s="729"/>
      <c r="E34" s="729"/>
      <c r="F34" s="729"/>
      <c r="G34" s="730"/>
      <c r="H34" s="730"/>
      <c r="I34" s="730"/>
      <c r="J34" s="730"/>
      <c r="K34" s="731">
        <f>0.2*K33</f>
        <v>2572626.6258717948</v>
      </c>
      <c r="L34" s="73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  <c r="AC34" s="621"/>
      <c r="AD34" s="621"/>
    </row>
    <row r="35" spans="1:30" s="623" customFormat="1" ht="15.75" customHeight="1" x14ac:dyDescent="0.2">
      <c r="A35" s="738" t="s">
        <v>547</v>
      </c>
      <c r="B35" s="738"/>
      <c r="C35" s="738"/>
      <c r="D35" s="738"/>
      <c r="E35" s="738"/>
      <c r="F35" s="738"/>
      <c r="G35" s="742"/>
      <c r="H35" s="742"/>
      <c r="I35" s="742"/>
      <c r="J35" s="742"/>
      <c r="K35" s="743">
        <f>K33+K34</f>
        <v>15435759.755230768</v>
      </c>
      <c r="L35" s="743"/>
      <c r="N35" s="624"/>
      <c r="O35" s="624"/>
      <c r="P35" s="624"/>
      <c r="Q35" s="624"/>
      <c r="R35" s="624"/>
      <c r="S35" s="624"/>
      <c r="T35" s="624"/>
      <c r="U35" s="624"/>
      <c r="V35" s="624"/>
      <c r="W35" s="624"/>
      <c r="X35" s="624"/>
      <c r="Y35" s="624"/>
      <c r="Z35" s="624"/>
      <c r="AA35" s="624"/>
      <c r="AB35" s="624"/>
      <c r="AC35" s="624"/>
      <c r="AD35" s="624"/>
    </row>
    <row r="36" spans="1:30" s="623" customFormat="1" ht="15.75" customHeight="1" x14ac:dyDescent="0.2">
      <c r="A36" s="729" t="s">
        <v>569</v>
      </c>
      <c r="B36" s="729"/>
      <c r="C36" s="729"/>
      <c r="D36" s="729"/>
      <c r="E36" s="729"/>
      <c r="F36" s="729"/>
      <c r="G36" s="745">
        <f>7867284.87+K36</f>
        <v>16353865.583425876</v>
      </c>
      <c r="H36" s="745"/>
      <c r="I36" s="745">
        <f>7867284.87+K36</f>
        <v>16353865.583425876</v>
      </c>
      <c r="J36" s="745"/>
      <c r="K36" s="745">
        <f>0.5498*K35</f>
        <v>8486580.7134258747</v>
      </c>
      <c r="L36" s="745"/>
    </row>
    <row r="37" spans="1:30" s="623" customFormat="1" ht="15.75" customHeight="1" x14ac:dyDescent="0.2">
      <c r="A37" s="738" t="s">
        <v>548</v>
      </c>
      <c r="B37" s="738"/>
      <c r="C37" s="738"/>
      <c r="D37" s="738"/>
      <c r="E37" s="738"/>
      <c r="F37" s="738"/>
      <c r="G37" s="742"/>
      <c r="H37" s="742"/>
      <c r="I37" s="742"/>
      <c r="J37" s="742"/>
      <c r="K37" s="743">
        <f>K35-K36</f>
        <v>6949179.0418048929</v>
      </c>
      <c r="L37" s="743"/>
    </row>
    <row r="38" spans="1:30" s="623" customFormat="1" ht="15.75" customHeight="1" x14ac:dyDescent="0.2">
      <c r="A38" s="729" t="s">
        <v>383</v>
      </c>
      <c r="B38" s="729"/>
      <c r="C38" s="729"/>
      <c r="D38" s="729"/>
      <c r="E38" s="729"/>
      <c r="F38" s="729"/>
      <c r="G38" s="744"/>
      <c r="H38" s="744"/>
      <c r="I38" s="744"/>
      <c r="J38" s="744"/>
      <c r="K38" s="745">
        <f>K37/6</f>
        <v>1158196.5069674822</v>
      </c>
      <c r="L38" s="745"/>
    </row>
    <row r="39" spans="1:30" s="623" customFormat="1" x14ac:dyDescent="0.2">
      <c r="A39" s="625"/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</row>
    <row r="40" spans="1:30" x14ac:dyDescent="0.25">
      <c r="A40" s="627"/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</row>
    <row r="41" spans="1:30" x14ac:dyDescent="0.25">
      <c r="A41" s="627"/>
      <c r="B41" s="602"/>
      <c r="C41" s="602"/>
      <c r="D41" s="602"/>
      <c r="E41" s="602"/>
      <c r="F41" s="602"/>
      <c r="G41" s="602"/>
      <c r="H41" s="602"/>
      <c r="I41" s="602"/>
      <c r="J41" s="602"/>
      <c r="K41" s="602"/>
      <c r="L41" s="602"/>
    </row>
    <row r="42" spans="1:30" x14ac:dyDescent="0.25">
      <c r="A42" s="602"/>
      <c r="B42" s="602"/>
      <c r="C42" s="602"/>
      <c r="D42" s="602"/>
      <c r="E42" s="602"/>
      <c r="F42" s="602"/>
      <c r="G42" s="602"/>
      <c r="H42" s="602"/>
      <c r="I42" s="602"/>
      <c r="J42" s="602"/>
      <c r="K42" s="602"/>
      <c r="L42" s="602"/>
      <c r="N42" s="628"/>
    </row>
    <row r="43" spans="1:30" x14ac:dyDescent="0.25">
      <c r="A43" s="602"/>
      <c r="B43" s="602"/>
      <c r="C43" s="602"/>
      <c r="D43" s="602"/>
      <c r="E43" s="602"/>
      <c r="F43" s="602"/>
      <c r="G43" s="602"/>
      <c r="H43" s="602"/>
      <c r="I43" s="602"/>
      <c r="J43" s="602"/>
      <c r="K43" s="602"/>
      <c r="L43" s="602"/>
    </row>
    <row r="44" spans="1:30" s="633" customFormat="1" ht="18.75" x14ac:dyDescent="0.3">
      <c r="A44" s="631"/>
      <c r="B44" s="632"/>
      <c r="C44" s="632"/>
      <c r="D44" s="632"/>
      <c r="E44" s="632"/>
      <c r="F44" s="632"/>
      <c r="G44" s="632"/>
      <c r="H44" s="632"/>
      <c r="I44" s="632"/>
      <c r="J44" s="632"/>
      <c r="K44" s="632"/>
      <c r="L44" s="632"/>
    </row>
    <row r="45" spans="1:30" s="633" customFormat="1" ht="33.75" customHeight="1" x14ac:dyDescent="0.3">
      <c r="A45" s="631" t="s">
        <v>283</v>
      </c>
      <c r="B45" s="746" t="s">
        <v>555</v>
      </c>
      <c r="C45" s="746"/>
      <c r="D45" s="746"/>
      <c r="E45" s="746"/>
      <c r="F45" s="746"/>
      <c r="G45" s="746"/>
      <c r="H45" s="746"/>
      <c r="I45" s="634"/>
      <c r="J45" s="747" t="s">
        <v>556</v>
      </c>
      <c r="K45" s="747"/>
      <c r="L45" s="747"/>
    </row>
    <row r="46" spans="1:30" x14ac:dyDescent="0.25">
      <c r="A46" s="602"/>
      <c r="B46" s="602"/>
      <c r="C46" s="635"/>
      <c r="D46" s="635"/>
      <c r="E46" s="741" t="s">
        <v>552</v>
      </c>
      <c r="F46" s="741"/>
      <c r="G46" s="741"/>
      <c r="H46" s="741"/>
      <c r="I46" s="741"/>
      <c r="J46" s="741" t="s">
        <v>553</v>
      </c>
      <c r="K46" s="741"/>
      <c r="L46" s="741"/>
    </row>
    <row r="47" spans="1:30" x14ac:dyDescent="0.25">
      <c r="A47" s="629"/>
      <c r="B47" s="602"/>
      <c r="C47" s="602"/>
      <c r="D47" s="602"/>
      <c r="E47" s="602"/>
      <c r="F47" s="602"/>
      <c r="G47" s="602"/>
      <c r="H47" s="602"/>
      <c r="I47" s="602"/>
      <c r="J47" s="602"/>
      <c r="K47" s="630"/>
      <c r="L47" s="602"/>
    </row>
    <row r="48" spans="1:30" s="633" customFormat="1" ht="18.75" x14ac:dyDescent="0.3">
      <c r="A48" s="631"/>
      <c r="B48" s="632"/>
      <c r="C48" s="632"/>
      <c r="D48" s="632"/>
      <c r="E48" s="632"/>
      <c r="F48" s="632"/>
      <c r="G48" s="632"/>
      <c r="H48" s="632"/>
      <c r="I48" s="632"/>
      <c r="J48" s="632"/>
      <c r="K48" s="632"/>
      <c r="L48" s="632"/>
    </row>
    <row r="49" spans="1:12" s="633" customFormat="1" ht="33.75" customHeight="1" x14ac:dyDescent="0.3">
      <c r="A49" s="631" t="s">
        <v>442</v>
      </c>
      <c r="B49" s="746" t="s">
        <v>550</v>
      </c>
      <c r="C49" s="746"/>
      <c r="D49" s="746"/>
      <c r="E49" s="746"/>
      <c r="F49" s="746"/>
      <c r="G49" s="746"/>
      <c r="H49" s="746"/>
      <c r="I49" s="634"/>
      <c r="J49" s="747" t="s">
        <v>551</v>
      </c>
      <c r="K49" s="747"/>
      <c r="L49" s="747"/>
    </row>
    <row r="50" spans="1:12" x14ac:dyDescent="0.25">
      <c r="A50" s="602"/>
      <c r="B50" s="602"/>
      <c r="C50" s="635"/>
      <c r="D50" s="635"/>
      <c r="E50" s="741" t="s">
        <v>552</v>
      </c>
      <c r="F50" s="741"/>
      <c r="G50" s="741"/>
      <c r="H50" s="741"/>
      <c r="I50" s="741"/>
      <c r="J50" s="741" t="s">
        <v>553</v>
      </c>
      <c r="K50" s="741"/>
      <c r="L50" s="741"/>
    </row>
    <row r="51" spans="1:12" x14ac:dyDescent="0.25">
      <c r="A51" s="602"/>
      <c r="B51" s="602"/>
      <c r="C51" s="602"/>
      <c r="D51" s="602"/>
      <c r="E51" s="602"/>
      <c r="F51" s="602"/>
      <c r="G51" s="602"/>
      <c r="H51" s="602"/>
      <c r="I51" s="602"/>
      <c r="J51" s="602"/>
      <c r="K51" s="604"/>
      <c r="L51" s="602"/>
    </row>
    <row r="52" spans="1:12" x14ac:dyDescent="0.25">
      <c r="K52" s="636"/>
    </row>
    <row r="53" spans="1:12" x14ac:dyDescent="0.25">
      <c r="B53" s="637"/>
    </row>
  </sheetData>
  <mergeCells count="84"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24"/>
  <sheetViews>
    <sheetView view="pageBreakPreview" zoomScale="80" zoomScaleNormal="80" zoomScaleSheetLayoutView="80" workbookViewId="0">
      <selection activeCell="M10" sqref="M10"/>
    </sheetView>
  </sheetViews>
  <sheetFormatPr defaultColWidth="9.140625" defaultRowHeight="12.75" x14ac:dyDescent="0.2"/>
  <cols>
    <col min="1" max="1" width="14.28515625" style="599" customWidth="1"/>
    <col min="2" max="2" width="62" customWidth="1"/>
    <col min="3" max="3" width="16.140625" style="571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673" bestFit="1" customWidth="1"/>
    <col min="12" max="12" width="10.85546875" style="673" bestFit="1" customWidth="1"/>
    <col min="13" max="13" width="13.28515625" style="673" customWidth="1"/>
    <col min="14" max="14" width="13.5703125" style="673" customWidth="1"/>
    <col min="15" max="15" width="15.28515625" customWidth="1"/>
  </cols>
  <sheetData>
    <row r="1" spans="1:15" x14ac:dyDescent="0.2">
      <c r="A1" s="512"/>
      <c r="B1" s="513"/>
      <c r="C1" s="513"/>
      <c r="D1" s="514"/>
      <c r="E1" s="514"/>
      <c r="F1" s="514"/>
      <c r="G1" s="515"/>
      <c r="H1" s="516"/>
      <c r="I1" s="514"/>
      <c r="J1" s="517" t="s">
        <v>499</v>
      </c>
    </row>
    <row r="2" spans="1:15" x14ac:dyDescent="0.2">
      <c r="A2" s="512"/>
      <c r="B2" s="513"/>
      <c r="C2" s="513"/>
      <c r="D2" s="514"/>
      <c r="E2" s="514"/>
      <c r="F2" s="514"/>
      <c r="G2" s="515"/>
      <c r="H2" s="518"/>
      <c r="I2" s="514"/>
      <c r="J2" s="517" t="s">
        <v>500</v>
      </c>
    </row>
    <row r="3" spans="1:15" x14ac:dyDescent="0.2">
      <c r="A3" s="512"/>
      <c r="B3" s="519"/>
      <c r="C3" s="519"/>
      <c r="D3" s="520"/>
      <c r="E3" s="520"/>
      <c r="F3" s="520"/>
      <c r="G3" s="515"/>
      <c r="H3" s="517"/>
      <c r="I3" s="520"/>
      <c r="J3" s="650" t="s">
        <v>501</v>
      </c>
    </row>
    <row r="4" spans="1:15" x14ac:dyDescent="0.2">
      <c r="A4" s="512"/>
      <c r="B4" s="519"/>
      <c r="C4" s="519"/>
      <c r="D4" s="520"/>
      <c r="E4" s="520"/>
      <c r="F4" s="520"/>
      <c r="G4" s="515"/>
      <c r="H4" s="755" t="s">
        <v>502</v>
      </c>
      <c r="I4" s="756"/>
      <c r="J4" s="650" t="s">
        <v>503</v>
      </c>
    </row>
    <row r="5" spans="1:15" ht="17.25" customHeight="1" x14ac:dyDescent="0.2">
      <c r="A5" s="521" t="s">
        <v>504</v>
      </c>
      <c r="B5" s="757" t="s">
        <v>505</v>
      </c>
      <c r="C5" s="757"/>
      <c r="D5" s="757"/>
      <c r="E5" s="757"/>
      <c r="F5" s="757"/>
      <c r="G5" s="757"/>
      <c r="H5" s="522"/>
      <c r="I5" s="523" t="s">
        <v>506</v>
      </c>
      <c r="J5" s="651" t="s">
        <v>507</v>
      </c>
    </row>
    <row r="6" spans="1:15" ht="17.25" customHeight="1" x14ac:dyDescent="0.2">
      <c r="A6" s="524"/>
      <c r="B6" s="758" t="s">
        <v>508</v>
      </c>
      <c r="C6" s="758"/>
      <c r="D6" s="758"/>
      <c r="E6" s="758"/>
      <c r="F6" s="758"/>
      <c r="G6" s="758"/>
      <c r="H6" s="525"/>
      <c r="I6" s="523"/>
      <c r="J6" s="652"/>
    </row>
    <row r="7" spans="1:15" ht="17.25" customHeight="1" x14ac:dyDescent="0.2">
      <c r="A7" s="521" t="s">
        <v>509</v>
      </c>
      <c r="B7" s="757" t="s">
        <v>510</v>
      </c>
      <c r="C7" s="757"/>
      <c r="D7" s="757"/>
      <c r="E7" s="757"/>
      <c r="F7" s="757"/>
      <c r="G7" s="757"/>
      <c r="H7" s="522"/>
      <c r="I7" s="523" t="s">
        <v>506</v>
      </c>
      <c r="J7" s="651" t="s">
        <v>511</v>
      </c>
    </row>
    <row r="8" spans="1:15" ht="15.75" customHeight="1" x14ac:dyDescent="0.2">
      <c r="A8" s="524"/>
      <c r="B8" s="759" t="s">
        <v>508</v>
      </c>
      <c r="C8" s="759"/>
      <c r="D8" s="759"/>
      <c r="E8" s="759"/>
      <c r="F8" s="759"/>
      <c r="G8" s="759"/>
      <c r="H8" s="517"/>
      <c r="I8" s="523"/>
      <c r="J8" s="653"/>
    </row>
    <row r="9" spans="1:15" ht="26.25" customHeight="1" x14ac:dyDescent="0.2">
      <c r="A9" s="521" t="s">
        <v>512</v>
      </c>
      <c r="B9" s="757" t="s">
        <v>559</v>
      </c>
      <c r="C9" s="757"/>
      <c r="D9" s="757"/>
      <c r="E9" s="757"/>
      <c r="F9" s="757"/>
      <c r="G9" s="757"/>
      <c r="H9" s="522"/>
      <c r="I9" s="520"/>
      <c r="J9" s="654"/>
    </row>
    <row r="10" spans="1:15" ht="24" customHeight="1" x14ac:dyDescent="0.2">
      <c r="A10" s="521" t="s">
        <v>558</v>
      </c>
      <c r="B10" s="757" t="s">
        <v>560</v>
      </c>
      <c r="C10" s="757"/>
      <c r="D10" s="757"/>
      <c r="E10" s="757"/>
      <c r="F10" s="757"/>
      <c r="G10" s="757"/>
      <c r="H10" s="522"/>
      <c r="I10" s="520"/>
      <c r="J10" s="654"/>
    </row>
    <row r="11" spans="1:15" x14ac:dyDescent="0.2">
      <c r="A11" s="512"/>
      <c r="B11" s="759" t="s">
        <v>508</v>
      </c>
      <c r="C11" s="759"/>
      <c r="D11" s="759"/>
      <c r="E11" s="759"/>
      <c r="F11" s="759"/>
      <c r="G11" s="759"/>
      <c r="H11" s="519" t="s">
        <v>513</v>
      </c>
      <c r="I11" s="526"/>
      <c r="J11" s="655"/>
    </row>
    <row r="12" spans="1:15" ht="16.5" customHeight="1" x14ac:dyDescent="0.2">
      <c r="A12" s="512"/>
      <c r="B12" s="519"/>
      <c r="C12" s="519"/>
      <c r="D12" s="520"/>
      <c r="E12" s="520"/>
      <c r="F12" s="768" t="s">
        <v>514</v>
      </c>
      <c r="G12" s="768"/>
      <c r="H12" s="768"/>
      <c r="I12" s="523" t="s">
        <v>515</v>
      </c>
      <c r="J12" s="656" t="s">
        <v>516</v>
      </c>
    </row>
    <row r="13" spans="1:15" x14ac:dyDescent="0.2">
      <c r="A13" s="512"/>
      <c r="B13" s="519"/>
      <c r="C13" s="519"/>
      <c r="D13" s="520"/>
      <c r="E13" s="520"/>
      <c r="F13" s="520"/>
      <c r="G13" s="527"/>
      <c r="H13" s="517"/>
      <c r="I13" s="523" t="s">
        <v>517</v>
      </c>
      <c r="J13" s="657">
        <v>45198</v>
      </c>
    </row>
    <row r="14" spans="1:15" x14ac:dyDescent="0.2">
      <c r="A14" s="512"/>
      <c r="B14" s="519"/>
      <c r="C14" s="519"/>
      <c r="D14" s="520"/>
      <c r="E14" s="520"/>
      <c r="F14" s="520"/>
      <c r="G14" s="527"/>
      <c r="H14" s="769" t="s">
        <v>518</v>
      </c>
      <c r="I14" s="770"/>
      <c r="J14" s="655"/>
    </row>
    <row r="15" spans="1:15" ht="18.75" customHeight="1" x14ac:dyDescent="0.2">
      <c r="A15" s="512"/>
      <c r="B15" s="513"/>
      <c r="C15" s="513"/>
      <c r="D15" s="514"/>
      <c r="E15" s="514"/>
      <c r="F15" s="514"/>
      <c r="G15" s="748" t="s">
        <v>519</v>
      </c>
      <c r="H15" s="750" t="s">
        <v>520</v>
      </c>
      <c r="I15" s="753" t="s">
        <v>521</v>
      </c>
      <c r="J15" s="754"/>
    </row>
    <row r="16" spans="1:15" x14ac:dyDescent="0.2">
      <c r="A16" s="512"/>
      <c r="B16" s="513"/>
      <c r="C16" s="513"/>
      <c r="D16" s="514"/>
      <c r="E16" s="514"/>
      <c r="F16" s="514"/>
      <c r="G16" s="749"/>
      <c r="H16" s="751"/>
      <c r="I16" s="529" t="s">
        <v>522</v>
      </c>
      <c r="J16" s="650" t="s">
        <v>523</v>
      </c>
      <c r="L16" s="748" t="s">
        <v>519</v>
      </c>
      <c r="M16" s="750" t="s">
        <v>520</v>
      </c>
      <c r="N16" s="752" t="s">
        <v>521</v>
      </c>
      <c r="O16" s="752"/>
    </row>
    <row r="17" spans="1:15" x14ac:dyDescent="0.2">
      <c r="A17" s="512"/>
      <c r="B17" s="530"/>
      <c r="C17" s="530"/>
      <c r="D17" s="530"/>
      <c r="E17" s="530"/>
      <c r="F17" s="530"/>
      <c r="G17" s="529">
        <v>3</v>
      </c>
      <c r="H17" s="528">
        <v>45435</v>
      </c>
      <c r="I17" s="528">
        <v>45415</v>
      </c>
      <c r="J17" s="657">
        <v>45435</v>
      </c>
      <c r="L17" s="749"/>
      <c r="M17" s="751"/>
      <c r="N17" s="529" t="s">
        <v>522</v>
      </c>
      <c r="O17" s="696" t="s">
        <v>523</v>
      </c>
    </row>
    <row r="18" spans="1:15" ht="15" customHeight="1" x14ac:dyDescent="0.2">
      <c r="A18" s="531"/>
      <c r="B18" s="763" t="s">
        <v>524</v>
      </c>
      <c r="C18" s="763"/>
      <c r="D18" s="763"/>
      <c r="E18" s="763"/>
      <c r="F18" s="763"/>
      <c r="G18" s="763"/>
      <c r="H18" s="776"/>
      <c r="I18" s="776"/>
      <c r="J18" s="776"/>
      <c r="L18" s="529">
        <v>3</v>
      </c>
      <c r="M18" s="528">
        <v>45414</v>
      </c>
      <c r="N18" s="528">
        <v>45372</v>
      </c>
      <c r="O18" s="528">
        <v>45414</v>
      </c>
    </row>
    <row r="19" spans="1:15" ht="15" customHeight="1" thickBot="1" x14ac:dyDescent="0.25">
      <c r="A19" s="79"/>
      <c r="B19" s="763" t="s">
        <v>525</v>
      </c>
      <c r="C19" s="764"/>
      <c r="D19" s="764"/>
      <c r="E19" s="764"/>
      <c r="F19" s="764"/>
      <c r="G19" s="764"/>
      <c r="H19" s="765"/>
      <c r="I19" s="765"/>
      <c r="J19" s="765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766" t="s">
        <v>444</v>
      </c>
      <c r="G20" s="767"/>
      <c r="H20" s="766" t="s">
        <v>445</v>
      </c>
      <c r="I20" s="767"/>
      <c r="J20" s="658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9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60" t="s">
        <v>457</v>
      </c>
      <c r="L22" s="748" t="s">
        <v>519</v>
      </c>
      <c r="M22" s="750" t="s">
        <v>520</v>
      </c>
      <c r="N22" s="752" t="s">
        <v>521</v>
      </c>
      <c r="O22" s="752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61">
        <v>9</v>
      </c>
      <c r="L23" s="749"/>
      <c r="M23" s="751"/>
      <c r="N23" s="529" t="s">
        <v>522</v>
      </c>
      <c r="O23" s="696" t="s">
        <v>523</v>
      </c>
    </row>
    <row r="24" spans="1:15" x14ac:dyDescent="0.2">
      <c r="A24" s="532"/>
      <c r="B24" s="533"/>
      <c r="C24" s="533"/>
      <c r="D24" s="534"/>
      <c r="E24" s="534"/>
      <c r="F24" s="535"/>
      <c r="G24" s="535"/>
      <c r="H24" s="535"/>
      <c r="I24" s="535"/>
      <c r="J24" s="662"/>
      <c r="L24" s="529">
        <v>3</v>
      </c>
      <c r="M24" s="528">
        <v>45435</v>
      </c>
      <c r="N24" s="528">
        <v>45415</v>
      </c>
      <c r="O24" s="528">
        <v>45435</v>
      </c>
    </row>
    <row r="25" spans="1:15" ht="13.5" x14ac:dyDescent="0.25">
      <c r="A25" s="159"/>
      <c r="B25" s="536" t="s">
        <v>1</v>
      </c>
      <c r="C25" s="537"/>
      <c r="D25" s="538"/>
      <c r="E25" s="538"/>
      <c r="F25" s="538"/>
      <c r="G25" s="147"/>
      <c r="H25" s="147"/>
      <c r="I25" s="147"/>
      <c r="J25" s="663"/>
    </row>
    <row r="26" spans="1:15" ht="13.5" x14ac:dyDescent="0.25">
      <c r="A26" s="539"/>
      <c r="B26" s="540" t="s">
        <v>2</v>
      </c>
      <c r="C26" s="541"/>
      <c r="D26" s="541"/>
      <c r="E26" s="541"/>
      <c r="F26" s="541"/>
      <c r="G26" s="147"/>
      <c r="H26" s="147"/>
      <c r="I26" s="147"/>
      <c r="J26" s="663"/>
    </row>
    <row r="27" spans="1:15" ht="13.5" x14ac:dyDescent="0.25">
      <c r="A27" s="539"/>
      <c r="B27" s="542" t="s">
        <v>3</v>
      </c>
      <c r="C27" s="541"/>
      <c r="D27" s="541"/>
      <c r="E27" s="541"/>
      <c r="F27" s="541"/>
      <c r="G27" s="147"/>
      <c r="H27" s="147"/>
      <c r="I27" s="147"/>
      <c r="J27" s="663"/>
    </row>
    <row r="28" spans="1:15" ht="25.5" x14ac:dyDescent="0.2">
      <c r="A28" s="539">
        <v>1</v>
      </c>
      <c r="B28" s="543" t="s">
        <v>233</v>
      </c>
      <c r="C28" s="541" t="s">
        <v>234</v>
      </c>
      <c r="D28" s="541" t="s">
        <v>7</v>
      </c>
      <c r="E28" s="541"/>
      <c r="F28" s="544">
        <v>29840</v>
      </c>
      <c r="G28" s="544">
        <f t="shared" ref="G28:G71" si="0">E28*F28</f>
        <v>0</v>
      </c>
      <c r="H28" s="544">
        <v>157054</v>
      </c>
      <c r="I28" s="544">
        <f t="shared" ref="I28:I71" si="1">E28*H28</f>
        <v>0</v>
      </c>
      <c r="J28" s="664">
        <f>G28+I28</f>
        <v>0</v>
      </c>
    </row>
    <row r="29" spans="1:15" x14ac:dyDescent="0.2">
      <c r="A29" s="539">
        <v>2</v>
      </c>
      <c r="B29" s="543" t="s">
        <v>235</v>
      </c>
      <c r="C29" s="541" t="s">
        <v>236</v>
      </c>
      <c r="D29" s="541" t="s">
        <v>7</v>
      </c>
      <c r="E29" s="541"/>
      <c r="F29" s="544">
        <v>2500</v>
      </c>
      <c r="G29" s="544">
        <f t="shared" si="0"/>
        <v>0</v>
      </c>
      <c r="H29" s="544">
        <v>11167</v>
      </c>
      <c r="I29" s="544">
        <f t="shared" si="1"/>
        <v>0</v>
      </c>
      <c r="J29" s="664">
        <f>G29+I29</f>
        <v>0</v>
      </c>
    </row>
    <row r="30" spans="1:15" ht="26.25" customHeight="1" x14ac:dyDescent="0.2">
      <c r="A30" s="539">
        <v>3</v>
      </c>
      <c r="B30" s="543" t="s">
        <v>328</v>
      </c>
      <c r="C30" s="541" t="s">
        <v>4</v>
      </c>
      <c r="D30" s="541" t="s">
        <v>5</v>
      </c>
      <c r="E30" s="541"/>
      <c r="F30" s="544"/>
      <c r="G30" s="544">
        <f t="shared" si="0"/>
        <v>0</v>
      </c>
      <c r="H30" s="544"/>
      <c r="I30" s="544">
        <f t="shared" si="1"/>
        <v>0</v>
      </c>
      <c r="J30" s="664"/>
    </row>
    <row r="31" spans="1:15" ht="12.75" customHeight="1" x14ac:dyDescent="0.2">
      <c r="A31" s="539">
        <v>4</v>
      </c>
      <c r="B31" s="545" t="s">
        <v>6</v>
      </c>
      <c r="C31" s="541"/>
      <c r="D31" s="541" t="s">
        <v>7</v>
      </c>
      <c r="E31" s="541">
        <v>7</v>
      </c>
      <c r="F31" s="544">
        <v>3500</v>
      </c>
      <c r="G31" s="544">
        <f t="shared" si="0"/>
        <v>24500</v>
      </c>
      <c r="H31" s="544">
        <v>12534</v>
      </c>
      <c r="I31" s="544">
        <f t="shared" si="1"/>
        <v>87738</v>
      </c>
      <c r="J31" s="664">
        <f>G31+I31</f>
        <v>112238</v>
      </c>
    </row>
    <row r="32" spans="1:15" ht="12.75" customHeight="1" x14ac:dyDescent="0.2">
      <c r="A32" s="539">
        <v>5</v>
      </c>
      <c r="B32" s="545" t="s">
        <v>8</v>
      </c>
      <c r="C32" s="541"/>
      <c r="D32" s="541" t="s">
        <v>7</v>
      </c>
      <c r="E32" s="541">
        <v>8</v>
      </c>
      <c r="F32" s="544">
        <v>3500</v>
      </c>
      <c r="G32" s="544">
        <f t="shared" si="0"/>
        <v>28000</v>
      </c>
      <c r="H32" s="544">
        <v>10744</v>
      </c>
      <c r="I32" s="544">
        <f t="shared" si="1"/>
        <v>85952</v>
      </c>
      <c r="J32" s="664">
        <f t="shared" ref="J32:J62" si="2">G32+I32</f>
        <v>113952</v>
      </c>
    </row>
    <row r="33" spans="1:10" ht="12.75" customHeight="1" x14ac:dyDescent="0.2">
      <c r="A33" s="539">
        <v>6</v>
      </c>
      <c r="B33" s="545" t="s">
        <v>9</v>
      </c>
      <c r="C33" s="541"/>
      <c r="D33" s="541" t="s">
        <v>7</v>
      </c>
      <c r="E33" s="541">
        <v>17</v>
      </c>
      <c r="F33" s="544">
        <v>3500</v>
      </c>
      <c r="G33" s="544">
        <f t="shared" si="0"/>
        <v>59500</v>
      </c>
      <c r="H33" s="544">
        <v>8953</v>
      </c>
      <c r="I33" s="544">
        <f t="shared" si="1"/>
        <v>152201</v>
      </c>
      <c r="J33" s="664">
        <f t="shared" si="2"/>
        <v>211701</v>
      </c>
    </row>
    <row r="34" spans="1:10" ht="12.75" customHeight="1" x14ac:dyDescent="0.2">
      <c r="A34" s="539">
        <v>7</v>
      </c>
      <c r="B34" s="545" t="s">
        <v>10</v>
      </c>
      <c r="C34" s="541"/>
      <c r="D34" s="541" t="s">
        <v>7</v>
      </c>
      <c r="E34" s="541">
        <v>15</v>
      </c>
      <c r="F34" s="544">
        <v>3500</v>
      </c>
      <c r="G34" s="544">
        <f t="shared" si="0"/>
        <v>52500</v>
      </c>
      <c r="H34" s="544">
        <v>7162</v>
      </c>
      <c r="I34" s="544">
        <f t="shared" si="1"/>
        <v>107430</v>
      </c>
      <c r="J34" s="664">
        <f t="shared" si="2"/>
        <v>159930</v>
      </c>
    </row>
    <row r="35" spans="1:10" x14ac:dyDescent="0.2">
      <c r="A35" s="539">
        <v>8</v>
      </c>
      <c r="B35" s="543" t="s">
        <v>11</v>
      </c>
      <c r="C35" s="541"/>
      <c r="D35" s="541" t="s">
        <v>5</v>
      </c>
      <c r="E35" s="541">
        <v>47</v>
      </c>
      <c r="F35" s="544">
        <v>0</v>
      </c>
      <c r="G35" s="544">
        <f t="shared" si="0"/>
        <v>0</v>
      </c>
      <c r="H35" s="544">
        <v>316</v>
      </c>
      <c r="I35" s="544">
        <f t="shared" si="1"/>
        <v>14852</v>
      </c>
      <c r="J35" s="664">
        <f t="shared" si="2"/>
        <v>14852</v>
      </c>
    </row>
    <row r="36" spans="1:10" ht="39" customHeight="1" x14ac:dyDescent="0.2">
      <c r="A36" s="539">
        <v>9</v>
      </c>
      <c r="B36" s="543" t="s">
        <v>12</v>
      </c>
      <c r="C36" s="541" t="s">
        <v>13</v>
      </c>
      <c r="D36" s="541" t="s">
        <v>14</v>
      </c>
      <c r="E36" s="541">
        <v>47</v>
      </c>
      <c r="F36" s="544">
        <v>2000</v>
      </c>
      <c r="G36" s="544">
        <f t="shared" si="0"/>
        <v>94000</v>
      </c>
      <c r="H36" s="544">
        <v>3793</v>
      </c>
      <c r="I36" s="544">
        <f t="shared" si="1"/>
        <v>178271</v>
      </c>
      <c r="J36" s="664">
        <f t="shared" si="2"/>
        <v>272271</v>
      </c>
    </row>
    <row r="37" spans="1:10" ht="14.25" customHeight="1" x14ac:dyDescent="0.2">
      <c r="A37" s="539">
        <v>10</v>
      </c>
      <c r="B37" s="543" t="s">
        <v>384</v>
      </c>
      <c r="C37" s="541" t="s">
        <v>433</v>
      </c>
      <c r="D37" s="541" t="s">
        <v>7</v>
      </c>
      <c r="E37" s="541"/>
      <c r="F37" s="544">
        <v>1350</v>
      </c>
      <c r="G37" s="544">
        <f t="shared" si="0"/>
        <v>0</v>
      </c>
      <c r="H37" s="544">
        <v>24267.599999999999</v>
      </c>
      <c r="I37" s="544">
        <f t="shared" si="1"/>
        <v>0</v>
      </c>
      <c r="J37" s="664">
        <f t="shared" si="2"/>
        <v>0</v>
      </c>
    </row>
    <row r="38" spans="1:10" ht="14.25" customHeight="1" x14ac:dyDescent="0.2">
      <c r="A38" s="539">
        <v>11</v>
      </c>
      <c r="B38" s="543" t="s">
        <v>385</v>
      </c>
      <c r="C38" s="541"/>
      <c r="D38" s="541" t="s">
        <v>7</v>
      </c>
      <c r="E38" s="541"/>
      <c r="F38" s="544">
        <v>1350</v>
      </c>
      <c r="G38" s="544">
        <f t="shared" si="0"/>
        <v>0</v>
      </c>
      <c r="H38" s="544">
        <v>3642</v>
      </c>
      <c r="I38" s="544">
        <f t="shared" si="1"/>
        <v>0</v>
      </c>
      <c r="J38" s="664">
        <f t="shared" si="2"/>
        <v>0</v>
      </c>
    </row>
    <row r="39" spans="1:10" ht="14.25" customHeight="1" x14ac:dyDescent="0.2">
      <c r="A39" s="539">
        <v>12</v>
      </c>
      <c r="B39" s="543" t="s">
        <v>386</v>
      </c>
      <c r="C39" s="541" t="s">
        <v>433</v>
      </c>
      <c r="D39" s="541" t="s">
        <v>7</v>
      </c>
      <c r="E39" s="541"/>
      <c r="F39" s="544">
        <v>1200</v>
      </c>
      <c r="G39" s="544">
        <f t="shared" si="0"/>
        <v>0</v>
      </c>
      <c r="H39" s="544">
        <v>14666.4</v>
      </c>
      <c r="I39" s="544">
        <f t="shared" si="1"/>
        <v>0</v>
      </c>
      <c r="J39" s="664">
        <f t="shared" si="2"/>
        <v>0</v>
      </c>
    </row>
    <row r="40" spans="1:10" ht="14.25" customHeight="1" x14ac:dyDescent="0.2">
      <c r="A40" s="539">
        <v>13</v>
      </c>
      <c r="B40" s="543" t="s">
        <v>196</v>
      </c>
      <c r="C40" s="541"/>
      <c r="D40" s="541" t="s">
        <v>7</v>
      </c>
      <c r="E40" s="541"/>
      <c r="F40" s="544">
        <v>1200</v>
      </c>
      <c r="G40" s="544">
        <f t="shared" si="0"/>
        <v>0</v>
      </c>
      <c r="H40" s="544">
        <v>2288.52</v>
      </c>
      <c r="I40" s="544">
        <f t="shared" si="1"/>
        <v>0</v>
      </c>
      <c r="J40" s="664">
        <f t="shared" si="2"/>
        <v>0</v>
      </c>
    </row>
    <row r="41" spans="1:10" ht="12.75" customHeight="1" x14ac:dyDescent="0.2">
      <c r="A41" s="539">
        <v>14</v>
      </c>
      <c r="B41" s="543" t="s">
        <v>15</v>
      </c>
      <c r="C41" s="541"/>
      <c r="D41" s="541" t="s">
        <v>7</v>
      </c>
      <c r="E41" s="541">
        <v>58</v>
      </c>
      <c r="F41" s="544">
        <v>600</v>
      </c>
      <c r="G41" s="544">
        <f t="shared" si="0"/>
        <v>34800</v>
      </c>
      <c r="H41" s="544">
        <v>335</v>
      </c>
      <c r="I41" s="544">
        <f t="shared" si="1"/>
        <v>19430</v>
      </c>
      <c r="J41" s="664">
        <f t="shared" si="2"/>
        <v>54230</v>
      </c>
    </row>
    <row r="42" spans="1:10" ht="15" customHeight="1" x14ac:dyDescent="0.2">
      <c r="A42" s="539">
        <v>15</v>
      </c>
      <c r="B42" s="543" t="s">
        <v>16</v>
      </c>
      <c r="C42" s="541"/>
      <c r="D42" s="541" t="s">
        <v>7</v>
      </c>
      <c r="E42" s="541">
        <v>12</v>
      </c>
      <c r="F42" s="544">
        <v>600</v>
      </c>
      <c r="G42" s="544">
        <f t="shared" si="0"/>
        <v>7200</v>
      </c>
      <c r="H42" s="544">
        <v>534</v>
      </c>
      <c r="I42" s="544">
        <f t="shared" si="1"/>
        <v>6408</v>
      </c>
      <c r="J42" s="664">
        <f t="shared" si="2"/>
        <v>13608</v>
      </c>
    </row>
    <row r="43" spans="1:10" ht="15" customHeight="1" x14ac:dyDescent="0.2">
      <c r="A43" s="539">
        <v>16</v>
      </c>
      <c r="B43" s="543" t="s">
        <v>17</v>
      </c>
      <c r="C43" s="541"/>
      <c r="D43" s="541" t="s">
        <v>7</v>
      </c>
      <c r="E43" s="541">
        <v>8</v>
      </c>
      <c r="F43" s="544">
        <v>600</v>
      </c>
      <c r="G43" s="544">
        <f t="shared" si="0"/>
        <v>4800</v>
      </c>
      <c r="H43" s="544">
        <v>1026</v>
      </c>
      <c r="I43" s="544">
        <f t="shared" si="1"/>
        <v>8208</v>
      </c>
      <c r="J43" s="664">
        <f t="shared" si="2"/>
        <v>13008</v>
      </c>
    </row>
    <row r="44" spans="1:10" ht="15" customHeight="1" x14ac:dyDescent="0.2">
      <c r="A44" s="539">
        <v>17</v>
      </c>
      <c r="B44" s="543" t="s">
        <v>196</v>
      </c>
      <c r="C44" s="541"/>
      <c r="D44" s="541" t="s">
        <v>7</v>
      </c>
      <c r="E44" s="541"/>
      <c r="F44" s="544">
        <v>1200</v>
      </c>
      <c r="G44" s="544">
        <f t="shared" si="0"/>
        <v>0</v>
      </c>
      <c r="H44" s="544">
        <v>2288.52</v>
      </c>
      <c r="I44" s="544">
        <f t="shared" si="1"/>
        <v>0</v>
      </c>
      <c r="J44" s="664">
        <f t="shared" si="2"/>
        <v>0</v>
      </c>
    </row>
    <row r="45" spans="1:10" ht="15" customHeight="1" x14ac:dyDescent="0.2">
      <c r="A45" s="539">
        <v>18</v>
      </c>
      <c r="B45" s="543" t="s">
        <v>385</v>
      </c>
      <c r="C45" s="541"/>
      <c r="D45" s="541" t="s">
        <v>7</v>
      </c>
      <c r="E45" s="541"/>
      <c r="F45" s="544">
        <v>1350</v>
      </c>
      <c r="G45" s="544">
        <f t="shared" si="0"/>
        <v>0</v>
      </c>
      <c r="H45" s="544">
        <v>3277.7999999999997</v>
      </c>
      <c r="I45" s="544">
        <f t="shared" si="1"/>
        <v>0</v>
      </c>
      <c r="J45" s="664">
        <f t="shared" si="2"/>
        <v>0</v>
      </c>
    </row>
    <row r="46" spans="1:10" ht="15" customHeight="1" x14ac:dyDescent="0.2">
      <c r="A46" s="539">
        <v>19</v>
      </c>
      <c r="B46" s="543" t="s">
        <v>18</v>
      </c>
      <c r="C46" s="541"/>
      <c r="D46" s="541" t="s">
        <v>7</v>
      </c>
      <c r="E46" s="541"/>
      <c r="F46" s="544">
        <v>1409</v>
      </c>
      <c r="G46" s="544">
        <f t="shared" si="0"/>
        <v>0</v>
      </c>
      <c r="H46" s="544">
        <v>7047</v>
      </c>
      <c r="I46" s="544">
        <f t="shared" si="1"/>
        <v>0</v>
      </c>
      <c r="J46" s="664">
        <f t="shared" si="2"/>
        <v>0</v>
      </c>
    </row>
    <row r="47" spans="1:10" ht="15" customHeight="1" x14ac:dyDescent="0.2">
      <c r="A47" s="539">
        <v>20</v>
      </c>
      <c r="B47" s="543" t="s">
        <v>19</v>
      </c>
      <c r="C47" s="541" t="s">
        <v>326</v>
      </c>
      <c r="D47" s="541" t="s">
        <v>7</v>
      </c>
      <c r="E47" s="541">
        <v>4</v>
      </c>
      <c r="F47" s="544">
        <v>600</v>
      </c>
      <c r="G47" s="544">
        <f t="shared" si="0"/>
        <v>2400</v>
      </c>
      <c r="H47" s="544">
        <v>928</v>
      </c>
      <c r="I47" s="544">
        <f t="shared" si="1"/>
        <v>3712</v>
      </c>
      <c r="J47" s="664">
        <f t="shared" si="2"/>
        <v>6112</v>
      </c>
    </row>
    <row r="48" spans="1:10" ht="15" customHeight="1" x14ac:dyDescent="0.2">
      <c r="A48" s="539">
        <v>21</v>
      </c>
      <c r="B48" s="543" t="s">
        <v>20</v>
      </c>
      <c r="C48" s="541"/>
      <c r="D48" s="541" t="s">
        <v>21</v>
      </c>
      <c r="E48" s="541">
        <v>300</v>
      </c>
      <c r="F48" s="544">
        <v>1150</v>
      </c>
      <c r="G48" s="544">
        <f t="shared" si="0"/>
        <v>345000</v>
      </c>
      <c r="H48" s="544">
        <v>755</v>
      </c>
      <c r="I48" s="544">
        <f t="shared" si="1"/>
        <v>226500</v>
      </c>
      <c r="J48" s="664">
        <f t="shared" si="2"/>
        <v>571500</v>
      </c>
    </row>
    <row r="49" spans="1:10" ht="15.75" customHeight="1" x14ac:dyDescent="0.2">
      <c r="A49" s="539">
        <v>22</v>
      </c>
      <c r="B49" s="543" t="s">
        <v>22</v>
      </c>
      <c r="C49" s="541"/>
      <c r="D49" s="541" t="s">
        <v>21</v>
      </c>
      <c r="E49" s="541"/>
      <c r="F49" s="544">
        <v>1000</v>
      </c>
      <c r="G49" s="544">
        <f t="shared" si="0"/>
        <v>0</v>
      </c>
      <c r="H49" s="544">
        <v>504</v>
      </c>
      <c r="I49" s="544">
        <f t="shared" si="1"/>
        <v>0</v>
      </c>
      <c r="J49" s="664">
        <f t="shared" si="2"/>
        <v>0</v>
      </c>
    </row>
    <row r="50" spans="1:10" ht="15.75" customHeight="1" x14ac:dyDescent="0.2">
      <c r="A50" s="539">
        <v>23</v>
      </c>
      <c r="B50" s="543" t="s">
        <v>23</v>
      </c>
      <c r="C50" s="541"/>
      <c r="D50" s="541" t="s">
        <v>21</v>
      </c>
      <c r="E50" s="541">
        <v>60</v>
      </c>
      <c r="F50" s="544">
        <v>700</v>
      </c>
      <c r="G50" s="544">
        <f t="shared" si="0"/>
        <v>42000</v>
      </c>
      <c r="H50" s="544">
        <v>421</v>
      </c>
      <c r="I50" s="544">
        <f t="shared" si="1"/>
        <v>25260</v>
      </c>
      <c r="J50" s="664">
        <f t="shared" si="2"/>
        <v>67260</v>
      </c>
    </row>
    <row r="51" spans="1:10" ht="15.75" customHeight="1" x14ac:dyDescent="0.2">
      <c r="A51" s="539">
        <v>24</v>
      </c>
      <c r="B51" s="543" t="s">
        <v>24</v>
      </c>
      <c r="C51" s="541"/>
      <c r="D51" s="541" t="s">
        <v>21</v>
      </c>
      <c r="E51" s="541">
        <v>42</v>
      </c>
      <c r="F51" s="544">
        <v>700</v>
      </c>
      <c r="G51" s="544">
        <f t="shared" si="0"/>
        <v>29400</v>
      </c>
      <c r="H51" s="544">
        <v>332</v>
      </c>
      <c r="I51" s="544">
        <f t="shared" si="1"/>
        <v>13944</v>
      </c>
      <c r="J51" s="664">
        <f t="shared" si="2"/>
        <v>43344</v>
      </c>
    </row>
    <row r="52" spans="1:10" ht="12.6" customHeight="1" x14ac:dyDescent="0.2">
      <c r="A52" s="539">
        <v>25</v>
      </c>
      <c r="B52" s="543" t="s">
        <v>25</v>
      </c>
      <c r="C52" s="541"/>
      <c r="D52" s="541" t="s">
        <v>21</v>
      </c>
      <c r="E52" s="541">
        <v>15</v>
      </c>
      <c r="F52" s="544">
        <v>650</v>
      </c>
      <c r="G52" s="544">
        <f t="shared" si="0"/>
        <v>9750</v>
      </c>
      <c r="H52" s="544">
        <v>237</v>
      </c>
      <c r="I52" s="544">
        <f t="shared" si="1"/>
        <v>3555</v>
      </c>
      <c r="J52" s="664">
        <f t="shared" si="2"/>
        <v>13305</v>
      </c>
    </row>
    <row r="53" spans="1:10" ht="12.6" customHeight="1" x14ac:dyDescent="0.2">
      <c r="A53" s="539">
        <v>26</v>
      </c>
      <c r="B53" s="543" t="s">
        <v>26</v>
      </c>
      <c r="C53" s="541"/>
      <c r="D53" s="541" t="s">
        <v>21</v>
      </c>
      <c r="E53" s="541">
        <v>40</v>
      </c>
      <c r="F53" s="544">
        <v>650</v>
      </c>
      <c r="G53" s="544">
        <f t="shared" si="0"/>
        <v>26000</v>
      </c>
      <c r="H53" s="544">
        <v>199</v>
      </c>
      <c r="I53" s="544">
        <f t="shared" si="1"/>
        <v>7960</v>
      </c>
      <c r="J53" s="664">
        <f t="shared" si="2"/>
        <v>33960</v>
      </c>
    </row>
    <row r="54" spans="1:10" ht="12.6" customHeight="1" x14ac:dyDescent="0.2">
      <c r="A54" s="539">
        <v>27</v>
      </c>
      <c r="B54" s="543" t="s">
        <v>27</v>
      </c>
      <c r="C54" s="541"/>
      <c r="D54" s="541" t="s">
        <v>21</v>
      </c>
      <c r="E54" s="541">
        <v>25</v>
      </c>
      <c r="F54" s="544">
        <v>650</v>
      </c>
      <c r="G54" s="544">
        <f t="shared" si="0"/>
        <v>16250</v>
      </c>
      <c r="H54" s="544">
        <v>153</v>
      </c>
      <c r="I54" s="544">
        <f t="shared" si="1"/>
        <v>3825</v>
      </c>
      <c r="J54" s="664">
        <f t="shared" si="2"/>
        <v>20075</v>
      </c>
    </row>
    <row r="55" spans="1:10" ht="12.6" customHeight="1" x14ac:dyDescent="0.2">
      <c r="A55" s="539">
        <v>28</v>
      </c>
      <c r="B55" s="543" t="s">
        <v>291</v>
      </c>
      <c r="C55" s="541" t="s">
        <v>28</v>
      </c>
      <c r="D55" s="541" t="s">
        <v>21</v>
      </c>
      <c r="E55" s="541">
        <v>20</v>
      </c>
      <c r="F55" s="544">
        <v>500</v>
      </c>
      <c r="G55" s="544">
        <f t="shared" si="0"/>
        <v>10000</v>
      </c>
      <c r="H55" s="544">
        <v>149</v>
      </c>
      <c r="I55" s="544">
        <f t="shared" si="1"/>
        <v>2980</v>
      </c>
      <c r="J55" s="664">
        <f t="shared" si="2"/>
        <v>12980</v>
      </c>
    </row>
    <row r="56" spans="1:10" ht="12.6" customHeight="1" x14ac:dyDescent="0.2">
      <c r="A56" s="539">
        <v>29</v>
      </c>
      <c r="B56" s="543" t="s">
        <v>291</v>
      </c>
      <c r="C56" s="541" t="s">
        <v>29</v>
      </c>
      <c r="D56" s="541" t="s">
        <v>21</v>
      </c>
      <c r="E56" s="541">
        <v>60</v>
      </c>
      <c r="F56" s="544">
        <v>500</v>
      </c>
      <c r="G56" s="544">
        <f t="shared" si="0"/>
        <v>30000</v>
      </c>
      <c r="H56" s="544">
        <v>88</v>
      </c>
      <c r="I56" s="544">
        <f t="shared" si="1"/>
        <v>5280</v>
      </c>
      <c r="J56" s="664">
        <f t="shared" si="2"/>
        <v>35280</v>
      </c>
    </row>
    <row r="57" spans="1:10" ht="12.6" customHeight="1" x14ac:dyDescent="0.2">
      <c r="A57" s="539">
        <v>30</v>
      </c>
      <c r="B57" s="543" t="s">
        <v>291</v>
      </c>
      <c r="C57" s="541" t="s">
        <v>30</v>
      </c>
      <c r="D57" s="541" t="s">
        <v>21</v>
      </c>
      <c r="E57" s="541">
        <v>138</v>
      </c>
      <c r="F57" s="544">
        <v>500</v>
      </c>
      <c r="G57" s="544">
        <f t="shared" si="0"/>
        <v>69000</v>
      </c>
      <c r="H57" s="544">
        <v>60</v>
      </c>
      <c r="I57" s="544">
        <f t="shared" si="1"/>
        <v>8280</v>
      </c>
      <c r="J57" s="664">
        <f t="shared" si="2"/>
        <v>77280</v>
      </c>
    </row>
    <row r="58" spans="1:10" ht="12.6" customHeight="1" x14ac:dyDescent="0.2">
      <c r="A58" s="539">
        <v>31</v>
      </c>
      <c r="B58" s="543" t="s">
        <v>31</v>
      </c>
      <c r="C58" s="546"/>
      <c r="D58" s="541" t="s">
        <v>32</v>
      </c>
      <c r="E58" s="541">
        <v>1</v>
      </c>
      <c r="F58" s="544">
        <v>143680</v>
      </c>
      <c r="G58" s="544">
        <f t="shared" si="0"/>
        <v>143680</v>
      </c>
      <c r="H58" s="544">
        <v>65776</v>
      </c>
      <c r="I58" s="544">
        <f t="shared" si="1"/>
        <v>65776</v>
      </c>
      <c r="J58" s="664">
        <f t="shared" si="2"/>
        <v>209456</v>
      </c>
    </row>
    <row r="59" spans="1:10" ht="12.6" customHeight="1" x14ac:dyDescent="0.2">
      <c r="A59" s="539">
        <v>32</v>
      </c>
      <c r="B59" s="543" t="s">
        <v>33</v>
      </c>
      <c r="C59" s="541" t="s">
        <v>34</v>
      </c>
      <c r="D59" s="541" t="s">
        <v>35</v>
      </c>
      <c r="E59" s="541"/>
      <c r="F59" s="544">
        <v>0</v>
      </c>
      <c r="G59" s="544">
        <f t="shared" si="0"/>
        <v>0</v>
      </c>
      <c r="H59" s="544">
        <v>844</v>
      </c>
      <c r="I59" s="544">
        <f t="shared" si="1"/>
        <v>0</v>
      </c>
      <c r="J59" s="664">
        <f t="shared" si="2"/>
        <v>0</v>
      </c>
    </row>
    <row r="60" spans="1:10" ht="12.6" customHeight="1" x14ac:dyDescent="0.2">
      <c r="A60" s="539">
        <v>33</v>
      </c>
      <c r="B60" s="543" t="s">
        <v>33</v>
      </c>
      <c r="C60" s="541" t="s">
        <v>36</v>
      </c>
      <c r="D60" s="541" t="s">
        <v>35</v>
      </c>
      <c r="E60" s="541"/>
      <c r="F60" s="544">
        <v>0</v>
      </c>
      <c r="G60" s="544">
        <f t="shared" si="0"/>
        <v>0</v>
      </c>
      <c r="H60" s="544">
        <v>471</v>
      </c>
      <c r="I60" s="544">
        <f t="shared" si="1"/>
        <v>0</v>
      </c>
      <c r="J60" s="664">
        <f t="shared" si="2"/>
        <v>0</v>
      </c>
    </row>
    <row r="61" spans="1:10" x14ac:dyDescent="0.2">
      <c r="A61" s="539">
        <v>34</v>
      </c>
      <c r="B61" s="543" t="s">
        <v>33</v>
      </c>
      <c r="C61" s="541" t="s">
        <v>37</v>
      </c>
      <c r="D61" s="541" t="s">
        <v>35</v>
      </c>
      <c r="E61" s="541"/>
      <c r="F61" s="544">
        <v>0</v>
      </c>
      <c r="G61" s="544">
        <f t="shared" si="0"/>
        <v>0</v>
      </c>
      <c r="H61" s="544">
        <v>305</v>
      </c>
      <c r="I61" s="544">
        <f t="shared" si="1"/>
        <v>0</v>
      </c>
      <c r="J61" s="664">
        <f t="shared" si="2"/>
        <v>0</v>
      </c>
    </row>
    <row r="62" spans="1:10" x14ac:dyDescent="0.2">
      <c r="A62" s="539">
        <v>35</v>
      </c>
      <c r="B62" s="543" t="s">
        <v>33</v>
      </c>
      <c r="C62" s="541" t="s">
        <v>38</v>
      </c>
      <c r="D62" s="541" t="s">
        <v>35</v>
      </c>
      <c r="E62" s="541"/>
      <c r="F62" s="544">
        <v>0</v>
      </c>
      <c r="G62" s="544">
        <f t="shared" si="0"/>
        <v>0</v>
      </c>
      <c r="H62" s="544">
        <v>237</v>
      </c>
      <c r="I62" s="544">
        <f t="shared" si="1"/>
        <v>0</v>
      </c>
      <c r="J62" s="664">
        <f t="shared" si="2"/>
        <v>0</v>
      </c>
    </row>
    <row r="63" spans="1:10" x14ac:dyDescent="0.2">
      <c r="A63" s="539">
        <v>36</v>
      </c>
      <c r="B63" s="543" t="s">
        <v>320</v>
      </c>
      <c r="C63" s="541"/>
      <c r="D63" s="541"/>
      <c r="E63" s="541"/>
      <c r="F63" s="541"/>
      <c r="G63" s="544">
        <f t="shared" si="0"/>
        <v>0</v>
      </c>
      <c r="H63" s="147"/>
      <c r="I63" s="544">
        <f t="shared" si="1"/>
        <v>0</v>
      </c>
      <c r="J63" s="663"/>
    </row>
    <row r="64" spans="1:10" x14ac:dyDescent="0.2">
      <c r="A64" s="539">
        <v>37</v>
      </c>
      <c r="B64" s="545" t="s">
        <v>39</v>
      </c>
      <c r="C64" s="541"/>
      <c r="D64" s="541" t="s">
        <v>21</v>
      </c>
      <c r="E64" s="541"/>
      <c r="F64" s="544">
        <v>290</v>
      </c>
      <c r="G64" s="544">
        <f t="shared" si="0"/>
        <v>0</v>
      </c>
      <c r="H64" s="544">
        <v>115</v>
      </c>
      <c r="I64" s="544">
        <f t="shared" si="1"/>
        <v>0</v>
      </c>
      <c r="J64" s="664">
        <f t="shared" ref="J64:J71" si="3">G64+I64</f>
        <v>0</v>
      </c>
    </row>
    <row r="65" spans="1:10" x14ac:dyDescent="0.2">
      <c r="A65" s="539">
        <v>38</v>
      </c>
      <c r="B65" s="545" t="s">
        <v>319</v>
      </c>
      <c r="C65" s="541"/>
      <c r="D65" s="541" t="s">
        <v>21</v>
      </c>
      <c r="E65" s="541"/>
      <c r="F65" s="544">
        <v>290</v>
      </c>
      <c r="G65" s="544">
        <f t="shared" si="0"/>
        <v>0</v>
      </c>
      <c r="H65" s="544">
        <v>89</v>
      </c>
      <c r="I65" s="544">
        <f t="shared" si="1"/>
        <v>0</v>
      </c>
      <c r="J65" s="664">
        <f t="shared" si="3"/>
        <v>0</v>
      </c>
    </row>
    <row r="66" spans="1:10" ht="12" customHeight="1" x14ac:dyDescent="0.2">
      <c r="A66" s="539">
        <v>39</v>
      </c>
      <c r="B66" s="545" t="s">
        <v>321</v>
      </c>
      <c r="C66" s="541"/>
      <c r="D66" s="541" t="s">
        <v>21</v>
      </c>
      <c r="E66" s="541"/>
      <c r="F66" s="544">
        <v>290</v>
      </c>
      <c r="G66" s="544">
        <f t="shared" si="0"/>
        <v>0</v>
      </c>
      <c r="H66" s="544">
        <v>70</v>
      </c>
      <c r="I66" s="544">
        <f t="shared" si="1"/>
        <v>0</v>
      </c>
      <c r="J66" s="664">
        <f t="shared" si="3"/>
        <v>0</v>
      </c>
    </row>
    <row r="67" spans="1:10" ht="12" customHeight="1" x14ac:dyDescent="0.2">
      <c r="A67" s="539">
        <v>40</v>
      </c>
      <c r="B67" s="545" t="s">
        <v>322</v>
      </c>
      <c r="C67" s="541"/>
      <c r="D67" s="541" t="s">
        <v>21</v>
      </c>
      <c r="E67" s="541"/>
      <c r="F67" s="544">
        <v>290</v>
      </c>
      <c r="G67" s="544">
        <f t="shared" si="0"/>
        <v>0</v>
      </c>
      <c r="H67" s="544">
        <v>59</v>
      </c>
      <c r="I67" s="544">
        <f t="shared" si="1"/>
        <v>0</v>
      </c>
      <c r="J67" s="664">
        <f t="shared" si="3"/>
        <v>0</v>
      </c>
    </row>
    <row r="68" spans="1:10" ht="13.5" customHeight="1" x14ac:dyDescent="0.2">
      <c r="A68" s="539">
        <v>41</v>
      </c>
      <c r="B68" s="545" t="s">
        <v>323</v>
      </c>
      <c r="C68" s="541"/>
      <c r="D68" s="541" t="s">
        <v>21</v>
      </c>
      <c r="E68" s="541"/>
      <c r="F68" s="544">
        <v>290</v>
      </c>
      <c r="G68" s="544">
        <f t="shared" si="0"/>
        <v>0</v>
      </c>
      <c r="H68" s="544">
        <v>59</v>
      </c>
      <c r="I68" s="544">
        <f t="shared" si="1"/>
        <v>0</v>
      </c>
      <c r="J68" s="664">
        <f t="shared" si="3"/>
        <v>0</v>
      </c>
    </row>
    <row r="69" spans="1:10" ht="12" customHeight="1" x14ac:dyDescent="0.2">
      <c r="A69" s="539">
        <v>42</v>
      </c>
      <c r="B69" s="545" t="s">
        <v>324</v>
      </c>
      <c r="C69" s="541"/>
      <c r="D69" s="541" t="s">
        <v>21</v>
      </c>
      <c r="E69" s="541"/>
      <c r="F69" s="544">
        <v>290</v>
      </c>
      <c r="G69" s="544">
        <f t="shared" si="0"/>
        <v>0</v>
      </c>
      <c r="H69" s="544">
        <v>45</v>
      </c>
      <c r="I69" s="544">
        <f t="shared" si="1"/>
        <v>0</v>
      </c>
      <c r="J69" s="664">
        <f t="shared" si="3"/>
        <v>0</v>
      </c>
    </row>
    <row r="70" spans="1:10" ht="12" customHeight="1" x14ac:dyDescent="0.2">
      <c r="A70" s="539">
        <v>43</v>
      </c>
      <c r="B70" s="545" t="s">
        <v>325</v>
      </c>
      <c r="C70" s="541"/>
      <c r="D70" s="541" t="s">
        <v>21</v>
      </c>
      <c r="E70" s="541"/>
      <c r="F70" s="544">
        <v>290</v>
      </c>
      <c r="G70" s="544">
        <f t="shared" si="0"/>
        <v>0</v>
      </c>
      <c r="H70" s="544">
        <v>37</v>
      </c>
      <c r="I70" s="544">
        <f t="shared" si="1"/>
        <v>0</v>
      </c>
      <c r="J70" s="664">
        <f t="shared" si="3"/>
        <v>0</v>
      </c>
    </row>
    <row r="71" spans="1:10" ht="12.6" customHeight="1" x14ac:dyDescent="0.2">
      <c r="A71" s="539">
        <v>44</v>
      </c>
      <c r="B71" s="543" t="s">
        <v>40</v>
      </c>
      <c r="C71" s="546"/>
      <c r="D71" s="541" t="s">
        <v>41</v>
      </c>
      <c r="E71" s="541">
        <v>1</v>
      </c>
      <c r="F71" s="544">
        <v>0</v>
      </c>
      <c r="G71" s="544">
        <f t="shared" si="0"/>
        <v>0</v>
      </c>
      <c r="H71" s="544">
        <v>66809</v>
      </c>
      <c r="I71" s="544">
        <f t="shared" si="1"/>
        <v>66809</v>
      </c>
      <c r="J71" s="664">
        <f t="shared" si="3"/>
        <v>66809</v>
      </c>
    </row>
    <row r="72" spans="1:10" x14ac:dyDescent="0.2">
      <c r="A72" s="539">
        <v>45</v>
      </c>
      <c r="B72" s="543"/>
      <c r="C72" s="546"/>
      <c r="D72" s="541"/>
      <c r="E72" s="541"/>
      <c r="F72" s="541"/>
      <c r="G72" s="544"/>
      <c r="H72" s="147"/>
      <c r="I72" s="544"/>
      <c r="J72" s="663"/>
    </row>
    <row r="73" spans="1:10" ht="12" customHeight="1" x14ac:dyDescent="0.2">
      <c r="A73" s="539">
        <v>46</v>
      </c>
      <c r="B73" s="547" t="s">
        <v>42</v>
      </c>
      <c r="C73" s="541"/>
      <c r="D73" s="541"/>
      <c r="E73" s="541"/>
      <c r="F73" s="541"/>
      <c r="G73" s="544"/>
      <c r="H73" s="147"/>
      <c r="I73" s="544"/>
      <c r="J73" s="663"/>
    </row>
    <row r="74" spans="1:10" ht="12" customHeight="1" x14ac:dyDescent="0.2">
      <c r="A74" s="539">
        <v>47</v>
      </c>
      <c r="B74" s="543" t="s">
        <v>19</v>
      </c>
      <c r="C74" s="541" t="s">
        <v>326</v>
      </c>
      <c r="D74" s="541" t="s">
        <v>14</v>
      </c>
      <c r="E74" s="541">
        <v>2</v>
      </c>
      <c r="F74" s="544">
        <v>600</v>
      </c>
      <c r="G74" s="544">
        <f t="shared" ref="G74:G80" si="4">E74*F74</f>
        <v>1200</v>
      </c>
      <c r="H74" s="544">
        <v>928</v>
      </c>
      <c r="I74" s="544">
        <f t="shared" ref="I74:I80" si="5">E74*H74</f>
        <v>1856</v>
      </c>
      <c r="J74" s="664">
        <f t="shared" ref="J74:J80" si="6">G74+I74</f>
        <v>3056</v>
      </c>
    </row>
    <row r="75" spans="1:10" ht="16.5" customHeight="1" x14ac:dyDescent="0.2">
      <c r="A75" s="539">
        <v>48</v>
      </c>
      <c r="B75" s="543" t="s">
        <v>17</v>
      </c>
      <c r="C75" s="541"/>
      <c r="D75" s="541" t="s">
        <v>14</v>
      </c>
      <c r="E75" s="541">
        <v>2</v>
      </c>
      <c r="F75" s="544">
        <v>600</v>
      </c>
      <c r="G75" s="544">
        <f t="shared" si="4"/>
        <v>1200</v>
      </c>
      <c r="H75" s="544">
        <v>1026</v>
      </c>
      <c r="I75" s="544">
        <f t="shared" si="5"/>
        <v>2052</v>
      </c>
      <c r="J75" s="664">
        <f t="shared" si="6"/>
        <v>3252</v>
      </c>
    </row>
    <row r="76" spans="1:10" ht="36.75" customHeight="1" x14ac:dyDescent="0.2">
      <c r="A76" s="539">
        <v>49</v>
      </c>
      <c r="B76" s="543" t="s">
        <v>43</v>
      </c>
      <c r="C76" s="541"/>
      <c r="D76" s="541" t="s">
        <v>21</v>
      </c>
      <c r="E76" s="541">
        <v>200</v>
      </c>
      <c r="F76" s="544">
        <v>650</v>
      </c>
      <c r="G76" s="544">
        <f t="shared" si="4"/>
        <v>130000</v>
      </c>
      <c r="H76" s="544">
        <v>237</v>
      </c>
      <c r="I76" s="544">
        <f t="shared" si="5"/>
        <v>47400</v>
      </c>
      <c r="J76" s="664">
        <f t="shared" si="6"/>
        <v>177400</v>
      </c>
    </row>
    <row r="77" spans="1:10" ht="39" customHeight="1" x14ac:dyDescent="0.2">
      <c r="A77" s="539">
        <v>50</v>
      </c>
      <c r="B77" s="543" t="s">
        <v>327</v>
      </c>
      <c r="C77" s="548"/>
      <c r="D77" s="541" t="s">
        <v>21</v>
      </c>
      <c r="E77" s="541"/>
      <c r="F77" s="544">
        <v>290</v>
      </c>
      <c r="G77" s="544">
        <f t="shared" si="4"/>
        <v>0</v>
      </c>
      <c r="H77" s="544">
        <v>45</v>
      </c>
      <c r="I77" s="544">
        <f t="shared" si="5"/>
        <v>0</v>
      </c>
      <c r="J77" s="664">
        <f t="shared" si="6"/>
        <v>0</v>
      </c>
    </row>
    <row r="78" spans="1:10" ht="24.75" customHeight="1" x14ac:dyDescent="0.2">
      <c r="A78" s="539">
        <v>51</v>
      </c>
      <c r="B78" s="543" t="s">
        <v>31</v>
      </c>
      <c r="C78" s="546"/>
      <c r="D78" s="541" t="s">
        <v>32</v>
      </c>
      <c r="E78" s="541">
        <v>1</v>
      </c>
      <c r="F78" s="544">
        <v>0</v>
      </c>
      <c r="G78" s="544">
        <f t="shared" si="4"/>
        <v>0</v>
      </c>
      <c r="H78" s="544">
        <v>18486</v>
      </c>
      <c r="I78" s="544">
        <f t="shared" si="5"/>
        <v>18486</v>
      </c>
      <c r="J78" s="664">
        <f t="shared" si="6"/>
        <v>18486</v>
      </c>
    </row>
    <row r="79" spans="1:10" ht="26.25" customHeight="1" x14ac:dyDescent="0.2">
      <c r="A79" s="539">
        <v>52</v>
      </c>
      <c r="B79" s="543" t="s">
        <v>40</v>
      </c>
      <c r="C79" s="546"/>
      <c r="D79" s="541" t="s">
        <v>41</v>
      </c>
      <c r="E79" s="541">
        <v>1</v>
      </c>
      <c r="F79" s="544">
        <v>0</v>
      </c>
      <c r="G79" s="544">
        <f t="shared" si="4"/>
        <v>0</v>
      </c>
      <c r="H79" s="544">
        <v>19270</v>
      </c>
      <c r="I79" s="544">
        <f t="shared" si="5"/>
        <v>19270</v>
      </c>
      <c r="J79" s="664">
        <f t="shared" si="6"/>
        <v>19270</v>
      </c>
    </row>
    <row r="80" spans="1:10" ht="16.5" customHeight="1" x14ac:dyDescent="0.2">
      <c r="A80" s="539">
        <v>53</v>
      </c>
      <c r="B80" s="543" t="s">
        <v>15</v>
      </c>
      <c r="C80" s="541"/>
      <c r="D80" s="541" t="s">
        <v>14</v>
      </c>
      <c r="E80" s="541">
        <v>2</v>
      </c>
      <c r="F80" s="544">
        <v>600</v>
      </c>
      <c r="G80" s="544">
        <f t="shared" si="4"/>
        <v>1200</v>
      </c>
      <c r="H80" s="544">
        <v>1026</v>
      </c>
      <c r="I80" s="544">
        <f t="shared" si="5"/>
        <v>2052</v>
      </c>
      <c r="J80" s="664">
        <f t="shared" si="6"/>
        <v>3252</v>
      </c>
    </row>
    <row r="81" spans="1:10" ht="26.25" customHeight="1" x14ac:dyDescent="0.2">
      <c r="A81" s="539">
        <v>54</v>
      </c>
      <c r="B81" s="543"/>
      <c r="C81" s="546"/>
      <c r="D81" s="541"/>
      <c r="E81" s="541"/>
      <c r="F81" s="541"/>
      <c r="G81" s="544"/>
      <c r="H81" s="147"/>
      <c r="I81" s="544"/>
      <c r="J81" s="663"/>
    </row>
    <row r="82" spans="1:10" ht="12" customHeight="1" x14ac:dyDescent="0.2">
      <c r="A82" s="539">
        <v>55</v>
      </c>
      <c r="B82" s="543"/>
      <c r="C82" s="546"/>
      <c r="D82" s="541"/>
      <c r="E82" s="541"/>
      <c r="F82" s="541"/>
      <c r="G82" s="544"/>
      <c r="H82" s="147"/>
      <c r="I82" s="544"/>
      <c r="J82" s="663"/>
    </row>
    <row r="83" spans="1:10" ht="12" customHeight="1" x14ac:dyDescent="0.2">
      <c r="A83" s="539">
        <v>56</v>
      </c>
      <c r="B83" s="547" t="s">
        <v>44</v>
      </c>
      <c r="C83" s="541"/>
      <c r="D83" s="541"/>
      <c r="E83" s="541"/>
      <c r="F83" s="541"/>
      <c r="G83" s="544"/>
      <c r="H83" s="147"/>
      <c r="I83" s="544"/>
      <c r="J83" s="663"/>
    </row>
    <row r="84" spans="1:10" ht="12" customHeight="1" x14ac:dyDescent="0.2">
      <c r="A84" s="539">
        <v>57</v>
      </c>
      <c r="B84" s="547" t="s">
        <v>45</v>
      </c>
      <c r="C84" s="541"/>
      <c r="D84" s="541"/>
      <c r="E84" s="541"/>
      <c r="F84" s="541"/>
      <c r="G84" s="544"/>
      <c r="H84" s="147"/>
      <c r="I84" s="544"/>
      <c r="J84" s="663"/>
    </row>
    <row r="85" spans="1:10" ht="12" customHeight="1" x14ac:dyDescent="0.2">
      <c r="A85" s="539">
        <v>58</v>
      </c>
      <c r="B85" s="543" t="s">
        <v>46</v>
      </c>
      <c r="C85" s="541" t="s">
        <v>329</v>
      </c>
      <c r="D85" s="541" t="s">
        <v>14</v>
      </c>
      <c r="E85" s="541">
        <v>1</v>
      </c>
      <c r="F85" s="544">
        <v>1502</v>
      </c>
      <c r="G85" s="544">
        <f t="shared" ref="G85:G148" si="7">E85*F85</f>
        <v>1502</v>
      </c>
      <c r="H85" s="544">
        <v>3517.6320000000001</v>
      </c>
      <c r="I85" s="544">
        <f t="shared" ref="I85:I148" si="8">E85*H85</f>
        <v>3517.6320000000001</v>
      </c>
      <c r="J85" s="664">
        <f t="shared" ref="J85:J109" si="9">G85+I85</f>
        <v>5019.6319999999996</v>
      </c>
    </row>
    <row r="86" spans="1:10" ht="12" customHeight="1" x14ac:dyDescent="0.2">
      <c r="A86" s="539">
        <v>59</v>
      </c>
      <c r="B86" s="543" t="s">
        <v>239</v>
      </c>
      <c r="C86" s="541" t="s">
        <v>330</v>
      </c>
      <c r="D86" s="541" t="s">
        <v>14</v>
      </c>
      <c r="E86" s="541">
        <v>1</v>
      </c>
      <c r="F86" s="544">
        <v>11286</v>
      </c>
      <c r="G86" s="544">
        <f t="shared" si="7"/>
        <v>11286</v>
      </c>
      <c r="H86" s="544">
        <v>30822.432000000001</v>
      </c>
      <c r="I86" s="544">
        <f t="shared" si="8"/>
        <v>30822.432000000001</v>
      </c>
      <c r="J86" s="664">
        <f t="shared" si="9"/>
        <v>42108.432000000001</v>
      </c>
    </row>
    <row r="87" spans="1:10" ht="12" customHeight="1" x14ac:dyDescent="0.2">
      <c r="A87" s="539">
        <v>60</v>
      </c>
      <c r="B87" s="543" t="s">
        <v>292</v>
      </c>
      <c r="C87" s="541" t="s">
        <v>331</v>
      </c>
      <c r="D87" s="541" t="s">
        <v>14</v>
      </c>
      <c r="E87" s="541">
        <v>1</v>
      </c>
      <c r="F87" s="544">
        <f>3796+1227</f>
        <v>5023</v>
      </c>
      <c r="G87" s="544">
        <f t="shared" si="7"/>
        <v>5023</v>
      </c>
      <c r="H87" s="544">
        <v>11761.895999999999</v>
      </c>
      <c r="I87" s="544">
        <f t="shared" si="8"/>
        <v>11761.895999999999</v>
      </c>
      <c r="J87" s="664">
        <f t="shared" si="9"/>
        <v>16784.896000000001</v>
      </c>
    </row>
    <row r="88" spans="1:10" ht="30" customHeight="1" x14ac:dyDescent="0.2">
      <c r="A88" s="539">
        <v>61</v>
      </c>
      <c r="B88" s="543" t="s">
        <v>47</v>
      </c>
      <c r="C88" s="541" t="s">
        <v>332</v>
      </c>
      <c r="D88" s="541" t="s">
        <v>14</v>
      </c>
      <c r="E88" s="541">
        <v>1</v>
      </c>
      <c r="F88" s="544">
        <v>10638</v>
      </c>
      <c r="G88" s="544">
        <f t="shared" si="7"/>
        <v>10638</v>
      </c>
      <c r="H88" s="544">
        <v>24909.119999999999</v>
      </c>
      <c r="I88" s="544">
        <f t="shared" si="8"/>
        <v>24909.119999999999</v>
      </c>
      <c r="J88" s="664">
        <f t="shared" si="9"/>
        <v>35547.119999999995</v>
      </c>
    </row>
    <row r="89" spans="1:10" ht="12" customHeight="1" x14ac:dyDescent="0.2">
      <c r="A89" s="539">
        <v>62</v>
      </c>
      <c r="B89" s="543" t="s">
        <v>290</v>
      </c>
      <c r="C89" s="541" t="s">
        <v>333</v>
      </c>
      <c r="D89" s="541" t="s">
        <v>14</v>
      </c>
      <c r="E89" s="541">
        <v>1</v>
      </c>
      <c r="F89" s="544">
        <v>37939</v>
      </c>
      <c r="G89" s="544">
        <f t="shared" si="7"/>
        <v>37939</v>
      </c>
      <c r="H89" s="544">
        <v>88833.599999999991</v>
      </c>
      <c r="I89" s="544">
        <f t="shared" si="8"/>
        <v>88833.599999999991</v>
      </c>
      <c r="J89" s="664">
        <f t="shared" si="9"/>
        <v>126772.59999999999</v>
      </c>
    </row>
    <row r="90" spans="1:10" x14ac:dyDescent="0.2">
      <c r="A90" s="539">
        <v>63</v>
      </c>
      <c r="B90" s="543" t="s">
        <v>46</v>
      </c>
      <c r="C90" s="541" t="s">
        <v>329</v>
      </c>
      <c r="D90" s="541" t="s">
        <v>14</v>
      </c>
      <c r="E90" s="541">
        <v>1</v>
      </c>
      <c r="F90" s="544">
        <v>1502</v>
      </c>
      <c r="G90" s="544">
        <f t="shared" si="7"/>
        <v>1502</v>
      </c>
      <c r="H90" s="544">
        <v>3517.6320000000001</v>
      </c>
      <c r="I90" s="544">
        <f t="shared" si="8"/>
        <v>3517.6320000000001</v>
      </c>
      <c r="J90" s="664">
        <f t="shared" si="9"/>
        <v>5019.6319999999996</v>
      </c>
    </row>
    <row r="91" spans="1:10" ht="12" customHeight="1" x14ac:dyDescent="0.2">
      <c r="A91" s="539">
        <v>64</v>
      </c>
      <c r="B91" s="543" t="s">
        <v>49</v>
      </c>
      <c r="C91" s="541" t="s">
        <v>334</v>
      </c>
      <c r="D91" s="541" t="s">
        <v>14</v>
      </c>
      <c r="E91" s="541"/>
      <c r="F91" s="544">
        <v>20865</v>
      </c>
      <c r="G91" s="544">
        <f t="shared" si="7"/>
        <v>0</v>
      </c>
      <c r="H91" s="544">
        <v>71535.599999999991</v>
      </c>
      <c r="I91" s="544">
        <f t="shared" si="8"/>
        <v>0</v>
      </c>
      <c r="J91" s="664">
        <f t="shared" si="9"/>
        <v>0</v>
      </c>
    </row>
    <row r="92" spans="1:10" ht="13.5" customHeight="1" x14ac:dyDescent="0.2">
      <c r="A92" s="539">
        <v>65</v>
      </c>
      <c r="B92" s="549" t="s">
        <v>387</v>
      </c>
      <c r="C92" s="550" t="s">
        <v>388</v>
      </c>
      <c r="D92" s="550" t="s">
        <v>14</v>
      </c>
      <c r="E92" s="550"/>
      <c r="F92" s="551">
        <v>4500</v>
      </c>
      <c r="G92" s="544">
        <f t="shared" si="7"/>
        <v>0</v>
      </c>
      <c r="H92" s="551">
        <v>16013.050000000001</v>
      </c>
      <c r="I92" s="544">
        <f t="shared" si="8"/>
        <v>0</v>
      </c>
      <c r="J92" s="665">
        <f t="shared" si="9"/>
        <v>0</v>
      </c>
    </row>
    <row r="93" spans="1:10" ht="12" customHeight="1" x14ac:dyDescent="0.2">
      <c r="A93" s="539">
        <v>66</v>
      </c>
      <c r="B93" s="549" t="s">
        <v>387</v>
      </c>
      <c r="C93" s="550" t="s">
        <v>389</v>
      </c>
      <c r="D93" s="550" t="s">
        <v>14</v>
      </c>
      <c r="E93" s="550"/>
      <c r="F93" s="551">
        <v>4500</v>
      </c>
      <c r="G93" s="544">
        <f t="shared" si="7"/>
        <v>0</v>
      </c>
      <c r="H93" s="551">
        <v>12276</v>
      </c>
      <c r="I93" s="544">
        <f t="shared" si="8"/>
        <v>0</v>
      </c>
      <c r="J93" s="665">
        <f t="shared" si="9"/>
        <v>0</v>
      </c>
    </row>
    <row r="94" spans="1:10" ht="12" customHeight="1" x14ac:dyDescent="0.2">
      <c r="A94" s="539">
        <v>67</v>
      </c>
      <c r="B94" s="549" t="s">
        <v>82</v>
      </c>
      <c r="C94" s="550" t="s">
        <v>83</v>
      </c>
      <c r="D94" s="550" t="s">
        <v>56</v>
      </c>
      <c r="E94" s="550"/>
      <c r="F94" s="551">
        <v>600</v>
      </c>
      <c r="G94" s="544">
        <f t="shared" si="7"/>
        <v>0</v>
      </c>
      <c r="H94" s="551">
        <v>588</v>
      </c>
      <c r="I94" s="544">
        <f t="shared" si="8"/>
        <v>0</v>
      </c>
      <c r="J94" s="665">
        <f t="shared" si="9"/>
        <v>0</v>
      </c>
    </row>
    <row r="95" spans="1:10" ht="12" customHeight="1" x14ac:dyDescent="0.2">
      <c r="A95" s="539">
        <v>68</v>
      </c>
      <c r="B95" s="549" t="s">
        <v>151</v>
      </c>
      <c r="C95" s="550" t="s">
        <v>152</v>
      </c>
      <c r="D95" s="550" t="s">
        <v>56</v>
      </c>
      <c r="E95" s="550"/>
      <c r="F95" s="551">
        <v>600</v>
      </c>
      <c r="G95" s="544">
        <f t="shared" si="7"/>
        <v>0</v>
      </c>
      <c r="H95" s="551">
        <v>381</v>
      </c>
      <c r="I95" s="544">
        <f t="shared" si="8"/>
        <v>0</v>
      </c>
      <c r="J95" s="665">
        <f t="shared" si="9"/>
        <v>0</v>
      </c>
    </row>
    <row r="96" spans="1:10" ht="12" customHeight="1" x14ac:dyDescent="0.2">
      <c r="A96" s="539">
        <v>69</v>
      </c>
      <c r="B96" s="549" t="s">
        <v>390</v>
      </c>
      <c r="C96" s="550" t="s">
        <v>391</v>
      </c>
      <c r="D96" s="550" t="s">
        <v>14</v>
      </c>
      <c r="E96" s="550"/>
      <c r="F96" s="551">
        <v>400</v>
      </c>
      <c r="G96" s="544">
        <f t="shared" si="7"/>
        <v>0</v>
      </c>
      <c r="H96" s="551">
        <v>900</v>
      </c>
      <c r="I96" s="544">
        <f t="shared" si="8"/>
        <v>0</v>
      </c>
      <c r="J96" s="665">
        <f t="shared" si="9"/>
        <v>0</v>
      </c>
    </row>
    <row r="97" spans="1:10" ht="12" customHeight="1" x14ac:dyDescent="0.2">
      <c r="A97" s="539">
        <v>70</v>
      </c>
      <c r="B97" s="549" t="s">
        <v>392</v>
      </c>
      <c r="C97" s="550" t="s">
        <v>393</v>
      </c>
      <c r="D97" s="550" t="s">
        <v>14</v>
      </c>
      <c r="E97" s="550"/>
      <c r="F97" s="551">
        <v>300</v>
      </c>
      <c r="G97" s="544">
        <f t="shared" si="7"/>
        <v>0</v>
      </c>
      <c r="H97" s="551">
        <v>234</v>
      </c>
      <c r="I97" s="544">
        <f t="shared" si="8"/>
        <v>0</v>
      </c>
      <c r="J97" s="665">
        <f t="shared" si="9"/>
        <v>0</v>
      </c>
    </row>
    <row r="98" spans="1:10" ht="12" customHeight="1" x14ac:dyDescent="0.2">
      <c r="A98" s="539">
        <v>71</v>
      </c>
      <c r="B98" s="549" t="s">
        <v>394</v>
      </c>
      <c r="C98" s="552" t="s">
        <v>395</v>
      </c>
      <c r="D98" s="552" t="s">
        <v>14</v>
      </c>
      <c r="E98" s="552"/>
      <c r="F98" s="551">
        <v>1250</v>
      </c>
      <c r="G98" s="544">
        <f t="shared" si="7"/>
        <v>0</v>
      </c>
      <c r="H98" s="551">
        <v>1163.3999999999999</v>
      </c>
      <c r="I98" s="544">
        <f t="shared" si="8"/>
        <v>0</v>
      </c>
      <c r="J98" s="665">
        <f t="shared" si="9"/>
        <v>0</v>
      </c>
    </row>
    <row r="99" spans="1:10" x14ac:dyDescent="0.2">
      <c r="A99" s="539">
        <v>72</v>
      </c>
      <c r="B99" s="549" t="s">
        <v>394</v>
      </c>
      <c r="C99" s="552" t="s">
        <v>296</v>
      </c>
      <c r="D99" s="552" t="s">
        <v>14</v>
      </c>
      <c r="E99" s="552">
        <v>8</v>
      </c>
      <c r="F99" s="551">
        <v>850</v>
      </c>
      <c r="G99" s="544">
        <f t="shared" si="7"/>
        <v>6800</v>
      </c>
      <c r="H99" s="551">
        <v>347.2</v>
      </c>
      <c r="I99" s="544">
        <f t="shared" si="8"/>
        <v>2777.6</v>
      </c>
      <c r="J99" s="665">
        <f t="shared" si="9"/>
        <v>9577.6</v>
      </c>
    </row>
    <row r="100" spans="1:10" ht="12" customHeight="1" x14ac:dyDescent="0.2">
      <c r="A100" s="539">
        <v>73</v>
      </c>
      <c r="B100" s="549" t="s">
        <v>394</v>
      </c>
      <c r="C100" s="552" t="s">
        <v>168</v>
      </c>
      <c r="D100" s="552" t="s">
        <v>14</v>
      </c>
      <c r="E100" s="552">
        <v>12</v>
      </c>
      <c r="F100" s="551">
        <v>850</v>
      </c>
      <c r="G100" s="544">
        <f t="shared" si="7"/>
        <v>10200</v>
      </c>
      <c r="H100" s="551">
        <v>311.87692307692305</v>
      </c>
      <c r="I100" s="544">
        <f t="shared" si="8"/>
        <v>3742.5230769230766</v>
      </c>
      <c r="J100" s="665">
        <f t="shared" si="9"/>
        <v>13942.523076923077</v>
      </c>
    </row>
    <row r="101" spans="1:10" ht="13.5" customHeight="1" x14ac:dyDescent="0.2">
      <c r="A101" s="539">
        <v>74</v>
      </c>
      <c r="B101" s="543" t="s">
        <v>50</v>
      </c>
      <c r="C101" s="541" t="s">
        <v>184</v>
      </c>
      <c r="D101" s="541" t="s">
        <v>7</v>
      </c>
      <c r="E101" s="541"/>
      <c r="F101" s="544">
        <v>1500</v>
      </c>
      <c r="G101" s="544">
        <f t="shared" si="7"/>
        <v>0</v>
      </c>
      <c r="H101" s="544">
        <v>4175</v>
      </c>
      <c r="I101" s="544">
        <f t="shared" si="8"/>
        <v>0</v>
      </c>
      <c r="J101" s="664">
        <f t="shared" si="9"/>
        <v>0</v>
      </c>
    </row>
    <row r="102" spans="1:10" ht="15.6" customHeight="1" x14ac:dyDescent="0.2">
      <c r="A102" s="539">
        <v>75</v>
      </c>
      <c r="B102" s="543" t="s">
        <v>51</v>
      </c>
      <c r="C102" s="541" t="s">
        <v>52</v>
      </c>
      <c r="D102" s="541" t="s">
        <v>7</v>
      </c>
      <c r="E102" s="541">
        <v>9</v>
      </c>
      <c r="F102" s="544">
        <v>600</v>
      </c>
      <c r="G102" s="544">
        <f t="shared" si="7"/>
        <v>5400</v>
      </c>
      <c r="H102" s="544">
        <v>784</v>
      </c>
      <c r="I102" s="544">
        <f t="shared" si="8"/>
        <v>7056</v>
      </c>
      <c r="J102" s="664">
        <f t="shared" si="9"/>
        <v>12456</v>
      </c>
    </row>
    <row r="103" spans="1:10" ht="12" customHeight="1" x14ac:dyDescent="0.2">
      <c r="A103" s="539">
        <v>76</v>
      </c>
      <c r="B103" s="543" t="s">
        <v>51</v>
      </c>
      <c r="C103" s="541" t="s">
        <v>53</v>
      </c>
      <c r="D103" s="541" t="s">
        <v>7</v>
      </c>
      <c r="E103" s="541">
        <v>13</v>
      </c>
      <c r="F103" s="544">
        <v>600</v>
      </c>
      <c r="G103" s="544">
        <f t="shared" si="7"/>
        <v>7800</v>
      </c>
      <c r="H103" s="544">
        <v>420</v>
      </c>
      <c r="I103" s="544">
        <f t="shared" si="8"/>
        <v>5460</v>
      </c>
      <c r="J103" s="664">
        <f t="shared" si="9"/>
        <v>13260</v>
      </c>
    </row>
    <row r="104" spans="1:10" ht="12" customHeight="1" x14ac:dyDescent="0.2">
      <c r="A104" s="539">
        <v>77</v>
      </c>
      <c r="B104" s="543" t="s">
        <v>54</v>
      </c>
      <c r="C104" s="541" t="s">
        <v>293</v>
      </c>
      <c r="D104" s="541" t="s">
        <v>7</v>
      </c>
      <c r="E104" s="541"/>
      <c r="F104" s="544">
        <v>800</v>
      </c>
      <c r="G104" s="544">
        <f t="shared" si="7"/>
        <v>0</v>
      </c>
      <c r="H104" s="544">
        <v>721</v>
      </c>
      <c r="I104" s="544">
        <f t="shared" si="8"/>
        <v>0</v>
      </c>
      <c r="J104" s="664">
        <f t="shared" si="9"/>
        <v>0</v>
      </c>
    </row>
    <row r="105" spans="1:10" ht="12" customHeight="1" x14ac:dyDescent="0.2">
      <c r="A105" s="539">
        <v>78</v>
      </c>
      <c r="B105" s="543" t="s">
        <v>55</v>
      </c>
      <c r="C105" s="541"/>
      <c r="D105" s="541" t="s">
        <v>56</v>
      </c>
      <c r="E105" s="541"/>
      <c r="F105" s="544">
        <v>1050</v>
      </c>
      <c r="G105" s="544">
        <f t="shared" si="7"/>
        <v>0</v>
      </c>
      <c r="H105" s="544">
        <v>840</v>
      </c>
      <c r="I105" s="544">
        <f t="shared" si="8"/>
        <v>0</v>
      </c>
      <c r="J105" s="664">
        <f t="shared" si="9"/>
        <v>0</v>
      </c>
    </row>
    <row r="106" spans="1:10" ht="12" customHeight="1" x14ac:dyDescent="0.2">
      <c r="A106" s="539">
        <v>79</v>
      </c>
      <c r="B106" s="543" t="s">
        <v>57</v>
      </c>
      <c r="C106" s="546"/>
      <c r="D106" s="541" t="s">
        <v>56</v>
      </c>
      <c r="E106" s="541">
        <v>88.61399999999999</v>
      </c>
      <c r="F106" s="544">
        <v>1050</v>
      </c>
      <c r="G106" s="544">
        <f t="shared" si="7"/>
        <v>93044.699999999983</v>
      </c>
      <c r="H106" s="544">
        <v>1190</v>
      </c>
      <c r="I106" s="544">
        <f t="shared" si="8"/>
        <v>105450.65999999999</v>
      </c>
      <c r="J106" s="664">
        <f t="shared" si="9"/>
        <v>198495.35999999999</v>
      </c>
    </row>
    <row r="107" spans="1:10" ht="12" customHeight="1" x14ac:dyDescent="0.2">
      <c r="A107" s="539">
        <v>80</v>
      </c>
      <c r="B107" s="543" t="s">
        <v>58</v>
      </c>
      <c r="C107" s="546"/>
      <c r="D107" s="541" t="s">
        <v>56</v>
      </c>
      <c r="E107" s="541">
        <v>7.5370000000000008</v>
      </c>
      <c r="F107" s="544">
        <v>1050</v>
      </c>
      <c r="G107" s="544">
        <f t="shared" si="7"/>
        <v>7913.8500000000013</v>
      </c>
      <c r="H107" s="544">
        <v>2380</v>
      </c>
      <c r="I107" s="544">
        <f t="shared" si="8"/>
        <v>17938.060000000001</v>
      </c>
      <c r="J107" s="664">
        <f t="shared" si="9"/>
        <v>25851.910000000003</v>
      </c>
    </row>
    <row r="108" spans="1:10" x14ac:dyDescent="0.2">
      <c r="A108" s="539">
        <v>81</v>
      </c>
      <c r="B108" s="543" t="s">
        <v>59</v>
      </c>
      <c r="C108" s="541"/>
      <c r="D108" s="541" t="s">
        <v>56</v>
      </c>
      <c r="E108" s="541"/>
      <c r="F108" s="544">
        <v>1050</v>
      </c>
      <c r="G108" s="544">
        <f t="shared" si="7"/>
        <v>0</v>
      </c>
      <c r="H108" s="544">
        <v>3080</v>
      </c>
      <c r="I108" s="544">
        <f t="shared" si="8"/>
        <v>0</v>
      </c>
      <c r="J108" s="664">
        <f t="shared" si="9"/>
        <v>0</v>
      </c>
    </row>
    <row r="109" spans="1:10" ht="12" customHeight="1" x14ac:dyDescent="0.2">
      <c r="A109" s="539">
        <v>82</v>
      </c>
      <c r="B109" s="543" t="s">
        <v>60</v>
      </c>
      <c r="C109" s="546"/>
      <c r="D109" s="541" t="s">
        <v>5</v>
      </c>
      <c r="E109" s="541">
        <v>1</v>
      </c>
      <c r="F109" s="544">
        <v>0</v>
      </c>
      <c r="G109" s="544">
        <f t="shared" si="7"/>
        <v>0</v>
      </c>
      <c r="H109" s="544">
        <v>32642</v>
      </c>
      <c r="I109" s="544">
        <f t="shared" si="8"/>
        <v>32642</v>
      </c>
      <c r="J109" s="664">
        <f t="shared" si="9"/>
        <v>32642</v>
      </c>
    </row>
    <row r="110" spans="1:10" ht="13.5" customHeight="1" x14ac:dyDescent="0.2">
      <c r="A110" s="539">
        <v>83</v>
      </c>
      <c r="B110" s="547" t="s">
        <v>61</v>
      </c>
      <c r="C110" s="541"/>
      <c r="D110" s="541"/>
      <c r="E110" s="541"/>
      <c r="F110" s="541"/>
      <c r="G110" s="544"/>
      <c r="H110" s="147"/>
      <c r="I110" s="544"/>
      <c r="J110" s="663"/>
    </row>
    <row r="111" spans="1:10" ht="12" customHeight="1" x14ac:dyDescent="0.2">
      <c r="A111" s="539">
        <v>84</v>
      </c>
      <c r="B111" s="543" t="s">
        <v>294</v>
      </c>
      <c r="C111" s="541" t="s">
        <v>335</v>
      </c>
      <c r="D111" s="541" t="s">
        <v>14</v>
      </c>
      <c r="E111" s="541">
        <v>1</v>
      </c>
      <c r="F111" s="544">
        <v>3518</v>
      </c>
      <c r="G111" s="544">
        <f t="shared" si="7"/>
        <v>3518</v>
      </c>
      <c r="H111" s="544">
        <v>7588.7999999999993</v>
      </c>
      <c r="I111" s="544">
        <f t="shared" si="8"/>
        <v>7588.7999999999993</v>
      </c>
      <c r="J111" s="664">
        <f t="shared" ref="J111:J125" si="10">G111+I111</f>
        <v>11106.8</v>
      </c>
    </row>
    <row r="112" spans="1:10" ht="12" customHeight="1" x14ac:dyDescent="0.2">
      <c r="A112" s="539">
        <v>85</v>
      </c>
      <c r="B112" s="543" t="s">
        <v>62</v>
      </c>
      <c r="C112" s="541" t="s">
        <v>336</v>
      </c>
      <c r="D112" s="541" t="s">
        <v>14</v>
      </c>
      <c r="E112" s="541">
        <v>1</v>
      </c>
      <c r="F112" s="544">
        <v>2005</v>
      </c>
      <c r="G112" s="544">
        <f t="shared" si="7"/>
        <v>2005</v>
      </c>
      <c r="H112" s="544">
        <v>4910.3999999999996</v>
      </c>
      <c r="I112" s="544">
        <f t="shared" si="8"/>
        <v>4910.3999999999996</v>
      </c>
      <c r="J112" s="664">
        <f t="shared" si="10"/>
        <v>6915.4</v>
      </c>
    </row>
    <row r="113" spans="1:10" ht="12" customHeight="1" x14ac:dyDescent="0.2">
      <c r="A113" s="539">
        <v>86</v>
      </c>
      <c r="B113" s="549" t="s">
        <v>396</v>
      </c>
      <c r="C113" s="550" t="s">
        <v>296</v>
      </c>
      <c r="D113" s="550" t="s">
        <v>14</v>
      </c>
      <c r="E113" s="550"/>
      <c r="F113" s="551">
        <v>4500</v>
      </c>
      <c r="G113" s="544">
        <f t="shared" si="7"/>
        <v>0</v>
      </c>
      <c r="H113" s="551">
        <v>4900</v>
      </c>
      <c r="I113" s="544">
        <f t="shared" si="8"/>
        <v>0</v>
      </c>
      <c r="J113" s="665">
        <f t="shared" si="10"/>
        <v>0</v>
      </c>
    </row>
    <row r="114" spans="1:10" ht="12" customHeight="1" x14ac:dyDescent="0.2">
      <c r="A114" s="539">
        <v>87</v>
      </c>
      <c r="B114" s="549" t="s">
        <v>387</v>
      </c>
      <c r="C114" s="550" t="s">
        <v>397</v>
      </c>
      <c r="D114" s="550" t="s">
        <v>14</v>
      </c>
      <c r="E114" s="550"/>
      <c r="F114" s="551">
        <v>4500</v>
      </c>
      <c r="G114" s="544">
        <f t="shared" si="7"/>
        <v>0</v>
      </c>
      <c r="H114" s="551">
        <v>11450.625</v>
      </c>
      <c r="I114" s="544">
        <f t="shared" si="8"/>
        <v>0</v>
      </c>
      <c r="J114" s="665">
        <f t="shared" si="10"/>
        <v>0</v>
      </c>
    </row>
    <row r="115" spans="1:10" ht="12" customHeight="1" x14ac:dyDescent="0.2">
      <c r="A115" s="539">
        <v>88</v>
      </c>
      <c r="B115" s="549" t="s">
        <v>398</v>
      </c>
      <c r="C115" s="550" t="s">
        <v>399</v>
      </c>
      <c r="D115" s="550" t="s">
        <v>14</v>
      </c>
      <c r="E115" s="550"/>
      <c r="F115" s="551">
        <v>400</v>
      </c>
      <c r="G115" s="544">
        <f t="shared" si="7"/>
        <v>0</v>
      </c>
      <c r="H115" s="551">
        <v>952.8</v>
      </c>
      <c r="I115" s="544">
        <f t="shared" si="8"/>
        <v>0</v>
      </c>
      <c r="J115" s="665">
        <f t="shared" si="10"/>
        <v>0</v>
      </c>
    </row>
    <row r="116" spans="1:10" ht="12" customHeight="1" x14ac:dyDescent="0.2">
      <c r="A116" s="539">
        <v>89</v>
      </c>
      <c r="B116" s="549" t="s">
        <v>392</v>
      </c>
      <c r="C116" s="550" t="s">
        <v>393</v>
      </c>
      <c r="D116" s="550" t="s">
        <v>14</v>
      </c>
      <c r="E116" s="550"/>
      <c r="F116" s="551">
        <v>300</v>
      </c>
      <c r="G116" s="544">
        <f t="shared" si="7"/>
        <v>0</v>
      </c>
      <c r="H116" s="551">
        <v>234</v>
      </c>
      <c r="I116" s="544">
        <f t="shared" si="8"/>
        <v>0</v>
      </c>
      <c r="J116" s="665">
        <f t="shared" si="10"/>
        <v>0</v>
      </c>
    </row>
    <row r="117" spans="1:10" ht="12" customHeight="1" x14ac:dyDescent="0.2">
      <c r="A117" s="539">
        <v>90</v>
      </c>
      <c r="B117" s="549" t="s">
        <v>394</v>
      </c>
      <c r="C117" s="552" t="s">
        <v>158</v>
      </c>
      <c r="D117" s="552" t="s">
        <v>14</v>
      </c>
      <c r="E117" s="552">
        <v>1</v>
      </c>
      <c r="F117" s="551">
        <v>850</v>
      </c>
      <c r="G117" s="544">
        <f t="shared" si="7"/>
        <v>850</v>
      </c>
      <c r="H117" s="551">
        <v>316.39999999999998</v>
      </c>
      <c r="I117" s="544">
        <f t="shared" si="8"/>
        <v>316.39999999999998</v>
      </c>
      <c r="J117" s="665">
        <f t="shared" si="10"/>
        <v>1166.4000000000001</v>
      </c>
    </row>
    <row r="118" spans="1:10" x14ac:dyDescent="0.2">
      <c r="A118" s="539">
        <v>91</v>
      </c>
      <c r="B118" s="549" t="s">
        <v>394</v>
      </c>
      <c r="C118" s="552" t="s">
        <v>168</v>
      </c>
      <c r="D118" s="552" t="s">
        <v>14</v>
      </c>
      <c r="E118" s="552">
        <v>1</v>
      </c>
      <c r="F118" s="551">
        <v>850</v>
      </c>
      <c r="G118" s="544">
        <f t="shared" si="7"/>
        <v>850</v>
      </c>
      <c r="H118" s="551">
        <v>311.87692307692305</v>
      </c>
      <c r="I118" s="544">
        <f t="shared" si="8"/>
        <v>311.87692307692305</v>
      </c>
      <c r="J118" s="665">
        <f t="shared" si="10"/>
        <v>1161.876923076923</v>
      </c>
    </row>
    <row r="119" spans="1:10" ht="12" customHeight="1" x14ac:dyDescent="0.2">
      <c r="A119" s="539">
        <v>92</v>
      </c>
      <c r="B119" s="543" t="s">
        <v>63</v>
      </c>
      <c r="C119" s="541" t="s">
        <v>67</v>
      </c>
      <c r="D119" s="541" t="s">
        <v>14</v>
      </c>
      <c r="E119" s="541">
        <v>2</v>
      </c>
      <c r="F119" s="544">
        <v>600</v>
      </c>
      <c r="G119" s="544">
        <f t="shared" si="7"/>
        <v>1200</v>
      </c>
      <c r="H119" s="544">
        <v>630</v>
      </c>
      <c r="I119" s="544">
        <f t="shared" si="8"/>
        <v>1260</v>
      </c>
      <c r="J119" s="664">
        <f t="shared" si="10"/>
        <v>2460</v>
      </c>
    </row>
    <row r="120" spans="1:10" ht="13.5" customHeight="1" x14ac:dyDescent="0.2">
      <c r="A120" s="539">
        <v>93</v>
      </c>
      <c r="B120" s="543" t="s">
        <v>63</v>
      </c>
      <c r="C120" s="541" t="s">
        <v>64</v>
      </c>
      <c r="D120" s="541" t="s">
        <v>14</v>
      </c>
      <c r="E120" s="541">
        <v>1</v>
      </c>
      <c r="F120" s="544">
        <v>600</v>
      </c>
      <c r="G120" s="544">
        <f t="shared" si="7"/>
        <v>600</v>
      </c>
      <c r="H120" s="544">
        <v>420</v>
      </c>
      <c r="I120" s="544">
        <f t="shared" si="8"/>
        <v>420</v>
      </c>
      <c r="J120" s="664">
        <f t="shared" si="10"/>
        <v>1020</v>
      </c>
    </row>
    <row r="121" spans="1:10" ht="12" customHeight="1" x14ac:dyDescent="0.2">
      <c r="A121" s="539">
        <v>94</v>
      </c>
      <c r="B121" s="543" t="s">
        <v>295</v>
      </c>
      <c r="C121" s="541" t="s">
        <v>296</v>
      </c>
      <c r="D121" s="541" t="s">
        <v>7</v>
      </c>
      <c r="E121" s="541"/>
      <c r="F121" s="544">
        <v>1200</v>
      </c>
      <c r="G121" s="544">
        <f t="shared" si="7"/>
        <v>0</v>
      </c>
      <c r="H121" s="544">
        <v>350</v>
      </c>
      <c r="I121" s="544">
        <f t="shared" si="8"/>
        <v>0</v>
      </c>
      <c r="J121" s="664">
        <f t="shared" si="10"/>
        <v>0</v>
      </c>
    </row>
    <row r="122" spans="1:10" ht="12" customHeight="1" x14ac:dyDescent="0.2">
      <c r="A122" s="539">
        <v>95</v>
      </c>
      <c r="B122" s="543" t="s">
        <v>72</v>
      </c>
      <c r="C122" s="541"/>
      <c r="D122" s="541" t="s">
        <v>56</v>
      </c>
      <c r="E122" s="541">
        <v>7.2610000000000001</v>
      </c>
      <c r="F122" s="544">
        <v>1050</v>
      </c>
      <c r="G122" s="544">
        <f t="shared" si="7"/>
        <v>7624.05</v>
      </c>
      <c r="H122" s="544">
        <v>840</v>
      </c>
      <c r="I122" s="544">
        <f t="shared" si="8"/>
        <v>6099.24</v>
      </c>
      <c r="J122" s="664">
        <f t="shared" si="10"/>
        <v>13723.29</v>
      </c>
    </row>
    <row r="123" spans="1:10" ht="13.9" customHeight="1" x14ac:dyDescent="0.2">
      <c r="A123" s="539">
        <v>96</v>
      </c>
      <c r="B123" s="543" t="s">
        <v>73</v>
      </c>
      <c r="C123" s="541"/>
      <c r="D123" s="541" t="s">
        <v>56</v>
      </c>
      <c r="E123" s="541">
        <v>2</v>
      </c>
      <c r="F123" s="544">
        <v>1050</v>
      </c>
      <c r="G123" s="544">
        <f t="shared" si="7"/>
        <v>2100</v>
      </c>
      <c r="H123" s="544">
        <v>3080</v>
      </c>
      <c r="I123" s="544">
        <f t="shared" si="8"/>
        <v>6160</v>
      </c>
      <c r="J123" s="664">
        <f t="shared" si="10"/>
        <v>8260</v>
      </c>
    </row>
    <row r="124" spans="1:10" ht="12" customHeight="1" x14ac:dyDescent="0.2">
      <c r="A124" s="539">
        <v>97</v>
      </c>
      <c r="B124" s="543" t="s">
        <v>60</v>
      </c>
      <c r="C124" s="546"/>
      <c r="D124" s="541" t="s">
        <v>5</v>
      </c>
      <c r="E124" s="541">
        <v>1</v>
      </c>
      <c r="F124" s="544">
        <v>0</v>
      </c>
      <c r="G124" s="544">
        <f t="shared" si="7"/>
        <v>0</v>
      </c>
      <c r="H124" s="544">
        <v>1218</v>
      </c>
      <c r="I124" s="544">
        <f t="shared" si="8"/>
        <v>1218</v>
      </c>
      <c r="J124" s="664">
        <f t="shared" si="10"/>
        <v>1218</v>
      </c>
    </row>
    <row r="125" spans="1:10" ht="12" customHeight="1" x14ac:dyDescent="0.2">
      <c r="A125" s="539">
        <v>98</v>
      </c>
      <c r="B125" s="549" t="s">
        <v>82</v>
      </c>
      <c r="C125" s="550" t="s">
        <v>83</v>
      </c>
      <c r="D125" s="550" t="s">
        <v>56</v>
      </c>
      <c r="E125" s="541"/>
      <c r="F125" s="551">
        <v>600</v>
      </c>
      <c r="G125" s="544">
        <f t="shared" si="7"/>
        <v>0</v>
      </c>
      <c r="H125" s="551">
        <v>588</v>
      </c>
      <c r="I125" s="544">
        <f t="shared" si="8"/>
        <v>0</v>
      </c>
      <c r="J125" s="665">
        <f t="shared" si="10"/>
        <v>0</v>
      </c>
    </row>
    <row r="126" spans="1:10" ht="12" customHeight="1" x14ac:dyDescent="0.2">
      <c r="A126" s="539">
        <v>99</v>
      </c>
      <c r="B126" s="547" t="s">
        <v>66</v>
      </c>
      <c r="C126" s="541"/>
      <c r="D126" s="541"/>
      <c r="E126" s="541"/>
      <c r="F126" s="541"/>
      <c r="G126" s="544"/>
      <c r="H126" s="147"/>
      <c r="I126" s="544"/>
      <c r="J126" s="663"/>
    </row>
    <row r="127" spans="1:10" x14ac:dyDescent="0.2">
      <c r="A127" s="539">
        <v>100</v>
      </c>
      <c r="B127" s="543" t="s">
        <v>297</v>
      </c>
      <c r="C127" s="541" t="s">
        <v>338</v>
      </c>
      <c r="D127" s="541" t="s">
        <v>14</v>
      </c>
      <c r="E127" s="541">
        <v>1</v>
      </c>
      <c r="F127" s="544">
        <v>2829</v>
      </c>
      <c r="G127" s="544">
        <f t="shared" si="7"/>
        <v>2829</v>
      </c>
      <c r="H127" s="544">
        <v>5624.6399999999994</v>
      </c>
      <c r="I127" s="544">
        <f t="shared" si="8"/>
        <v>5624.6399999999994</v>
      </c>
      <c r="J127" s="664">
        <f t="shared" ref="J127:J139" si="11">G127+I127</f>
        <v>8453.64</v>
      </c>
    </row>
    <row r="128" spans="1:10" x14ac:dyDescent="0.2">
      <c r="A128" s="539">
        <v>101</v>
      </c>
      <c r="B128" s="543" t="s">
        <v>62</v>
      </c>
      <c r="C128" s="541" t="s">
        <v>337</v>
      </c>
      <c r="D128" s="541" t="s">
        <v>14</v>
      </c>
      <c r="E128" s="541">
        <v>1</v>
      </c>
      <c r="F128" s="544">
        <v>1681</v>
      </c>
      <c r="G128" s="544">
        <f t="shared" si="7"/>
        <v>1681</v>
      </c>
      <c r="H128" s="544">
        <v>4575.5999999999995</v>
      </c>
      <c r="I128" s="544">
        <f t="shared" si="8"/>
        <v>4575.5999999999995</v>
      </c>
      <c r="J128" s="664">
        <f t="shared" si="11"/>
        <v>6256.5999999999995</v>
      </c>
    </row>
    <row r="129" spans="1:10" ht="13.5" customHeight="1" x14ac:dyDescent="0.2">
      <c r="A129" s="539">
        <v>102</v>
      </c>
      <c r="B129" s="549" t="s">
        <v>396</v>
      </c>
      <c r="C129" s="550" t="s">
        <v>296</v>
      </c>
      <c r="D129" s="550" t="s">
        <v>14</v>
      </c>
      <c r="E129" s="550"/>
      <c r="F129" s="551">
        <v>4500</v>
      </c>
      <c r="G129" s="544">
        <f t="shared" si="7"/>
        <v>0</v>
      </c>
      <c r="H129" s="551">
        <v>4900</v>
      </c>
      <c r="I129" s="544">
        <f t="shared" si="8"/>
        <v>0</v>
      </c>
      <c r="J129" s="665">
        <f t="shared" si="11"/>
        <v>0</v>
      </c>
    </row>
    <row r="130" spans="1:10" ht="12" customHeight="1" x14ac:dyDescent="0.2">
      <c r="A130" s="539">
        <v>103</v>
      </c>
      <c r="B130" s="549" t="s">
        <v>387</v>
      </c>
      <c r="C130" s="550" t="s">
        <v>400</v>
      </c>
      <c r="D130" s="550" t="s">
        <v>14</v>
      </c>
      <c r="E130" s="550"/>
      <c r="F130" s="551">
        <v>4500</v>
      </c>
      <c r="G130" s="544">
        <f t="shared" si="7"/>
        <v>0</v>
      </c>
      <c r="H130" s="551">
        <v>11136.75</v>
      </c>
      <c r="I130" s="544">
        <f t="shared" si="8"/>
        <v>0</v>
      </c>
      <c r="J130" s="665">
        <f t="shared" si="11"/>
        <v>0</v>
      </c>
    </row>
    <row r="131" spans="1:10" ht="12" customHeight="1" x14ac:dyDescent="0.2">
      <c r="A131" s="539">
        <v>104</v>
      </c>
      <c r="B131" s="549" t="s">
        <v>398</v>
      </c>
      <c r="C131" s="550" t="s">
        <v>401</v>
      </c>
      <c r="D131" s="550" t="s">
        <v>14</v>
      </c>
      <c r="E131" s="550"/>
      <c r="F131" s="551">
        <v>400</v>
      </c>
      <c r="G131" s="544">
        <f t="shared" si="7"/>
        <v>0</v>
      </c>
      <c r="H131" s="551">
        <v>952.8</v>
      </c>
      <c r="I131" s="544">
        <f t="shared" si="8"/>
        <v>0</v>
      </c>
      <c r="J131" s="665">
        <f t="shared" si="11"/>
        <v>0</v>
      </c>
    </row>
    <row r="132" spans="1:10" ht="13.9" customHeight="1" x14ac:dyDescent="0.2">
      <c r="A132" s="539">
        <v>105</v>
      </c>
      <c r="B132" s="549" t="s">
        <v>392</v>
      </c>
      <c r="C132" s="550" t="s">
        <v>393</v>
      </c>
      <c r="D132" s="550" t="s">
        <v>14</v>
      </c>
      <c r="E132" s="550"/>
      <c r="F132" s="551">
        <v>300</v>
      </c>
      <c r="G132" s="544">
        <f t="shared" si="7"/>
        <v>0</v>
      </c>
      <c r="H132" s="551">
        <v>234</v>
      </c>
      <c r="I132" s="544">
        <f t="shared" si="8"/>
        <v>0</v>
      </c>
      <c r="J132" s="665">
        <f t="shared" si="11"/>
        <v>0</v>
      </c>
    </row>
    <row r="133" spans="1:10" ht="12" customHeight="1" x14ac:dyDescent="0.2">
      <c r="A133" s="539">
        <v>106</v>
      </c>
      <c r="B133" s="549" t="s">
        <v>394</v>
      </c>
      <c r="C133" s="552" t="s">
        <v>168</v>
      </c>
      <c r="D133" s="552" t="s">
        <v>14</v>
      </c>
      <c r="E133" s="552">
        <v>2</v>
      </c>
      <c r="F133" s="551">
        <v>850</v>
      </c>
      <c r="G133" s="544">
        <f t="shared" si="7"/>
        <v>1700</v>
      </c>
      <c r="H133" s="551">
        <v>311.87692307692305</v>
      </c>
      <c r="I133" s="544">
        <f t="shared" si="8"/>
        <v>623.7538461538461</v>
      </c>
      <c r="J133" s="665">
        <f t="shared" si="11"/>
        <v>2323.7538461538461</v>
      </c>
    </row>
    <row r="134" spans="1:10" ht="12" customHeight="1" x14ac:dyDescent="0.2">
      <c r="A134" s="539">
        <v>107</v>
      </c>
      <c r="B134" s="543" t="s">
        <v>63</v>
      </c>
      <c r="C134" s="541" t="s">
        <v>64</v>
      </c>
      <c r="D134" s="541" t="s">
        <v>7</v>
      </c>
      <c r="E134" s="541">
        <v>6</v>
      </c>
      <c r="F134" s="544">
        <v>600</v>
      </c>
      <c r="G134" s="544">
        <f t="shared" si="7"/>
        <v>3600</v>
      </c>
      <c r="H134" s="544">
        <v>420</v>
      </c>
      <c r="I134" s="544">
        <f t="shared" si="8"/>
        <v>2520</v>
      </c>
      <c r="J134" s="664">
        <f t="shared" si="11"/>
        <v>6120</v>
      </c>
    </row>
    <row r="135" spans="1:10" ht="12" customHeight="1" x14ac:dyDescent="0.2">
      <c r="A135" s="539">
        <v>108</v>
      </c>
      <c r="B135" s="543" t="s">
        <v>295</v>
      </c>
      <c r="C135" s="541" t="s">
        <v>168</v>
      </c>
      <c r="D135" s="541" t="s">
        <v>7</v>
      </c>
      <c r="E135" s="541"/>
      <c r="F135" s="544">
        <v>1200</v>
      </c>
      <c r="G135" s="544">
        <f t="shared" si="7"/>
        <v>0</v>
      </c>
      <c r="H135" s="544">
        <v>300</v>
      </c>
      <c r="I135" s="544">
        <f t="shared" si="8"/>
        <v>0</v>
      </c>
      <c r="J135" s="664">
        <f t="shared" si="11"/>
        <v>0</v>
      </c>
    </row>
    <row r="136" spans="1:10" x14ac:dyDescent="0.2">
      <c r="A136" s="539">
        <v>109</v>
      </c>
      <c r="B136" s="543" t="s">
        <v>74</v>
      </c>
      <c r="C136" s="541"/>
      <c r="D136" s="541" t="s">
        <v>56</v>
      </c>
      <c r="E136" s="541">
        <v>3.7549999999999999</v>
      </c>
      <c r="F136" s="544">
        <v>1050</v>
      </c>
      <c r="G136" s="544">
        <f t="shared" si="7"/>
        <v>3942.75</v>
      </c>
      <c r="H136" s="544">
        <v>840</v>
      </c>
      <c r="I136" s="544">
        <f t="shared" si="8"/>
        <v>3154.2</v>
      </c>
      <c r="J136" s="664">
        <f t="shared" si="11"/>
        <v>7096.95</v>
      </c>
    </row>
    <row r="137" spans="1:10" ht="12" customHeight="1" x14ac:dyDescent="0.2">
      <c r="A137" s="539">
        <v>110</v>
      </c>
      <c r="B137" s="543" t="s">
        <v>65</v>
      </c>
      <c r="C137" s="541"/>
      <c r="D137" s="541" t="s">
        <v>56</v>
      </c>
      <c r="E137" s="541">
        <v>1.53</v>
      </c>
      <c r="F137" s="544">
        <v>1050</v>
      </c>
      <c r="G137" s="544">
        <f t="shared" si="7"/>
        <v>1606.5</v>
      </c>
      <c r="H137" s="544">
        <v>3080</v>
      </c>
      <c r="I137" s="544">
        <f t="shared" si="8"/>
        <v>4712.3999999999996</v>
      </c>
      <c r="J137" s="664">
        <f t="shared" si="11"/>
        <v>6318.9</v>
      </c>
    </row>
    <row r="138" spans="1:10" x14ac:dyDescent="0.2">
      <c r="A138" s="539">
        <v>111</v>
      </c>
      <c r="B138" s="543" t="s">
        <v>60</v>
      </c>
      <c r="C138" s="546"/>
      <c r="D138" s="541" t="s">
        <v>5</v>
      </c>
      <c r="E138" s="541">
        <v>1</v>
      </c>
      <c r="F138" s="544">
        <v>0</v>
      </c>
      <c r="G138" s="544">
        <f t="shared" si="7"/>
        <v>0</v>
      </c>
      <c r="H138" s="544">
        <v>1688</v>
      </c>
      <c r="I138" s="544">
        <f t="shared" si="8"/>
        <v>1688</v>
      </c>
      <c r="J138" s="664">
        <f t="shared" si="11"/>
        <v>1688</v>
      </c>
    </row>
    <row r="139" spans="1:10" ht="25.5" x14ac:dyDescent="0.2">
      <c r="A139" s="539">
        <v>112</v>
      </c>
      <c r="B139" s="549" t="s">
        <v>82</v>
      </c>
      <c r="C139" s="550" t="s">
        <v>83</v>
      </c>
      <c r="D139" s="550" t="s">
        <v>56</v>
      </c>
      <c r="E139" s="541"/>
      <c r="F139" s="551">
        <v>600</v>
      </c>
      <c r="G139" s="544">
        <f t="shared" si="7"/>
        <v>0</v>
      </c>
      <c r="H139" s="551">
        <v>588</v>
      </c>
      <c r="I139" s="544">
        <f t="shared" si="8"/>
        <v>0</v>
      </c>
      <c r="J139" s="665">
        <f t="shared" si="11"/>
        <v>0</v>
      </c>
    </row>
    <row r="140" spans="1:10" ht="18" customHeight="1" x14ac:dyDescent="0.2">
      <c r="A140" s="539">
        <v>113</v>
      </c>
      <c r="B140" s="547" t="s">
        <v>68</v>
      </c>
      <c r="C140" s="541"/>
      <c r="D140" s="541"/>
      <c r="E140" s="541"/>
      <c r="F140" s="541"/>
      <c r="G140" s="544"/>
      <c r="H140" s="147"/>
      <c r="I140" s="544"/>
      <c r="J140" s="663"/>
    </row>
    <row r="141" spans="1:10" ht="12" customHeight="1" x14ac:dyDescent="0.2">
      <c r="A141" s="539">
        <v>114</v>
      </c>
      <c r="B141" s="543" t="s">
        <v>345</v>
      </c>
      <c r="C141" s="541" t="s">
        <v>340</v>
      </c>
      <c r="D141" s="541" t="s">
        <v>14</v>
      </c>
      <c r="E141" s="541">
        <v>1</v>
      </c>
      <c r="F141" s="544">
        <v>4518</v>
      </c>
      <c r="G141" s="544">
        <f t="shared" si="7"/>
        <v>4518</v>
      </c>
      <c r="H141" s="544">
        <v>7588.7999999999993</v>
      </c>
      <c r="I141" s="544">
        <f t="shared" si="8"/>
        <v>7588.7999999999993</v>
      </c>
      <c r="J141" s="664">
        <f t="shared" ref="J141:J157" si="12">G141+I141</f>
        <v>12106.8</v>
      </c>
    </row>
    <row r="142" spans="1:10" ht="12" customHeight="1" x14ac:dyDescent="0.2">
      <c r="A142" s="539">
        <v>115</v>
      </c>
      <c r="B142" s="543" t="s">
        <v>62</v>
      </c>
      <c r="C142" s="541" t="s">
        <v>339</v>
      </c>
      <c r="D142" s="541" t="s">
        <v>14</v>
      </c>
      <c r="E142" s="541">
        <v>1</v>
      </c>
      <c r="F142" s="544">
        <v>3005</v>
      </c>
      <c r="G142" s="544">
        <f t="shared" si="7"/>
        <v>3005</v>
      </c>
      <c r="H142" s="544">
        <v>5133.5999999999995</v>
      </c>
      <c r="I142" s="544">
        <f t="shared" si="8"/>
        <v>5133.5999999999995</v>
      </c>
      <c r="J142" s="664">
        <f t="shared" si="12"/>
        <v>8138.5999999999995</v>
      </c>
    </row>
    <row r="143" spans="1:10" ht="12" customHeight="1" x14ac:dyDescent="0.2">
      <c r="A143" s="539">
        <v>116</v>
      </c>
      <c r="B143" s="549" t="s">
        <v>402</v>
      </c>
      <c r="C143" s="550" t="s">
        <v>298</v>
      </c>
      <c r="D143" s="550" t="s">
        <v>14</v>
      </c>
      <c r="E143" s="550"/>
      <c r="F143" s="551">
        <v>4500</v>
      </c>
      <c r="G143" s="544">
        <f t="shared" si="7"/>
        <v>0</v>
      </c>
      <c r="H143" s="551">
        <v>4900</v>
      </c>
      <c r="I143" s="544">
        <f t="shared" si="8"/>
        <v>0</v>
      </c>
      <c r="J143" s="665">
        <f t="shared" si="12"/>
        <v>0</v>
      </c>
    </row>
    <row r="144" spans="1:10" ht="12" customHeight="1" x14ac:dyDescent="0.2">
      <c r="A144" s="539">
        <v>117</v>
      </c>
      <c r="B144" s="549" t="s">
        <v>387</v>
      </c>
      <c r="C144" s="550" t="s">
        <v>403</v>
      </c>
      <c r="D144" s="550" t="s">
        <v>14</v>
      </c>
      <c r="E144" s="550"/>
      <c r="F144" s="551">
        <v>4500</v>
      </c>
      <c r="G144" s="544">
        <f t="shared" si="7"/>
        <v>0</v>
      </c>
      <c r="H144" s="551">
        <v>12807.650000000001</v>
      </c>
      <c r="I144" s="544">
        <f t="shared" si="8"/>
        <v>0</v>
      </c>
      <c r="J144" s="665">
        <f t="shared" si="12"/>
        <v>0</v>
      </c>
    </row>
    <row r="145" spans="1:10" ht="13.5" customHeight="1" x14ac:dyDescent="0.2">
      <c r="A145" s="539">
        <v>118</v>
      </c>
      <c r="B145" s="549" t="s">
        <v>398</v>
      </c>
      <c r="C145" s="550" t="s">
        <v>404</v>
      </c>
      <c r="D145" s="550" t="s">
        <v>14</v>
      </c>
      <c r="E145" s="550"/>
      <c r="F145" s="551">
        <v>400</v>
      </c>
      <c r="G145" s="544">
        <f t="shared" si="7"/>
        <v>0</v>
      </c>
      <c r="H145" s="551">
        <v>952.8</v>
      </c>
      <c r="I145" s="544">
        <f t="shared" si="8"/>
        <v>0</v>
      </c>
      <c r="J145" s="665">
        <f t="shared" si="12"/>
        <v>0</v>
      </c>
    </row>
    <row r="146" spans="1:10" ht="12" customHeight="1" x14ac:dyDescent="0.2">
      <c r="A146" s="539">
        <v>119</v>
      </c>
      <c r="B146" s="549" t="s">
        <v>392</v>
      </c>
      <c r="C146" s="550" t="s">
        <v>393</v>
      </c>
      <c r="D146" s="550" t="s">
        <v>14</v>
      </c>
      <c r="E146" s="550"/>
      <c r="F146" s="551">
        <v>300</v>
      </c>
      <c r="G146" s="544">
        <f t="shared" si="7"/>
        <v>0</v>
      </c>
      <c r="H146" s="551">
        <v>234</v>
      </c>
      <c r="I146" s="544">
        <f t="shared" si="8"/>
        <v>0</v>
      </c>
      <c r="J146" s="665">
        <f t="shared" si="12"/>
        <v>0</v>
      </c>
    </row>
    <row r="147" spans="1:10" x14ac:dyDescent="0.2">
      <c r="A147" s="539">
        <v>120</v>
      </c>
      <c r="B147" s="549" t="s">
        <v>394</v>
      </c>
      <c r="C147" s="552" t="s">
        <v>296</v>
      </c>
      <c r="D147" s="552" t="s">
        <v>14</v>
      </c>
      <c r="E147" s="552">
        <v>2</v>
      </c>
      <c r="F147" s="551">
        <v>850</v>
      </c>
      <c r="G147" s="544">
        <f t="shared" si="7"/>
        <v>1700</v>
      </c>
      <c r="H147" s="551">
        <v>347.2</v>
      </c>
      <c r="I147" s="544">
        <f t="shared" si="8"/>
        <v>694.4</v>
      </c>
      <c r="J147" s="665">
        <f t="shared" si="12"/>
        <v>2394.4</v>
      </c>
    </row>
    <row r="148" spans="1:10" x14ac:dyDescent="0.2">
      <c r="A148" s="539">
        <v>121</v>
      </c>
      <c r="B148" s="549" t="s">
        <v>394</v>
      </c>
      <c r="C148" s="552" t="s">
        <v>158</v>
      </c>
      <c r="D148" s="552" t="s">
        <v>14</v>
      </c>
      <c r="E148" s="552">
        <v>1</v>
      </c>
      <c r="F148" s="551">
        <v>850</v>
      </c>
      <c r="G148" s="544">
        <f t="shared" si="7"/>
        <v>850</v>
      </c>
      <c r="H148" s="551">
        <v>316.39999999999998</v>
      </c>
      <c r="I148" s="544">
        <f t="shared" si="8"/>
        <v>316.39999999999998</v>
      </c>
      <c r="J148" s="665">
        <f t="shared" si="12"/>
        <v>1166.4000000000001</v>
      </c>
    </row>
    <row r="149" spans="1:10" x14ac:dyDescent="0.2">
      <c r="A149" s="539">
        <v>122</v>
      </c>
      <c r="B149" s="549" t="s">
        <v>394</v>
      </c>
      <c r="C149" s="552" t="s">
        <v>168</v>
      </c>
      <c r="D149" s="552" t="s">
        <v>14</v>
      </c>
      <c r="E149" s="552">
        <v>1</v>
      </c>
      <c r="F149" s="551">
        <v>850</v>
      </c>
      <c r="G149" s="544">
        <f t="shared" ref="G149:G212" si="13">E149*F149</f>
        <v>850</v>
      </c>
      <c r="H149" s="551">
        <v>311.87692307692305</v>
      </c>
      <c r="I149" s="544">
        <f t="shared" ref="I149:I212" si="14">E149*H149</f>
        <v>311.87692307692305</v>
      </c>
      <c r="J149" s="665">
        <f t="shared" si="12"/>
        <v>1161.876923076923</v>
      </c>
    </row>
    <row r="150" spans="1:10" ht="36.75" customHeight="1" x14ac:dyDescent="0.2">
      <c r="A150" s="539">
        <v>123</v>
      </c>
      <c r="B150" s="543" t="s">
        <v>63</v>
      </c>
      <c r="C150" s="541" t="s">
        <v>71</v>
      </c>
      <c r="D150" s="541" t="s">
        <v>7</v>
      </c>
      <c r="E150" s="541">
        <v>2</v>
      </c>
      <c r="F150" s="544">
        <v>600</v>
      </c>
      <c r="G150" s="544">
        <f t="shared" si="13"/>
        <v>1200</v>
      </c>
      <c r="H150" s="544">
        <v>784</v>
      </c>
      <c r="I150" s="544">
        <f t="shared" si="14"/>
        <v>1568</v>
      </c>
      <c r="J150" s="664">
        <f t="shared" si="12"/>
        <v>2768</v>
      </c>
    </row>
    <row r="151" spans="1:10" ht="40.5" customHeight="1" x14ac:dyDescent="0.2">
      <c r="A151" s="539">
        <v>124</v>
      </c>
      <c r="B151" s="543" t="s">
        <v>63</v>
      </c>
      <c r="C151" s="541" t="s">
        <v>67</v>
      </c>
      <c r="D151" s="541" t="s">
        <v>7</v>
      </c>
      <c r="E151" s="541">
        <v>1</v>
      </c>
      <c r="F151" s="544">
        <v>600</v>
      </c>
      <c r="G151" s="544">
        <f t="shared" si="13"/>
        <v>600</v>
      </c>
      <c r="H151" s="544">
        <v>630</v>
      </c>
      <c r="I151" s="544">
        <f t="shared" si="14"/>
        <v>630</v>
      </c>
      <c r="J151" s="664">
        <f t="shared" si="12"/>
        <v>1230</v>
      </c>
    </row>
    <row r="152" spans="1:10" ht="40.5" customHeight="1" x14ac:dyDescent="0.2">
      <c r="A152" s="539">
        <v>125</v>
      </c>
      <c r="B152" s="543" t="s">
        <v>63</v>
      </c>
      <c r="C152" s="541" t="s">
        <v>64</v>
      </c>
      <c r="D152" s="541" t="s">
        <v>7</v>
      </c>
      <c r="E152" s="541">
        <v>5</v>
      </c>
      <c r="F152" s="544">
        <v>600</v>
      </c>
      <c r="G152" s="544">
        <f t="shared" si="13"/>
        <v>3000</v>
      </c>
      <c r="H152" s="544">
        <v>420</v>
      </c>
      <c r="I152" s="544">
        <f t="shared" si="14"/>
        <v>2100</v>
      </c>
      <c r="J152" s="664">
        <f t="shared" si="12"/>
        <v>5100</v>
      </c>
    </row>
    <row r="153" spans="1:10" ht="12" customHeight="1" x14ac:dyDescent="0.2">
      <c r="A153" s="539">
        <v>126</v>
      </c>
      <c r="B153" s="543" t="s">
        <v>295</v>
      </c>
      <c r="C153" s="541" t="s">
        <v>298</v>
      </c>
      <c r="D153" s="541" t="s">
        <v>7</v>
      </c>
      <c r="E153" s="541"/>
      <c r="F153" s="544">
        <v>1200</v>
      </c>
      <c r="G153" s="544">
        <f t="shared" si="13"/>
        <v>0</v>
      </c>
      <c r="H153" s="544">
        <v>450</v>
      </c>
      <c r="I153" s="544">
        <f t="shared" si="14"/>
        <v>0</v>
      </c>
      <c r="J153" s="664">
        <f t="shared" si="12"/>
        <v>0</v>
      </c>
    </row>
    <row r="154" spans="1:10" ht="12" customHeight="1" x14ac:dyDescent="0.2">
      <c r="A154" s="539">
        <v>127</v>
      </c>
      <c r="B154" s="543" t="s">
        <v>299</v>
      </c>
      <c r="C154" s="541"/>
      <c r="D154" s="541" t="s">
        <v>56</v>
      </c>
      <c r="E154" s="541">
        <v>17.768999999999998</v>
      </c>
      <c r="F154" s="544">
        <v>1050</v>
      </c>
      <c r="G154" s="544">
        <f t="shared" si="13"/>
        <v>18657.449999999997</v>
      </c>
      <c r="H154" s="544">
        <v>840</v>
      </c>
      <c r="I154" s="544">
        <f t="shared" si="14"/>
        <v>14925.96</v>
      </c>
      <c r="J154" s="664">
        <f t="shared" si="12"/>
        <v>33583.409999999996</v>
      </c>
    </row>
    <row r="155" spans="1:10" ht="12" customHeight="1" x14ac:dyDescent="0.2">
      <c r="A155" s="539">
        <v>128</v>
      </c>
      <c r="B155" s="543" t="s">
        <v>300</v>
      </c>
      <c r="C155" s="541"/>
      <c r="D155" s="541" t="s">
        <v>56</v>
      </c>
      <c r="E155" s="541">
        <v>3.5720000000000005</v>
      </c>
      <c r="F155" s="544">
        <v>1050</v>
      </c>
      <c r="G155" s="544">
        <f t="shared" si="13"/>
        <v>3750.6000000000004</v>
      </c>
      <c r="H155" s="544">
        <v>3080</v>
      </c>
      <c r="I155" s="544">
        <f t="shared" si="14"/>
        <v>11001.760000000002</v>
      </c>
      <c r="J155" s="664">
        <f t="shared" si="12"/>
        <v>14752.360000000002</v>
      </c>
    </row>
    <row r="156" spans="1:10" ht="23.25" customHeight="1" x14ac:dyDescent="0.2">
      <c r="A156" s="539">
        <v>129</v>
      </c>
      <c r="B156" s="543" t="s">
        <v>60</v>
      </c>
      <c r="C156" s="546"/>
      <c r="D156" s="541" t="s">
        <v>5</v>
      </c>
      <c r="E156" s="541">
        <v>1</v>
      </c>
      <c r="F156" s="544">
        <v>0</v>
      </c>
      <c r="G156" s="544">
        <f t="shared" si="13"/>
        <v>0</v>
      </c>
      <c r="H156" s="544">
        <v>4701</v>
      </c>
      <c r="I156" s="544">
        <f t="shared" si="14"/>
        <v>4701</v>
      </c>
      <c r="J156" s="664">
        <f t="shared" si="12"/>
        <v>4701</v>
      </c>
    </row>
    <row r="157" spans="1:10" ht="25.5" x14ac:dyDescent="0.2">
      <c r="A157" s="539">
        <v>130</v>
      </c>
      <c r="B157" s="549" t="s">
        <v>82</v>
      </c>
      <c r="C157" s="550" t="s">
        <v>83</v>
      </c>
      <c r="D157" s="550" t="s">
        <v>56</v>
      </c>
      <c r="E157" s="541"/>
      <c r="F157" s="551">
        <v>600</v>
      </c>
      <c r="G157" s="544">
        <f t="shared" si="13"/>
        <v>0</v>
      </c>
      <c r="H157" s="551">
        <v>588</v>
      </c>
      <c r="I157" s="544">
        <f t="shared" si="14"/>
        <v>0</v>
      </c>
      <c r="J157" s="665">
        <f t="shared" si="12"/>
        <v>0</v>
      </c>
    </row>
    <row r="158" spans="1:10" x14ac:dyDescent="0.2">
      <c r="A158" s="539">
        <v>131</v>
      </c>
      <c r="B158" s="547" t="s">
        <v>69</v>
      </c>
      <c r="C158" s="541"/>
      <c r="D158" s="541"/>
      <c r="E158" s="541"/>
      <c r="F158" s="541"/>
      <c r="G158" s="544"/>
      <c r="H158" s="147"/>
      <c r="I158" s="544"/>
      <c r="J158" s="663"/>
    </row>
    <row r="159" spans="1:10" x14ac:dyDescent="0.2">
      <c r="A159" s="539">
        <v>132</v>
      </c>
      <c r="B159" s="543" t="s">
        <v>346</v>
      </c>
      <c r="C159" s="541" t="s">
        <v>341</v>
      </c>
      <c r="D159" s="541" t="s">
        <v>14</v>
      </c>
      <c r="E159" s="541">
        <v>1</v>
      </c>
      <c r="F159" s="544">
        <v>4518</v>
      </c>
      <c r="G159" s="544">
        <f t="shared" si="13"/>
        <v>4518</v>
      </c>
      <c r="H159" s="544">
        <v>7588.7999999999993</v>
      </c>
      <c r="I159" s="544">
        <f t="shared" si="14"/>
        <v>7588.7999999999993</v>
      </c>
      <c r="J159" s="664">
        <f t="shared" ref="J159:J173" si="15">G159+I159</f>
        <v>12106.8</v>
      </c>
    </row>
    <row r="160" spans="1:10" x14ac:dyDescent="0.2">
      <c r="A160" s="539">
        <v>133</v>
      </c>
      <c r="B160" s="543" t="s">
        <v>62</v>
      </c>
      <c r="C160" s="541" t="s">
        <v>339</v>
      </c>
      <c r="D160" s="541" t="s">
        <v>14</v>
      </c>
      <c r="E160" s="541">
        <v>1</v>
      </c>
      <c r="F160" s="544">
        <v>3005</v>
      </c>
      <c r="G160" s="544">
        <f t="shared" si="13"/>
        <v>3005</v>
      </c>
      <c r="H160" s="544">
        <v>5133.5999999999995</v>
      </c>
      <c r="I160" s="544">
        <f t="shared" si="14"/>
        <v>5133.5999999999995</v>
      </c>
      <c r="J160" s="664">
        <f t="shared" si="15"/>
        <v>8138.5999999999995</v>
      </c>
    </row>
    <row r="161" spans="1:10" x14ac:dyDescent="0.2">
      <c r="A161" s="539">
        <v>134</v>
      </c>
      <c r="B161" s="549" t="s">
        <v>402</v>
      </c>
      <c r="C161" s="550" t="s">
        <v>298</v>
      </c>
      <c r="D161" s="550" t="s">
        <v>14</v>
      </c>
      <c r="E161" s="550"/>
      <c r="F161" s="551">
        <v>4500</v>
      </c>
      <c r="G161" s="544">
        <f t="shared" si="13"/>
        <v>0</v>
      </c>
      <c r="H161" s="551">
        <v>4900</v>
      </c>
      <c r="I161" s="544">
        <f t="shared" si="14"/>
        <v>0</v>
      </c>
      <c r="J161" s="665">
        <f t="shared" si="15"/>
        <v>0</v>
      </c>
    </row>
    <row r="162" spans="1:10" ht="26.25" customHeight="1" x14ac:dyDescent="0.2">
      <c r="A162" s="539">
        <v>135</v>
      </c>
      <c r="B162" s="549" t="s">
        <v>387</v>
      </c>
      <c r="C162" s="550" t="s">
        <v>403</v>
      </c>
      <c r="D162" s="550" t="s">
        <v>14</v>
      </c>
      <c r="E162" s="550"/>
      <c r="F162" s="551">
        <v>4500</v>
      </c>
      <c r="G162" s="544">
        <f t="shared" si="13"/>
        <v>0</v>
      </c>
      <c r="H162" s="551">
        <v>12807.650000000001</v>
      </c>
      <c r="I162" s="544">
        <f t="shared" si="14"/>
        <v>0</v>
      </c>
      <c r="J162" s="665">
        <f t="shared" si="15"/>
        <v>0</v>
      </c>
    </row>
    <row r="163" spans="1:10" ht="27.75" customHeight="1" x14ac:dyDescent="0.2">
      <c r="A163" s="539">
        <v>136</v>
      </c>
      <c r="B163" s="549" t="s">
        <v>398</v>
      </c>
      <c r="C163" s="550" t="s">
        <v>404</v>
      </c>
      <c r="D163" s="550" t="s">
        <v>14</v>
      </c>
      <c r="E163" s="550"/>
      <c r="F163" s="551">
        <v>400</v>
      </c>
      <c r="G163" s="544">
        <f t="shared" si="13"/>
        <v>0</v>
      </c>
      <c r="H163" s="551">
        <v>952.8</v>
      </c>
      <c r="I163" s="544">
        <f t="shared" si="14"/>
        <v>0</v>
      </c>
      <c r="J163" s="665">
        <f t="shared" si="15"/>
        <v>0</v>
      </c>
    </row>
    <row r="164" spans="1:10" ht="27.75" customHeight="1" x14ac:dyDescent="0.2">
      <c r="A164" s="539">
        <v>137</v>
      </c>
      <c r="B164" s="549" t="s">
        <v>392</v>
      </c>
      <c r="C164" s="550" t="s">
        <v>393</v>
      </c>
      <c r="D164" s="550" t="s">
        <v>14</v>
      </c>
      <c r="E164" s="550"/>
      <c r="F164" s="551">
        <v>300</v>
      </c>
      <c r="G164" s="544">
        <f t="shared" si="13"/>
        <v>0</v>
      </c>
      <c r="H164" s="551">
        <v>234</v>
      </c>
      <c r="I164" s="544">
        <f t="shared" si="14"/>
        <v>0</v>
      </c>
      <c r="J164" s="665">
        <f t="shared" si="15"/>
        <v>0</v>
      </c>
    </row>
    <row r="165" spans="1:10" ht="37.5" customHeight="1" x14ac:dyDescent="0.2">
      <c r="A165" s="539">
        <v>138</v>
      </c>
      <c r="B165" s="549" t="s">
        <v>394</v>
      </c>
      <c r="C165" s="552" t="s">
        <v>296</v>
      </c>
      <c r="D165" s="552" t="s">
        <v>14</v>
      </c>
      <c r="E165" s="552">
        <v>2</v>
      </c>
      <c r="F165" s="551">
        <v>850</v>
      </c>
      <c r="G165" s="544">
        <f t="shared" si="13"/>
        <v>1700</v>
      </c>
      <c r="H165" s="551">
        <v>347.2</v>
      </c>
      <c r="I165" s="544">
        <f t="shared" si="14"/>
        <v>694.4</v>
      </c>
      <c r="J165" s="665">
        <f t="shared" si="15"/>
        <v>2394.4</v>
      </c>
    </row>
    <row r="166" spans="1:10" ht="12" customHeight="1" x14ac:dyDescent="0.2">
      <c r="A166" s="539">
        <v>139</v>
      </c>
      <c r="B166" s="549" t="s">
        <v>394</v>
      </c>
      <c r="C166" s="552" t="s">
        <v>168</v>
      </c>
      <c r="D166" s="552" t="s">
        <v>14</v>
      </c>
      <c r="E166" s="552">
        <v>3</v>
      </c>
      <c r="F166" s="551">
        <v>850</v>
      </c>
      <c r="G166" s="544">
        <f t="shared" si="13"/>
        <v>2550</v>
      </c>
      <c r="H166" s="551">
        <v>311.87692307692305</v>
      </c>
      <c r="I166" s="544">
        <f t="shared" si="14"/>
        <v>935.63076923076915</v>
      </c>
      <c r="J166" s="665">
        <f t="shared" si="15"/>
        <v>3485.6307692307691</v>
      </c>
    </row>
    <row r="167" spans="1:10" ht="12" customHeight="1" x14ac:dyDescent="0.2">
      <c r="A167" s="539">
        <v>140</v>
      </c>
      <c r="B167" s="543" t="s">
        <v>63</v>
      </c>
      <c r="C167" s="541" t="s">
        <v>71</v>
      </c>
      <c r="D167" s="541" t="s">
        <v>7</v>
      </c>
      <c r="E167" s="541">
        <v>2</v>
      </c>
      <c r="F167" s="544">
        <v>600</v>
      </c>
      <c r="G167" s="544">
        <f t="shared" si="13"/>
        <v>1200</v>
      </c>
      <c r="H167" s="544">
        <v>784</v>
      </c>
      <c r="I167" s="544">
        <f t="shared" si="14"/>
        <v>1568</v>
      </c>
      <c r="J167" s="664">
        <f t="shared" si="15"/>
        <v>2768</v>
      </c>
    </row>
    <row r="168" spans="1:10" ht="12" customHeight="1" x14ac:dyDescent="0.2">
      <c r="A168" s="539">
        <v>141</v>
      </c>
      <c r="B168" s="543" t="s">
        <v>63</v>
      </c>
      <c r="C168" s="541" t="s">
        <v>64</v>
      </c>
      <c r="D168" s="541" t="s">
        <v>7</v>
      </c>
      <c r="E168" s="541">
        <v>4</v>
      </c>
      <c r="F168" s="544">
        <v>600</v>
      </c>
      <c r="G168" s="544">
        <f t="shared" si="13"/>
        <v>2400</v>
      </c>
      <c r="H168" s="544">
        <v>420</v>
      </c>
      <c r="I168" s="544">
        <f t="shared" si="14"/>
        <v>1680</v>
      </c>
      <c r="J168" s="664">
        <f t="shared" si="15"/>
        <v>4080</v>
      </c>
    </row>
    <row r="169" spans="1:10" ht="12" customHeight="1" x14ac:dyDescent="0.2">
      <c r="A169" s="539">
        <v>142</v>
      </c>
      <c r="B169" s="543" t="s">
        <v>295</v>
      </c>
      <c r="C169" s="541" t="s">
        <v>298</v>
      </c>
      <c r="D169" s="541" t="s">
        <v>7</v>
      </c>
      <c r="E169" s="541"/>
      <c r="F169" s="544">
        <v>1200</v>
      </c>
      <c r="G169" s="544">
        <f t="shared" si="13"/>
        <v>0</v>
      </c>
      <c r="H169" s="544">
        <v>450</v>
      </c>
      <c r="I169" s="544">
        <f t="shared" si="14"/>
        <v>0</v>
      </c>
      <c r="J169" s="664">
        <f t="shared" si="15"/>
        <v>0</v>
      </c>
    </row>
    <row r="170" spans="1:10" ht="12" customHeight="1" x14ac:dyDescent="0.2">
      <c r="A170" s="539">
        <v>143</v>
      </c>
      <c r="B170" s="543" t="s">
        <v>299</v>
      </c>
      <c r="C170" s="541"/>
      <c r="D170" s="541" t="s">
        <v>56</v>
      </c>
      <c r="E170" s="541">
        <v>0.52299999999999969</v>
      </c>
      <c r="F170" s="544">
        <v>1050</v>
      </c>
      <c r="G170" s="544">
        <f t="shared" si="13"/>
        <v>549.14999999999964</v>
      </c>
      <c r="H170" s="544">
        <v>840</v>
      </c>
      <c r="I170" s="544">
        <f t="shared" si="14"/>
        <v>439.31999999999971</v>
      </c>
      <c r="J170" s="664">
        <f t="shared" si="15"/>
        <v>988.46999999999935</v>
      </c>
    </row>
    <row r="171" spans="1:10" ht="12" customHeight="1" x14ac:dyDescent="0.2">
      <c r="A171" s="539">
        <v>144</v>
      </c>
      <c r="B171" s="543" t="s">
        <v>300</v>
      </c>
      <c r="C171" s="541"/>
      <c r="D171" s="541" t="s">
        <v>56</v>
      </c>
      <c r="E171" s="541">
        <v>3.5020000000000007</v>
      </c>
      <c r="F171" s="544">
        <v>1050</v>
      </c>
      <c r="G171" s="544">
        <f t="shared" si="13"/>
        <v>3677.1000000000008</v>
      </c>
      <c r="H171" s="544">
        <v>3080</v>
      </c>
      <c r="I171" s="544">
        <f t="shared" si="14"/>
        <v>10786.160000000002</v>
      </c>
      <c r="J171" s="664">
        <f t="shared" si="15"/>
        <v>14463.260000000002</v>
      </c>
    </row>
    <row r="172" spans="1:10" ht="12" customHeight="1" x14ac:dyDescent="0.2">
      <c r="A172" s="539">
        <v>145</v>
      </c>
      <c r="B172" s="543" t="s">
        <v>60</v>
      </c>
      <c r="C172" s="546"/>
      <c r="D172" s="541" t="s">
        <v>5</v>
      </c>
      <c r="E172" s="541">
        <v>1</v>
      </c>
      <c r="F172" s="544">
        <v>0</v>
      </c>
      <c r="G172" s="544">
        <f t="shared" si="13"/>
        <v>0</v>
      </c>
      <c r="H172" s="544">
        <v>4701</v>
      </c>
      <c r="I172" s="544">
        <f t="shared" si="14"/>
        <v>4701</v>
      </c>
      <c r="J172" s="664">
        <f t="shared" si="15"/>
        <v>4701</v>
      </c>
    </row>
    <row r="173" spans="1:10" ht="12" customHeight="1" x14ac:dyDescent="0.2">
      <c r="A173" s="539">
        <v>146</v>
      </c>
      <c r="B173" s="549" t="s">
        <v>82</v>
      </c>
      <c r="C173" s="550" t="s">
        <v>83</v>
      </c>
      <c r="D173" s="550" t="s">
        <v>56</v>
      </c>
      <c r="E173" s="541"/>
      <c r="F173" s="551">
        <v>600</v>
      </c>
      <c r="G173" s="544">
        <f t="shared" si="13"/>
        <v>0</v>
      </c>
      <c r="H173" s="551">
        <v>588</v>
      </c>
      <c r="I173" s="544">
        <f t="shared" si="14"/>
        <v>0</v>
      </c>
      <c r="J173" s="665">
        <f t="shared" si="15"/>
        <v>0</v>
      </c>
    </row>
    <row r="174" spans="1:10" ht="12" customHeight="1" x14ac:dyDescent="0.2">
      <c r="A174" s="539">
        <v>147</v>
      </c>
      <c r="B174" s="547" t="s">
        <v>70</v>
      </c>
      <c r="C174" s="541"/>
      <c r="D174" s="541"/>
      <c r="E174" s="541"/>
      <c r="F174" s="541"/>
      <c r="G174" s="544"/>
      <c r="H174" s="147"/>
      <c r="I174" s="544"/>
      <c r="J174" s="663"/>
    </row>
    <row r="175" spans="1:10" ht="12" customHeight="1" x14ac:dyDescent="0.2">
      <c r="A175" s="539">
        <v>148</v>
      </c>
      <c r="B175" s="543" t="s">
        <v>347</v>
      </c>
      <c r="C175" s="541" t="s">
        <v>341</v>
      </c>
      <c r="D175" s="541" t="s">
        <v>14</v>
      </c>
      <c r="E175" s="541">
        <v>1</v>
      </c>
      <c r="F175" s="544">
        <v>4518</v>
      </c>
      <c r="G175" s="544">
        <f t="shared" si="13"/>
        <v>4518</v>
      </c>
      <c r="H175" s="544">
        <v>7588.7999999999993</v>
      </c>
      <c r="I175" s="544">
        <f t="shared" si="14"/>
        <v>7588.7999999999993</v>
      </c>
      <c r="J175" s="664">
        <f t="shared" ref="J175:J190" si="16">G175+I175</f>
        <v>12106.8</v>
      </c>
    </row>
    <row r="176" spans="1:10" x14ac:dyDescent="0.2">
      <c r="A176" s="539">
        <v>149</v>
      </c>
      <c r="B176" s="543" t="s">
        <v>62</v>
      </c>
      <c r="C176" s="541" t="s">
        <v>339</v>
      </c>
      <c r="D176" s="541" t="s">
        <v>14</v>
      </c>
      <c r="E176" s="541">
        <v>1</v>
      </c>
      <c r="F176" s="544">
        <v>3005</v>
      </c>
      <c r="G176" s="544">
        <f t="shared" si="13"/>
        <v>3005</v>
      </c>
      <c r="H176" s="544">
        <v>5133.5999999999995</v>
      </c>
      <c r="I176" s="544">
        <f t="shared" si="14"/>
        <v>5133.5999999999995</v>
      </c>
      <c r="J176" s="664">
        <f t="shared" si="16"/>
        <v>8138.5999999999995</v>
      </c>
    </row>
    <row r="177" spans="1:14" s="553" customFormat="1" ht="13.5" customHeight="1" x14ac:dyDescent="0.2">
      <c r="A177" s="539">
        <v>150</v>
      </c>
      <c r="B177" s="549" t="s">
        <v>402</v>
      </c>
      <c r="C177" s="550" t="s">
        <v>298</v>
      </c>
      <c r="D177" s="550" t="s">
        <v>14</v>
      </c>
      <c r="E177" s="550"/>
      <c r="F177" s="551">
        <v>4500</v>
      </c>
      <c r="G177" s="544">
        <f t="shared" si="13"/>
        <v>0</v>
      </c>
      <c r="H177" s="551">
        <v>4900</v>
      </c>
      <c r="I177" s="544">
        <f t="shared" si="14"/>
        <v>0</v>
      </c>
      <c r="J177" s="665">
        <f t="shared" si="16"/>
        <v>0</v>
      </c>
      <c r="K177" s="674"/>
      <c r="L177" s="674"/>
      <c r="M177" s="674"/>
      <c r="N177" s="674"/>
    </row>
    <row r="178" spans="1:14" ht="12.75" customHeight="1" x14ac:dyDescent="0.2">
      <c r="A178" s="539">
        <v>151</v>
      </c>
      <c r="B178" s="549" t="s">
        <v>387</v>
      </c>
      <c r="C178" s="550" t="s">
        <v>403</v>
      </c>
      <c r="D178" s="550" t="s">
        <v>14</v>
      </c>
      <c r="E178" s="550"/>
      <c r="F178" s="551">
        <v>4500</v>
      </c>
      <c r="G178" s="544">
        <f t="shared" si="13"/>
        <v>0</v>
      </c>
      <c r="H178" s="551">
        <v>12807.650000000001</v>
      </c>
      <c r="I178" s="544">
        <f t="shared" si="14"/>
        <v>0</v>
      </c>
      <c r="J178" s="665">
        <f t="shared" si="16"/>
        <v>0</v>
      </c>
    </row>
    <row r="179" spans="1:14" x14ac:dyDescent="0.2">
      <c r="A179" s="539">
        <v>152</v>
      </c>
      <c r="B179" s="549" t="s">
        <v>398</v>
      </c>
      <c r="C179" s="550" t="s">
        <v>404</v>
      </c>
      <c r="D179" s="550" t="s">
        <v>14</v>
      </c>
      <c r="E179" s="550"/>
      <c r="F179" s="551">
        <v>400</v>
      </c>
      <c r="G179" s="544">
        <f t="shared" si="13"/>
        <v>0</v>
      </c>
      <c r="H179" s="551">
        <v>952.8</v>
      </c>
      <c r="I179" s="544">
        <f t="shared" si="14"/>
        <v>0</v>
      </c>
      <c r="J179" s="665">
        <f t="shared" si="16"/>
        <v>0</v>
      </c>
    </row>
    <row r="180" spans="1:14" x14ac:dyDescent="0.2">
      <c r="A180" s="539">
        <v>153</v>
      </c>
      <c r="B180" s="549" t="s">
        <v>392</v>
      </c>
      <c r="C180" s="550" t="s">
        <v>393</v>
      </c>
      <c r="D180" s="550" t="s">
        <v>14</v>
      </c>
      <c r="E180" s="550"/>
      <c r="F180" s="551">
        <v>300</v>
      </c>
      <c r="G180" s="544">
        <f t="shared" si="13"/>
        <v>0</v>
      </c>
      <c r="H180" s="551">
        <v>234</v>
      </c>
      <c r="I180" s="544">
        <f t="shared" si="14"/>
        <v>0</v>
      </c>
      <c r="J180" s="665">
        <f t="shared" si="16"/>
        <v>0</v>
      </c>
    </row>
    <row r="181" spans="1:14" x14ac:dyDescent="0.2">
      <c r="A181" s="539">
        <v>154</v>
      </c>
      <c r="B181" s="549" t="s">
        <v>394</v>
      </c>
      <c r="C181" s="552" t="s">
        <v>296</v>
      </c>
      <c r="D181" s="552" t="s">
        <v>14</v>
      </c>
      <c r="E181" s="552">
        <v>2</v>
      </c>
      <c r="F181" s="551">
        <v>850</v>
      </c>
      <c r="G181" s="544">
        <f t="shared" si="13"/>
        <v>1700</v>
      </c>
      <c r="H181" s="551">
        <v>347.2</v>
      </c>
      <c r="I181" s="544">
        <f t="shared" si="14"/>
        <v>694.4</v>
      </c>
      <c r="J181" s="665">
        <f t="shared" si="16"/>
        <v>2394.4</v>
      </c>
    </row>
    <row r="182" spans="1:14" x14ac:dyDescent="0.2">
      <c r="A182" s="539">
        <v>155</v>
      </c>
      <c r="B182" s="549" t="s">
        <v>394</v>
      </c>
      <c r="C182" s="552" t="s">
        <v>158</v>
      </c>
      <c r="D182" s="552" t="s">
        <v>14</v>
      </c>
      <c r="E182" s="552">
        <v>1</v>
      </c>
      <c r="F182" s="551">
        <v>850</v>
      </c>
      <c r="G182" s="544">
        <f t="shared" si="13"/>
        <v>850</v>
      </c>
      <c r="H182" s="551">
        <v>316.39999999999998</v>
      </c>
      <c r="I182" s="544">
        <f t="shared" si="14"/>
        <v>316.39999999999998</v>
      </c>
      <c r="J182" s="665">
        <f t="shared" si="16"/>
        <v>1166.4000000000001</v>
      </c>
    </row>
    <row r="183" spans="1:14" x14ac:dyDescent="0.2">
      <c r="A183" s="539">
        <v>156</v>
      </c>
      <c r="B183" s="549" t="s">
        <v>394</v>
      </c>
      <c r="C183" s="552" t="s">
        <v>168</v>
      </c>
      <c r="D183" s="552" t="s">
        <v>14</v>
      </c>
      <c r="E183" s="552">
        <v>4</v>
      </c>
      <c r="F183" s="551">
        <v>850</v>
      </c>
      <c r="G183" s="544">
        <f t="shared" si="13"/>
        <v>3400</v>
      </c>
      <c r="H183" s="551">
        <v>311.87692307692305</v>
      </c>
      <c r="I183" s="544">
        <f t="shared" si="14"/>
        <v>1247.5076923076922</v>
      </c>
      <c r="J183" s="665">
        <f t="shared" si="16"/>
        <v>4647.5076923076922</v>
      </c>
    </row>
    <row r="184" spans="1:14" x14ac:dyDescent="0.2">
      <c r="A184" s="539">
        <v>157</v>
      </c>
      <c r="B184" s="543" t="s">
        <v>63</v>
      </c>
      <c r="C184" s="541" t="s">
        <v>71</v>
      </c>
      <c r="D184" s="541" t="s">
        <v>7</v>
      </c>
      <c r="E184" s="541">
        <v>2</v>
      </c>
      <c r="F184" s="544">
        <v>600</v>
      </c>
      <c r="G184" s="544">
        <f t="shared" si="13"/>
        <v>1200</v>
      </c>
      <c r="H184" s="544">
        <v>784</v>
      </c>
      <c r="I184" s="544">
        <f t="shared" si="14"/>
        <v>1568</v>
      </c>
      <c r="J184" s="664">
        <f t="shared" si="16"/>
        <v>2768</v>
      </c>
    </row>
    <row r="185" spans="1:14" x14ac:dyDescent="0.2">
      <c r="A185" s="539">
        <v>158</v>
      </c>
      <c r="B185" s="543" t="s">
        <v>63</v>
      </c>
      <c r="C185" s="541" t="s">
        <v>64</v>
      </c>
      <c r="D185" s="541" t="s">
        <v>7</v>
      </c>
      <c r="E185" s="541">
        <v>9</v>
      </c>
      <c r="F185" s="544">
        <v>600</v>
      </c>
      <c r="G185" s="544">
        <f t="shared" si="13"/>
        <v>5400</v>
      </c>
      <c r="H185" s="544">
        <v>420</v>
      </c>
      <c r="I185" s="544">
        <f t="shared" si="14"/>
        <v>3780</v>
      </c>
      <c r="J185" s="664">
        <f t="shared" si="16"/>
        <v>9180</v>
      </c>
    </row>
    <row r="186" spans="1:14" ht="40.5" customHeight="1" x14ac:dyDescent="0.2">
      <c r="A186" s="539">
        <v>159</v>
      </c>
      <c r="B186" s="543" t="s">
        <v>295</v>
      </c>
      <c r="C186" s="541" t="s">
        <v>298</v>
      </c>
      <c r="D186" s="541" t="s">
        <v>7</v>
      </c>
      <c r="E186" s="541"/>
      <c r="F186" s="544">
        <v>1200</v>
      </c>
      <c r="G186" s="544">
        <f t="shared" si="13"/>
        <v>0</v>
      </c>
      <c r="H186" s="544">
        <v>450</v>
      </c>
      <c r="I186" s="544">
        <f t="shared" si="14"/>
        <v>0</v>
      </c>
      <c r="J186" s="664">
        <f t="shared" si="16"/>
        <v>0</v>
      </c>
    </row>
    <row r="187" spans="1:14" ht="40.5" customHeight="1" x14ac:dyDescent="0.2">
      <c r="A187" s="539">
        <v>160</v>
      </c>
      <c r="B187" s="543" t="s">
        <v>299</v>
      </c>
      <c r="C187" s="541"/>
      <c r="D187" s="541" t="s">
        <v>56</v>
      </c>
      <c r="E187" s="541">
        <v>10.983999999999998</v>
      </c>
      <c r="F187" s="544">
        <v>1050</v>
      </c>
      <c r="G187" s="544">
        <f t="shared" si="13"/>
        <v>11533.199999999999</v>
      </c>
      <c r="H187" s="544">
        <v>840</v>
      </c>
      <c r="I187" s="544">
        <f t="shared" si="14"/>
        <v>9226.5599999999977</v>
      </c>
      <c r="J187" s="664">
        <f t="shared" si="16"/>
        <v>20759.759999999995</v>
      </c>
    </row>
    <row r="188" spans="1:14" ht="12" customHeight="1" x14ac:dyDescent="0.2">
      <c r="A188" s="539">
        <v>161</v>
      </c>
      <c r="B188" s="543" t="s">
        <v>300</v>
      </c>
      <c r="C188" s="541"/>
      <c r="D188" s="541" t="s">
        <v>56</v>
      </c>
      <c r="E188" s="541">
        <v>4.9530000000000012</v>
      </c>
      <c r="F188" s="544">
        <v>1050</v>
      </c>
      <c r="G188" s="544">
        <f t="shared" si="13"/>
        <v>5200.6500000000015</v>
      </c>
      <c r="H188" s="544">
        <v>3080</v>
      </c>
      <c r="I188" s="544">
        <f t="shared" si="14"/>
        <v>15255.240000000003</v>
      </c>
      <c r="J188" s="664">
        <f t="shared" si="16"/>
        <v>20455.890000000007</v>
      </c>
    </row>
    <row r="189" spans="1:14" ht="12" customHeight="1" x14ac:dyDescent="0.2">
      <c r="A189" s="539">
        <v>162</v>
      </c>
      <c r="B189" s="543" t="s">
        <v>60</v>
      </c>
      <c r="C189" s="546"/>
      <c r="D189" s="541" t="s">
        <v>5</v>
      </c>
      <c r="E189" s="541">
        <v>1</v>
      </c>
      <c r="F189" s="544">
        <v>0</v>
      </c>
      <c r="G189" s="544">
        <f t="shared" si="13"/>
        <v>0</v>
      </c>
      <c r="H189" s="544">
        <v>4701</v>
      </c>
      <c r="I189" s="544">
        <f t="shared" si="14"/>
        <v>4701</v>
      </c>
      <c r="J189" s="664">
        <f t="shared" si="16"/>
        <v>4701</v>
      </c>
    </row>
    <row r="190" spans="1:14" ht="40.5" customHeight="1" x14ac:dyDescent="0.2">
      <c r="A190" s="539">
        <v>163</v>
      </c>
      <c r="B190" s="549" t="s">
        <v>82</v>
      </c>
      <c r="C190" s="550" t="s">
        <v>83</v>
      </c>
      <c r="D190" s="550" t="s">
        <v>56</v>
      </c>
      <c r="E190" s="541"/>
      <c r="F190" s="551">
        <v>600</v>
      </c>
      <c r="G190" s="544">
        <f t="shared" si="13"/>
        <v>0</v>
      </c>
      <c r="H190" s="551">
        <v>588</v>
      </c>
      <c r="I190" s="544">
        <f t="shared" si="14"/>
        <v>0</v>
      </c>
      <c r="J190" s="665">
        <f t="shared" si="16"/>
        <v>0</v>
      </c>
    </row>
    <row r="191" spans="1:14" ht="40.5" customHeight="1" x14ac:dyDescent="0.25">
      <c r="A191" s="539">
        <v>164</v>
      </c>
      <c r="B191" s="540" t="s">
        <v>405</v>
      </c>
      <c r="C191" s="541"/>
      <c r="D191" s="541"/>
      <c r="E191" s="541"/>
      <c r="F191" s="541"/>
      <c r="G191" s="544"/>
      <c r="H191" s="147"/>
      <c r="I191" s="544"/>
      <c r="J191" s="663"/>
    </row>
    <row r="192" spans="1:14" ht="12" customHeight="1" x14ac:dyDescent="0.2">
      <c r="A192" s="539">
        <v>165</v>
      </c>
      <c r="B192" s="543" t="s">
        <v>297</v>
      </c>
      <c r="C192" s="541" t="s">
        <v>338</v>
      </c>
      <c r="D192" s="541" t="s">
        <v>14</v>
      </c>
      <c r="E192" s="541"/>
      <c r="F192" s="544">
        <v>2829</v>
      </c>
      <c r="G192" s="544">
        <f t="shared" si="13"/>
        <v>0</v>
      </c>
      <c r="H192" s="544">
        <v>5624.6399999999994</v>
      </c>
      <c r="I192" s="544">
        <f t="shared" si="14"/>
        <v>0</v>
      </c>
      <c r="J192" s="664">
        <f t="shared" ref="J192:J203" si="17">G192+I192</f>
        <v>0</v>
      </c>
    </row>
    <row r="193" spans="1:10" ht="12" customHeight="1" x14ac:dyDescent="0.2">
      <c r="A193" s="539">
        <v>166</v>
      </c>
      <c r="B193" s="543" t="s">
        <v>62</v>
      </c>
      <c r="C193" s="541" t="s">
        <v>337</v>
      </c>
      <c r="D193" s="541" t="s">
        <v>14</v>
      </c>
      <c r="E193" s="541"/>
      <c r="F193" s="544">
        <v>1681</v>
      </c>
      <c r="G193" s="544">
        <f t="shared" si="13"/>
        <v>0</v>
      </c>
      <c r="H193" s="544">
        <v>4575.5999999999995</v>
      </c>
      <c r="I193" s="544">
        <f t="shared" si="14"/>
        <v>0</v>
      </c>
      <c r="J193" s="664">
        <f t="shared" si="17"/>
        <v>0</v>
      </c>
    </row>
    <row r="194" spans="1:10" ht="40.5" customHeight="1" x14ac:dyDescent="0.2">
      <c r="A194" s="539">
        <v>167</v>
      </c>
      <c r="B194" s="549" t="s">
        <v>396</v>
      </c>
      <c r="C194" s="550" t="s">
        <v>296</v>
      </c>
      <c r="D194" s="550" t="s">
        <v>14</v>
      </c>
      <c r="E194" s="550"/>
      <c r="F194" s="551">
        <v>4500</v>
      </c>
      <c r="G194" s="544">
        <f t="shared" si="13"/>
        <v>0</v>
      </c>
      <c r="H194" s="551">
        <v>4900</v>
      </c>
      <c r="I194" s="544">
        <f t="shared" si="14"/>
        <v>0</v>
      </c>
      <c r="J194" s="665">
        <f t="shared" si="17"/>
        <v>0</v>
      </c>
    </row>
    <row r="195" spans="1:10" ht="40.5" customHeight="1" x14ac:dyDescent="0.2">
      <c r="A195" s="539">
        <v>168</v>
      </c>
      <c r="B195" s="549" t="s">
        <v>387</v>
      </c>
      <c r="C195" s="550" t="s">
        <v>400</v>
      </c>
      <c r="D195" s="550" t="s">
        <v>14</v>
      </c>
      <c r="E195" s="550"/>
      <c r="F195" s="551">
        <v>4500</v>
      </c>
      <c r="G195" s="544">
        <f t="shared" si="13"/>
        <v>0</v>
      </c>
      <c r="H195" s="551">
        <v>11136.75</v>
      </c>
      <c r="I195" s="544">
        <f t="shared" si="14"/>
        <v>0</v>
      </c>
      <c r="J195" s="665">
        <f t="shared" si="17"/>
        <v>0</v>
      </c>
    </row>
    <row r="196" spans="1:10" ht="12" customHeight="1" x14ac:dyDescent="0.2">
      <c r="A196" s="539">
        <v>169</v>
      </c>
      <c r="B196" s="549" t="s">
        <v>392</v>
      </c>
      <c r="C196" s="550" t="s">
        <v>393</v>
      </c>
      <c r="D196" s="550" t="s">
        <v>14</v>
      </c>
      <c r="E196" s="550"/>
      <c r="F196" s="551">
        <v>300</v>
      </c>
      <c r="G196" s="544">
        <f t="shared" si="13"/>
        <v>0</v>
      </c>
      <c r="H196" s="551">
        <v>234</v>
      </c>
      <c r="I196" s="544">
        <f t="shared" si="14"/>
        <v>0</v>
      </c>
      <c r="J196" s="665">
        <f t="shared" si="17"/>
        <v>0</v>
      </c>
    </row>
    <row r="197" spans="1:10" ht="12" customHeight="1" x14ac:dyDescent="0.2">
      <c r="A197" s="539">
        <v>170</v>
      </c>
      <c r="B197" s="549" t="s">
        <v>394</v>
      </c>
      <c r="C197" s="552" t="s">
        <v>168</v>
      </c>
      <c r="D197" s="552" t="s">
        <v>14</v>
      </c>
      <c r="E197" s="552"/>
      <c r="F197" s="551">
        <v>850</v>
      </c>
      <c r="G197" s="544">
        <f t="shared" si="13"/>
        <v>0</v>
      </c>
      <c r="H197" s="551">
        <v>311.87692307692305</v>
      </c>
      <c r="I197" s="544">
        <f t="shared" si="14"/>
        <v>0</v>
      </c>
      <c r="J197" s="665">
        <f t="shared" si="17"/>
        <v>0</v>
      </c>
    </row>
    <row r="198" spans="1:10" ht="12" customHeight="1" x14ac:dyDescent="0.2">
      <c r="A198" s="539">
        <v>171</v>
      </c>
      <c r="B198" s="543" t="s">
        <v>63</v>
      </c>
      <c r="C198" s="541" t="s">
        <v>64</v>
      </c>
      <c r="D198" s="541" t="s">
        <v>7</v>
      </c>
      <c r="E198" s="541"/>
      <c r="F198" s="544">
        <v>600</v>
      </c>
      <c r="G198" s="544">
        <f t="shared" si="13"/>
        <v>0</v>
      </c>
      <c r="H198" s="544">
        <v>420</v>
      </c>
      <c r="I198" s="544">
        <f t="shared" si="14"/>
        <v>0</v>
      </c>
      <c r="J198" s="664">
        <f t="shared" si="17"/>
        <v>0</v>
      </c>
    </row>
    <row r="199" spans="1:10" ht="40.5" customHeight="1" x14ac:dyDescent="0.2">
      <c r="A199" s="539">
        <v>172</v>
      </c>
      <c r="B199" s="543" t="s">
        <v>295</v>
      </c>
      <c r="C199" s="541" t="s">
        <v>168</v>
      </c>
      <c r="D199" s="541" t="s">
        <v>7</v>
      </c>
      <c r="E199" s="541"/>
      <c r="F199" s="544">
        <v>1200</v>
      </c>
      <c r="G199" s="544">
        <f t="shared" si="13"/>
        <v>0</v>
      </c>
      <c r="H199" s="544">
        <v>300</v>
      </c>
      <c r="I199" s="544">
        <f t="shared" si="14"/>
        <v>0</v>
      </c>
      <c r="J199" s="664">
        <f t="shared" si="17"/>
        <v>0</v>
      </c>
    </row>
    <row r="200" spans="1:10" ht="40.5" customHeight="1" x14ac:dyDescent="0.2">
      <c r="A200" s="539">
        <v>173</v>
      </c>
      <c r="B200" s="543" t="s">
        <v>74</v>
      </c>
      <c r="C200" s="541"/>
      <c r="D200" s="541" t="s">
        <v>56</v>
      </c>
      <c r="E200" s="541"/>
      <c r="F200" s="544">
        <v>1050</v>
      </c>
      <c r="G200" s="544">
        <f t="shared" si="13"/>
        <v>0</v>
      </c>
      <c r="H200" s="544">
        <v>840</v>
      </c>
      <c r="I200" s="544">
        <f t="shared" si="14"/>
        <v>0</v>
      </c>
      <c r="J200" s="664">
        <f t="shared" si="17"/>
        <v>0</v>
      </c>
    </row>
    <row r="201" spans="1:10" ht="12" customHeight="1" x14ac:dyDescent="0.2">
      <c r="A201" s="539">
        <v>174</v>
      </c>
      <c r="B201" s="543" t="s">
        <v>65</v>
      </c>
      <c r="C201" s="541"/>
      <c r="D201" s="541" t="s">
        <v>56</v>
      </c>
      <c r="E201" s="541"/>
      <c r="F201" s="544">
        <v>1050</v>
      </c>
      <c r="G201" s="544">
        <f t="shared" si="13"/>
        <v>0</v>
      </c>
      <c r="H201" s="544">
        <v>3080</v>
      </c>
      <c r="I201" s="544">
        <f t="shared" si="14"/>
        <v>0</v>
      </c>
      <c r="J201" s="664">
        <f t="shared" si="17"/>
        <v>0</v>
      </c>
    </row>
    <row r="202" spans="1:10" ht="12" customHeight="1" x14ac:dyDescent="0.2">
      <c r="A202" s="539">
        <v>175</v>
      </c>
      <c r="B202" s="549" t="s">
        <v>82</v>
      </c>
      <c r="C202" s="550" t="s">
        <v>83</v>
      </c>
      <c r="D202" s="550" t="s">
        <v>56</v>
      </c>
      <c r="E202" s="550"/>
      <c r="F202" s="551">
        <v>600</v>
      </c>
      <c r="G202" s="544">
        <f t="shared" si="13"/>
        <v>0</v>
      </c>
      <c r="H202" s="551">
        <v>588</v>
      </c>
      <c r="I202" s="544">
        <f t="shared" si="14"/>
        <v>0</v>
      </c>
      <c r="J202" s="665">
        <f t="shared" si="17"/>
        <v>0</v>
      </c>
    </row>
    <row r="203" spans="1:10" ht="40.5" customHeight="1" x14ac:dyDescent="0.2">
      <c r="A203" s="539">
        <v>176</v>
      </c>
      <c r="B203" s="543" t="s">
        <v>60</v>
      </c>
      <c r="C203" s="546"/>
      <c r="D203" s="541" t="s">
        <v>5</v>
      </c>
      <c r="E203" s="541"/>
      <c r="F203" s="544">
        <v>0</v>
      </c>
      <c r="G203" s="544">
        <f t="shared" si="13"/>
        <v>0</v>
      </c>
      <c r="H203" s="544">
        <v>1688</v>
      </c>
      <c r="I203" s="544">
        <f t="shared" si="14"/>
        <v>0</v>
      </c>
      <c r="J203" s="664">
        <f t="shared" si="17"/>
        <v>0</v>
      </c>
    </row>
    <row r="204" spans="1:10" ht="40.5" customHeight="1" x14ac:dyDescent="0.2">
      <c r="A204" s="539">
        <v>177</v>
      </c>
      <c r="B204" s="547" t="s">
        <v>75</v>
      </c>
      <c r="C204" s="541"/>
      <c r="D204" s="541"/>
      <c r="E204" s="541"/>
      <c r="F204" s="541"/>
      <c r="G204" s="544"/>
      <c r="H204" s="147"/>
      <c r="I204" s="544"/>
      <c r="J204" s="663"/>
    </row>
    <row r="205" spans="1:10" ht="12" customHeight="1" x14ac:dyDescent="0.2">
      <c r="A205" s="539">
        <v>178</v>
      </c>
      <c r="B205" s="543" t="s">
        <v>76</v>
      </c>
      <c r="C205" s="541" t="s">
        <v>342</v>
      </c>
      <c r="D205" s="541" t="s">
        <v>7</v>
      </c>
      <c r="E205" s="541"/>
      <c r="F205" s="544">
        <v>25108</v>
      </c>
      <c r="G205" s="544">
        <f t="shared" si="13"/>
        <v>0</v>
      </c>
      <c r="H205" s="544">
        <v>69455.376000000004</v>
      </c>
      <c r="I205" s="544">
        <f t="shared" si="14"/>
        <v>0</v>
      </c>
      <c r="J205" s="664">
        <f t="shared" ref="J205:J215" si="18">G205+I205</f>
        <v>0</v>
      </c>
    </row>
    <row r="206" spans="1:10" ht="12" customHeight="1" x14ac:dyDescent="0.2">
      <c r="A206" s="539">
        <v>179</v>
      </c>
      <c r="B206" s="554" t="s">
        <v>285</v>
      </c>
      <c r="C206" s="541" t="s">
        <v>343</v>
      </c>
      <c r="D206" s="541" t="s">
        <v>7</v>
      </c>
      <c r="E206" s="541"/>
      <c r="F206" s="544">
        <v>5616</v>
      </c>
      <c r="G206" s="544">
        <f t="shared" si="13"/>
        <v>0</v>
      </c>
      <c r="H206" s="544">
        <v>12134.640000000001</v>
      </c>
      <c r="I206" s="544">
        <f t="shared" si="14"/>
        <v>0</v>
      </c>
      <c r="J206" s="664">
        <f t="shared" si="18"/>
        <v>0</v>
      </c>
    </row>
    <row r="207" spans="1:10" ht="40.5" customHeight="1" x14ac:dyDescent="0.2">
      <c r="A207" s="539">
        <v>180</v>
      </c>
      <c r="B207" s="554" t="s">
        <v>286</v>
      </c>
      <c r="C207" s="541" t="s">
        <v>344</v>
      </c>
      <c r="D207" s="541" t="s">
        <v>7</v>
      </c>
      <c r="E207" s="541"/>
      <c r="F207" s="544">
        <v>5577</v>
      </c>
      <c r="G207" s="544">
        <f t="shared" si="13"/>
        <v>0</v>
      </c>
      <c r="H207" s="544">
        <v>12144.312</v>
      </c>
      <c r="I207" s="544">
        <f t="shared" si="14"/>
        <v>0</v>
      </c>
      <c r="J207" s="664">
        <f t="shared" si="18"/>
        <v>0</v>
      </c>
    </row>
    <row r="208" spans="1:10" ht="40.5" customHeight="1" x14ac:dyDescent="0.2">
      <c r="A208" s="539">
        <v>181</v>
      </c>
      <c r="B208" s="543" t="s">
        <v>77</v>
      </c>
      <c r="C208" s="541" t="s">
        <v>78</v>
      </c>
      <c r="D208" s="541" t="s">
        <v>7</v>
      </c>
      <c r="E208" s="541"/>
      <c r="F208" s="544">
        <v>1554</v>
      </c>
      <c r="G208" s="544">
        <f t="shared" si="13"/>
        <v>0</v>
      </c>
      <c r="H208" s="544">
        <v>3826</v>
      </c>
      <c r="I208" s="544">
        <f t="shared" si="14"/>
        <v>0</v>
      </c>
      <c r="J208" s="664">
        <f t="shared" si="18"/>
        <v>0</v>
      </c>
    </row>
    <row r="209" spans="1:10" ht="12" customHeight="1" x14ac:dyDescent="0.2">
      <c r="A209" s="539">
        <v>182</v>
      </c>
      <c r="B209" s="543" t="s">
        <v>79</v>
      </c>
      <c r="C209" s="541" t="s">
        <v>78</v>
      </c>
      <c r="D209" s="541" t="s">
        <v>7</v>
      </c>
      <c r="E209" s="541"/>
      <c r="F209" s="544">
        <v>2032</v>
      </c>
      <c r="G209" s="544">
        <f t="shared" si="13"/>
        <v>0</v>
      </c>
      <c r="H209" s="544">
        <v>5000</v>
      </c>
      <c r="I209" s="544">
        <f t="shared" si="14"/>
        <v>0</v>
      </c>
      <c r="J209" s="664">
        <f t="shared" si="18"/>
        <v>0</v>
      </c>
    </row>
    <row r="210" spans="1:10" ht="12" customHeight="1" x14ac:dyDescent="0.2">
      <c r="A210" s="539">
        <v>183</v>
      </c>
      <c r="B210" s="543" t="s">
        <v>50</v>
      </c>
      <c r="C210" s="541" t="s">
        <v>78</v>
      </c>
      <c r="D210" s="541" t="s">
        <v>7</v>
      </c>
      <c r="E210" s="541"/>
      <c r="F210" s="544">
        <v>1500</v>
      </c>
      <c r="G210" s="544">
        <f t="shared" si="13"/>
        <v>0</v>
      </c>
      <c r="H210" s="544">
        <v>4557</v>
      </c>
      <c r="I210" s="544">
        <f t="shared" si="14"/>
        <v>0</v>
      </c>
      <c r="J210" s="664">
        <f t="shared" si="18"/>
        <v>0</v>
      </c>
    </row>
    <row r="211" spans="1:10" ht="12" customHeight="1" x14ac:dyDescent="0.2">
      <c r="A211" s="539">
        <v>184</v>
      </c>
      <c r="B211" s="543" t="s">
        <v>80</v>
      </c>
      <c r="C211" s="541" t="s">
        <v>81</v>
      </c>
      <c r="D211" s="541" t="s">
        <v>7</v>
      </c>
      <c r="E211" s="541"/>
      <c r="F211" s="544">
        <v>1500</v>
      </c>
      <c r="G211" s="544">
        <f t="shared" si="13"/>
        <v>0</v>
      </c>
      <c r="H211" s="544">
        <v>2499</v>
      </c>
      <c r="I211" s="544">
        <f t="shared" si="14"/>
        <v>0</v>
      </c>
      <c r="J211" s="664">
        <f t="shared" si="18"/>
        <v>0</v>
      </c>
    </row>
    <row r="212" spans="1:10" ht="12" customHeight="1" x14ac:dyDescent="0.2">
      <c r="A212" s="539">
        <v>185</v>
      </c>
      <c r="B212" s="543" t="s">
        <v>440</v>
      </c>
      <c r="C212" s="541"/>
      <c r="D212" s="541" t="s">
        <v>56</v>
      </c>
      <c r="E212" s="541"/>
      <c r="F212" s="544">
        <v>1200</v>
      </c>
      <c r="G212" s="544">
        <f t="shared" si="13"/>
        <v>0</v>
      </c>
      <c r="H212" s="544">
        <v>3017</v>
      </c>
      <c r="I212" s="544">
        <f t="shared" si="14"/>
        <v>0</v>
      </c>
      <c r="J212" s="664">
        <f t="shared" si="18"/>
        <v>0</v>
      </c>
    </row>
    <row r="213" spans="1:10" ht="12" customHeight="1" x14ac:dyDescent="0.2">
      <c r="A213" s="539">
        <v>186</v>
      </c>
      <c r="B213" s="543" t="s">
        <v>441</v>
      </c>
      <c r="C213" s="541"/>
      <c r="D213" s="541" t="s">
        <v>56</v>
      </c>
      <c r="E213" s="541"/>
      <c r="F213" s="544">
        <v>1200</v>
      </c>
      <c r="G213" s="544">
        <f t="shared" ref="G213:G226" si="19">E213*F213</f>
        <v>0</v>
      </c>
      <c r="H213" s="544">
        <v>1933</v>
      </c>
      <c r="I213" s="544">
        <f t="shared" ref="I213:I226" si="20">E213*H213</f>
        <v>0</v>
      </c>
      <c r="J213" s="664">
        <f t="shared" si="18"/>
        <v>0</v>
      </c>
    </row>
    <row r="214" spans="1:10" ht="12" customHeight="1" x14ac:dyDescent="0.2">
      <c r="A214" s="539">
        <v>187</v>
      </c>
      <c r="B214" s="543" t="s">
        <v>82</v>
      </c>
      <c r="C214" s="541" t="s">
        <v>83</v>
      </c>
      <c r="D214" s="541" t="s">
        <v>56</v>
      </c>
      <c r="E214" s="541"/>
      <c r="F214" s="544">
        <v>600</v>
      </c>
      <c r="G214" s="544">
        <f t="shared" si="19"/>
        <v>0</v>
      </c>
      <c r="H214" s="544">
        <v>588</v>
      </c>
      <c r="I214" s="544">
        <f t="shared" si="20"/>
        <v>0</v>
      </c>
      <c r="J214" s="664">
        <f t="shared" si="18"/>
        <v>0</v>
      </c>
    </row>
    <row r="215" spans="1:10" ht="12" customHeight="1" x14ac:dyDescent="0.2">
      <c r="A215" s="539">
        <v>188</v>
      </c>
      <c r="B215" s="543" t="s">
        <v>60</v>
      </c>
      <c r="C215" s="546"/>
      <c r="D215" s="541" t="s">
        <v>5</v>
      </c>
      <c r="E215" s="541"/>
      <c r="F215" s="544">
        <v>0</v>
      </c>
      <c r="G215" s="544">
        <f t="shared" si="19"/>
        <v>0</v>
      </c>
      <c r="H215" s="544">
        <v>35562</v>
      </c>
      <c r="I215" s="544">
        <f t="shared" si="20"/>
        <v>0</v>
      </c>
      <c r="J215" s="664">
        <f t="shared" si="18"/>
        <v>0</v>
      </c>
    </row>
    <row r="216" spans="1:10" ht="38.25" customHeight="1" x14ac:dyDescent="0.2">
      <c r="A216" s="539">
        <v>189</v>
      </c>
      <c r="B216" s="547" t="s">
        <v>84</v>
      </c>
      <c r="C216" s="541"/>
      <c r="D216" s="541"/>
      <c r="E216" s="541"/>
      <c r="F216" s="541"/>
      <c r="G216" s="544">
        <f t="shared" si="19"/>
        <v>0</v>
      </c>
      <c r="H216" s="147"/>
      <c r="I216" s="544">
        <f t="shared" si="20"/>
        <v>0</v>
      </c>
      <c r="J216" s="663"/>
    </row>
    <row r="217" spans="1:10" ht="28.5" customHeight="1" x14ac:dyDescent="0.2">
      <c r="A217" s="539">
        <v>190</v>
      </c>
      <c r="B217" s="543" t="s">
        <v>85</v>
      </c>
      <c r="C217" s="541" t="s">
        <v>348</v>
      </c>
      <c r="D217" s="541" t="s">
        <v>7</v>
      </c>
      <c r="E217" s="541"/>
      <c r="F217" s="544">
        <v>115637</v>
      </c>
      <c r="G217" s="544">
        <f t="shared" si="19"/>
        <v>0</v>
      </c>
      <c r="H217" s="544">
        <v>310498.728</v>
      </c>
      <c r="I217" s="544">
        <f t="shared" si="20"/>
        <v>0</v>
      </c>
      <c r="J217" s="664">
        <f t="shared" ref="J217:J226" si="21">G217+I217</f>
        <v>0</v>
      </c>
    </row>
    <row r="218" spans="1:10" ht="24.75" customHeight="1" x14ac:dyDescent="0.2">
      <c r="A218" s="539">
        <v>191</v>
      </c>
      <c r="B218" s="554" t="s">
        <v>406</v>
      </c>
      <c r="C218" s="541" t="s">
        <v>407</v>
      </c>
      <c r="D218" s="541" t="s">
        <v>7</v>
      </c>
      <c r="E218" s="541"/>
      <c r="F218" s="544">
        <v>6729</v>
      </c>
      <c r="G218" s="544">
        <f t="shared" si="19"/>
        <v>0</v>
      </c>
      <c r="H218" s="544">
        <v>14539.247999999998</v>
      </c>
      <c r="I218" s="544">
        <f t="shared" si="20"/>
        <v>0</v>
      </c>
      <c r="J218" s="664">
        <f t="shared" si="21"/>
        <v>0</v>
      </c>
    </row>
    <row r="219" spans="1:10" ht="12" customHeight="1" x14ac:dyDescent="0.2">
      <c r="A219" s="539">
        <v>192</v>
      </c>
      <c r="B219" s="554" t="s">
        <v>287</v>
      </c>
      <c r="C219" s="541" t="s">
        <v>349</v>
      </c>
      <c r="D219" s="541" t="s">
        <v>7</v>
      </c>
      <c r="E219" s="541"/>
      <c r="F219" s="544">
        <v>8615</v>
      </c>
      <c r="G219" s="544">
        <f t="shared" si="19"/>
        <v>0</v>
      </c>
      <c r="H219" s="544">
        <v>18744.335999999999</v>
      </c>
      <c r="I219" s="544">
        <f t="shared" si="20"/>
        <v>0</v>
      </c>
      <c r="J219" s="664">
        <f t="shared" si="21"/>
        <v>0</v>
      </c>
    </row>
    <row r="220" spans="1:10" ht="12" customHeight="1" x14ac:dyDescent="0.2">
      <c r="A220" s="539">
        <v>193</v>
      </c>
      <c r="B220" s="543" t="s">
        <v>86</v>
      </c>
      <c r="C220" s="541" t="s">
        <v>87</v>
      </c>
      <c r="D220" s="541" t="s">
        <v>7</v>
      </c>
      <c r="E220" s="541"/>
      <c r="F220" s="544">
        <v>3841</v>
      </c>
      <c r="G220" s="544">
        <f t="shared" si="19"/>
        <v>0</v>
      </c>
      <c r="H220" s="544">
        <v>8657</v>
      </c>
      <c r="I220" s="544">
        <f t="shared" si="20"/>
        <v>0</v>
      </c>
      <c r="J220" s="664">
        <f t="shared" si="21"/>
        <v>0</v>
      </c>
    </row>
    <row r="221" spans="1:10" ht="40.5" customHeight="1" x14ac:dyDescent="0.2">
      <c r="A221" s="539">
        <v>194</v>
      </c>
      <c r="B221" s="543" t="s">
        <v>80</v>
      </c>
      <c r="C221" s="541" t="s">
        <v>408</v>
      </c>
      <c r="D221" s="541" t="s">
        <v>7</v>
      </c>
      <c r="E221" s="541"/>
      <c r="F221" s="541">
        <v>1500</v>
      </c>
      <c r="G221" s="544">
        <f t="shared" si="19"/>
        <v>0</v>
      </c>
      <c r="H221" s="147">
        <v>3528</v>
      </c>
      <c r="I221" s="544">
        <f t="shared" si="20"/>
        <v>0</v>
      </c>
      <c r="J221" s="664">
        <f t="shared" si="21"/>
        <v>0</v>
      </c>
    </row>
    <row r="222" spans="1:10" ht="25.5" customHeight="1" x14ac:dyDescent="0.2">
      <c r="A222" s="539">
        <v>195</v>
      </c>
      <c r="B222" s="543" t="s">
        <v>88</v>
      </c>
      <c r="C222" s="541"/>
      <c r="D222" s="541" t="s">
        <v>7</v>
      </c>
      <c r="E222" s="541"/>
      <c r="F222" s="544">
        <v>1560</v>
      </c>
      <c r="G222" s="544">
        <f t="shared" si="19"/>
        <v>0</v>
      </c>
      <c r="H222" s="544">
        <v>5971</v>
      </c>
      <c r="I222" s="544">
        <f t="shared" si="20"/>
        <v>0</v>
      </c>
      <c r="J222" s="664">
        <f t="shared" si="21"/>
        <v>0</v>
      </c>
    </row>
    <row r="223" spans="1:10" ht="12" customHeight="1" x14ac:dyDescent="0.2">
      <c r="A223" s="539">
        <v>196</v>
      </c>
      <c r="B223" s="543" t="s">
        <v>89</v>
      </c>
      <c r="C223" s="541"/>
      <c r="D223" s="541" t="s">
        <v>56</v>
      </c>
      <c r="E223" s="541"/>
      <c r="F223" s="544">
        <v>1200</v>
      </c>
      <c r="G223" s="544">
        <f t="shared" si="19"/>
        <v>0</v>
      </c>
      <c r="H223" s="544">
        <v>3440</v>
      </c>
      <c r="I223" s="544">
        <f t="shared" si="20"/>
        <v>0</v>
      </c>
      <c r="J223" s="664">
        <f t="shared" si="21"/>
        <v>0</v>
      </c>
    </row>
    <row r="224" spans="1:10" ht="12" customHeight="1" x14ac:dyDescent="0.2">
      <c r="A224" s="539">
        <v>197</v>
      </c>
      <c r="B224" s="543" t="s">
        <v>90</v>
      </c>
      <c r="C224" s="541"/>
      <c r="D224" s="541" t="s">
        <v>56</v>
      </c>
      <c r="E224" s="541"/>
      <c r="F224" s="544">
        <v>1200</v>
      </c>
      <c r="G224" s="544">
        <f t="shared" si="19"/>
        <v>0</v>
      </c>
      <c r="H224" s="544">
        <v>2078</v>
      </c>
      <c r="I224" s="544">
        <f t="shared" si="20"/>
        <v>0</v>
      </c>
      <c r="J224" s="664">
        <f t="shared" si="21"/>
        <v>0</v>
      </c>
    </row>
    <row r="225" spans="1:10" ht="25.5" x14ac:dyDescent="0.2">
      <c r="A225" s="539">
        <v>198</v>
      </c>
      <c r="B225" s="543" t="s">
        <v>82</v>
      </c>
      <c r="C225" s="541" t="s">
        <v>83</v>
      </c>
      <c r="D225" s="541" t="s">
        <v>56</v>
      </c>
      <c r="E225" s="541"/>
      <c r="F225" s="544">
        <v>600</v>
      </c>
      <c r="G225" s="544">
        <f t="shared" si="19"/>
        <v>0</v>
      </c>
      <c r="H225" s="544">
        <v>588</v>
      </c>
      <c r="I225" s="544">
        <f t="shared" si="20"/>
        <v>0</v>
      </c>
      <c r="J225" s="664">
        <f t="shared" si="21"/>
        <v>0</v>
      </c>
    </row>
    <row r="226" spans="1:10" x14ac:dyDescent="0.2">
      <c r="A226" s="539">
        <v>199</v>
      </c>
      <c r="B226" s="543" t="s">
        <v>60</v>
      </c>
      <c r="C226" s="546"/>
      <c r="D226" s="541" t="s">
        <v>5</v>
      </c>
      <c r="E226" s="541"/>
      <c r="F226" s="544">
        <v>0</v>
      </c>
      <c r="G226" s="544">
        <f t="shared" si="19"/>
        <v>0</v>
      </c>
      <c r="H226" s="544">
        <v>31415</v>
      </c>
      <c r="I226" s="544">
        <f t="shared" si="20"/>
        <v>0</v>
      </c>
      <c r="J226" s="664">
        <f t="shared" si="21"/>
        <v>0</v>
      </c>
    </row>
    <row r="227" spans="1:10" x14ac:dyDescent="0.2">
      <c r="A227" s="539">
        <v>200</v>
      </c>
      <c r="B227" s="547" t="s">
        <v>91</v>
      </c>
      <c r="C227" s="541"/>
      <c r="D227" s="541"/>
      <c r="E227" s="541"/>
      <c r="F227" s="541"/>
      <c r="G227" s="544"/>
      <c r="H227" s="147"/>
      <c r="I227" s="544"/>
      <c r="J227" s="663"/>
    </row>
    <row r="228" spans="1:10" ht="39.75" customHeight="1" x14ac:dyDescent="0.2">
      <c r="A228" s="539">
        <v>201</v>
      </c>
      <c r="B228" s="547" t="s">
        <v>92</v>
      </c>
      <c r="C228" s="541"/>
      <c r="D228" s="541"/>
      <c r="E228" s="541"/>
      <c r="F228" s="541"/>
      <c r="G228" s="544"/>
      <c r="H228" s="147"/>
      <c r="I228" s="544"/>
      <c r="J228" s="663"/>
    </row>
    <row r="229" spans="1:10" ht="39.75" customHeight="1" x14ac:dyDescent="0.2">
      <c r="A229" s="539">
        <v>202</v>
      </c>
      <c r="B229" s="543" t="s">
        <v>312</v>
      </c>
      <c r="C229" s="541"/>
      <c r="D229" s="541" t="s">
        <v>5</v>
      </c>
      <c r="E229" s="541"/>
      <c r="F229" s="541"/>
      <c r="G229" s="544"/>
      <c r="H229" s="147"/>
      <c r="I229" s="544"/>
      <c r="J229" s="663"/>
    </row>
    <row r="230" spans="1:10" ht="25.5" x14ac:dyDescent="0.2">
      <c r="A230" s="539">
        <v>203</v>
      </c>
      <c r="B230" s="545" t="s">
        <v>93</v>
      </c>
      <c r="C230" s="541" t="s">
        <v>313</v>
      </c>
      <c r="D230" s="541" t="s">
        <v>7</v>
      </c>
      <c r="E230" s="541">
        <v>1</v>
      </c>
      <c r="F230" s="544">
        <v>14000</v>
      </c>
      <c r="G230" s="544">
        <f t="shared" ref="G230:G244" si="22">E230*F230</f>
        <v>14000</v>
      </c>
      <c r="H230" s="544">
        <v>45868</v>
      </c>
      <c r="I230" s="544">
        <f t="shared" ref="I230:I244" si="23">E230*H230</f>
        <v>45868</v>
      </c>
      <c r="J230" s="664">
        <f t="shared" ref="J230:J232" si="24">G230+I230</f>
        <v>59868</v>
      </c>
    </row>
    <row r="231" spans="1:10" ht="25.5" x14ac:dyDescent="0.2">
      <c r="A231" s="539">
        <v>204</v>
      </c>
      <c r="B231" s="545" t="s">
        <v>93</v>
      </c>
      <c r="C231" s="541" t="s">
        <v>314</v>
      </c>
      <c r="D231" s="541" t="s">
        <v>7</v>
      </c>
      <c r="E231" s="541">
        <v>2</v>
      </c>
      <c r="F231" s="544">
        <v>14000</v>
      </c>
      <c r="G231" s="544">
        <f t="shared" si="22"/>
        <v>28000</v>
      </c>
      <c r="H231" s="544">
        <v>37474</v>
      </c>
      <c r="I231" s="544">
        <f t="shared" si="23"/>
        <v>74948</v>
      </c>
      <c r="J231" s="664">
        <f t="shared" si="24"/>
        <v>102948</v>
      </c>
    </row>
    <row r="232" spans="1:10" ht="38.25" x14ac:dyDescent="0.2">
      <c r="A232" s="539">
        <v>205</v>
      </c>
      <c r="B232" s="545" t="s">
        <v>94</v>
      </c>
      <c r="C232" s="541" t="s">
        <v>315</v>
      </c>
      <c r="D232" s="541" t="s">
        <v>7</v>
      </c>
      <c r="E232" s="541">
        <v>1</v>
      </c>
      <c r="F232" s="544">
        <v>44166</v>
      </c>
      <c r="G232" s="544">
        <f t="shared" si="22"/>
        <v>44166</v>
      </c>
      <c r="H232" s="544">
        <v>294438.13</v>
      </c>
      <c r="I232" s="544">
        <f t="shared" si="23"/>
        <v>294438.13</v>
      </c>
      <c r="J232" s="664">
        <f t="shared" si="24"/>
        <v>338604.13</v>
      </c>
    </row>
    <row r="233" spans="1:10" x14ac:dyDescent="0.2">
      <c r="A233" s="539">
        <v>206</v>
      </c>
      <c r="B233" s="545" t="s">
        <v>95</v>
      </c>
      <c r="C233" s="541"/>
      <c r="D233" s="541" t="s">
        <v>7</v>
      </c>
      <c r="E233" s="541"/>
      <c r="F233" s="544"/>
      <c r="G233" s="544"/>
      <c r="H233" s="544"/>
      <c r="I233" s="544"/>
      <c r="J233" s="664"/>
    </row>
    <row r="234" spans="1:10" x14ac:dyDescent="0.2">
      <c r="A234" s="539">
        <v>207</v>
      </c>
      <c r="B234" s="543" t="s">
        <v>245</v>
      </c>
      <c r="C234" s="541"/>
      <c r="D234" s="541"/>
      <c r="E234" s="541"/>
      <c r="F234" s="544"/>
      <c r="G234" s="544"/>
      <c r="H234" s="544"/>
      <c r="I234" s="544"/>
      <c r="J234" s="664"/>
    </row>
    <row r="235" spans="1:10" x14ac:dyDescent="0.2">
      <c r="A235" s="539">
        <v>208</v>
      </c>
      <c r="B235" s="545" t="s">
        <v>307</v>
      </c>
      <c r="C235" s="541"/>
      <c r="D235" s="541" t="s">
        <v>96</v>
      </c>
      <c r="E235" s="541">
        <v>22</v>
      </c>
      <c r="F235" s="544">
        <f>250+105</f>
        <v>355</v>
      </c>
      <c r="G235" s="544">
        <f t="shared" si="22"/>
        <v>7810</v>
      </c>
      <c r="H235" s="544">
        <v>240</v>
      </c>
      <c r="I235" s="544">
        <f t="shared" si="23"/>
        <v>5280</v>
      </c>
      <c r="J235" s="664">
        <f t="shared" ref="J235:J244" si="25">G235+I235</f>
        <v>13090</v>
      </c>
    </row>
    <row r="236" spans="1:10" x14ac:dyDescent="0.2">
      <c r="A236" s="539">
        <v>209</v>
      </c>
      <c r="B236" s="545" t="s">
        <v>308</v>
      </c>
      <c r="C236" s="541"/>
      <c r="D236" s="541" t="s">
        <v>96</v>
      </c>
      <c r="E236" s="541">
        <v>32</v>
      </c>
      <c r="F236" s="544">
        <f>330+105</f>
        <v>435</v>
      </c>
      <c r="G236" s="544">
        <f t="shared" si="22"/>
        <v>13920</v>
      </c>
      <c r="H236" s="544">
        <v>403</v>
      </c>
      <c r="I236" s="544">
        <f t="shared" si="23"/>
        <v>12896</v>
      </c>
      <c r="J236" s="664">
        <f t="shared" si="25"/>
        <v>26816</v>
      </c>
    </row>
    <row r="237" spans="1:10" x14ac:dyDescent="0.2">
      <c r="A237" s="539">
        <v>210</v>
      </c>
      <c r="B237" s="545" t="s">
        <v>97</v>
      </c>
      <c r="C237" s="541"/>
      <c r="D237" s="541" t="s">
        <v>96</v>
      </c>
      <c r="E237" s="541"/>
      <c r="F237" s="544">
        <f>352+105</f>
        <v>457</v>
      </c>
      <c r="G237" s="544">
        <f t="shared" si="22"/>
        <v>0</v>
      </c>
      <c r="H237" s="544">
        <v>524</v>
      </c>
      <c r="I237" s="544">
        <f t="shared" si="23"/>
        <v>0</v>
      </c>
      <c r="J237" s="664">
        <f t="shared" si="25"/>
        <v>0</v>
      </c>
    </row>
    <row r="238" spans="1:10" x14ac:dyDescent="0.2">
      <c r="A238" s="539">
        <v>211</v>
      </c>
      <c r="B238" s="545" t="s">
        <v>309</v>
      </c>
      <c r="C238" s="541"/>
      <c r="D238" s="541" t="s">
        <v>96</v>
      </c>
      <c r="E238" s="541"/>
      <c r="F238" s="544">
        <f>396+105</f>
        <v>501</v>
      </c>
      <c r="G238" s="544">
        <f t="shared" si="22"/>
        <v>0</v>
      </c>
      <c r="H238" s="544">
        <v>877</v>
      </c>
      <c r="I238" s="544">
        <f t="shared" si="23"/>
        <v>0</v>
      </c>
      <c r="J238" s="664">
        <f t="shared" si="25"/>
        <v>0</v>
      </c>
    </row>
    <row r="239" spans="1:10" x14ac:dyDescent="0.2">
      <c r="A239" s="539">
        <v>212</v>
      </c>
      <c r="B239" s="543" t="s">
        <v>98</v>
      </c>
      <c r="C239" s="541" t="s">
        <v>99</v>
      </c>
      <c r="D239" s="541" t="s">
        <v>7</v>
      </c>
      <c r="E239" s="541">
        <v>3</v>
      </c>
      <c r="F239" s="544">
        <v>2500</v>
      </c>
      <c r="G239" s="544">
        <f t="shared" si="22"/>
        <v>7500</v>
      </c>
      <c r="H239" s="544">
        <v>8211</v>
      </c>
      <c r="I239" s="544">
        <f t="shared" si="23"/>
        <v>24633</v>
      </c>
      <c r="J239" s="664">
        <f t="shared" si="25"/>
        <v>32133</v>
      </c>
    </row>
    <row r="240" spans="1:10" x14ac:dyDescent="0.2">
      <c r="A240" s="539">
        <v>213</v>
      </c>
      <c r="B240" s="543" t="s">
        <v>310</v>
      </c>
      <c r="C240" s="541"/>
      <c r="D240" s="541" t="s">
        <v>7</v>
      </c>
      <c r="E240" s="541">
        <v>1</v>
      </c>
      <c r="F240" s="544">
        <v>2500</v>
      </c>
      <c r="G240" s="544">
        <f t="shared" si="22"/>
        <v>2500</v>
      </c>
      <c r="H240" s="544">
        <v>5000</v>
      </c>
      <c r="I240" s="544">
        <f t="shared" si="23"/>
        <v>5000</v>
      </c>
      <c r="J240" s="664">
        <f t="shared" si="25"/>
        <v>7500</v>
      </c>
    </row>
    <row r="241" spans="1:10" x14ac:dyDescent="0.2">
      <c r="A241" s="539">
        <v>214</v>
      </c>
      <c r="B241" s="543" t="s">
        <v>100</v>
      </c>
      <c r="C241" s="541" t="s">
        <v>30</v>
      </c>
      <c r="D241" s="541" t="s">
        <v>96</v>
      </c>
      <c r="E241" s="541">
        <v>10</v>
      </c>
      <c r="F241" s="544">
        <v>500</v>
      </c>
      <c r="G241" s="544">
        <f t="shared" si="22"/>
        <v>5000</v>
      </c>
      <c r="H241" s="544">
        <v>117</v>
      </c>
      <c r="I241" s="544">
        <f t="shared" si="23"/>
        <v>1170</v>
      </c>
      <c r="J241" s="664">
        <f t="shared" si="25"/>
        <v>6170</v>
      </c>
    </row>
    <row r="242" spans="1:10" x14ac:dyDescent="0.2">
      <c r="A242" s="539">
        <v>215</v>
      </c>
      <c r="B242" s="543" t="s">
        <v>101</v>
      </c>
      <c r="C242" s="541"/>
      <c r="D242" s="541" t="s">
        <v>5</v>
      </c>
      <c r="E242" s="541">
        <v>1</v>
      </c>
      <c r="F242" s="544">
        <v>0</v>
      </c>
      <c r="G242" s="544">
        <f t="shared" si="22"/>
        <v>0</v>
      </c>
      <c r="H242" s="544">
        <v>12600</v>
      </c>
      <c r="I242" s="544">
        <f t="shared" si="23"/>
        <v>12600</v>
      </c>
      <c r="J242" s="664">
        <f t="shared" si="25"/>
        <v>12600</v>
      </c>
    </row>
    <row r="243" spans="1:10" x14ac:dyDescent="0.2">
      <c r="A243" s="539">
        <v>216</v>
      </c>
      <c r="B243" s="549" t="s">
        <v>432</v>
      </c>
      <c r="C243" s="550"/>
      <c r="D243" s="550" t="s">
        <v>32</v>
      </c>
      <c r="E243" s="541"/>
      <c r="F243" s="544">
        <v>366000</v>
      </c>
      <c r="G243" s="544">
        <f t="shared" si="22"/>
        <v>0</v>
      </c>
      <c r="H243" s="544">
        <v>0</v>
      </c>
      <c r="I243" s="544">
        <f t="shared" si="23"/>
        <v>0</v>
      </c>
      <c r="J243" s="664">
        <f t="shared" si="25"/>
        <v>0</v>
      </c>
    </row>
    <row r="244" spans="1:10" ht="14.25" customHeight="1" thickBot="1" x14ac:dyDescent="0.25">
      <c r="A244" s="539">
        <v>217</v>
      </c>
      <c r="B244" s="555" t="s">
        <v>104</v>
      </c>
      <c r="C244" s="556"/>
      <c r="D244" s="556" t="s">
        <v>32</v>
      </c>
      <c r="E244" s="556"/>
      <c r="F244" s="557">
        <v>162000</v>
      </c>
      <c r="G244" s="557">
        <f t="shared" si="22"/>
        <v>0</v>
      </c>
      <c r="H244" s="557">
        <v>0</v>
      </c>
      <c r="I244" s="557">
        <f t="shared" si="23"/>
        <v>0</v>
      </c>
      <c r="J244" s="666">
        <f t="shared" si="25"/>
        <v>0</v>
      </c>
    </row>
    <row r="245" spans="1:10" ht="14.25" thickTop="1" thickBot="1" x14ac:dyDescent="0.25">
      <c r="A245" s="539">
        <v>218</v>
      </c>
      <c r="B245" s="558" t="s">
        <v>436</v>
      </c>
      <c r="C245" s="559"/>
      <c r="D245" s="560"/>
      <c r="E245" s="561"/>
      <c r="F245" s="562"/>
      <c r="G245" s="563">
        <f>SUM(G28:G244)</f>
        <v>1612968</v>
      </c>
      <c r="H245" s="562"/>
      <c r="I245" s="563">
        <f>SUM(I28:I244)</f>
        <v>2183942.8112307689</v>
      </c>
      <c r="J245" s="667">
        <f>SUM(J28:J244)</f>
        <v>3796910.8112307689</v>
      </c>
    </row>
    <row r="246" spans="1:10" ht="13.5" thickTop="1" x14ac:dyDescent="0.2">
      <c r="A246" s="539">
        <v>219</v>
      </c>
      <c r="B246" s="564"/>
      <c r="C246" s="565"/>
      <c r="D246" s="566"/>
      <c r="E246" s="567"/>
      <c r="F246" s="567"/>
      <c r="G246" s="568"/>
      <c r="H246" s="569"/>
      <c r="I246" s="568"/>
      <c r="J246" s="668"/>
    </row>
    <row r="247" spans="1:10" ht="13.5" x14ac:dyDescent="0.25">
      <c r="A247" s="539">
        <v>220</v>
      </c>
      <c r="B247" s="536" t="s">
        <v>105</v>
      </c>
      <c r="C247" s="537"/>
      <c r="D247" s="538"/>
      <c r="E247" s="538"/>
      <c r="F247" s="538"/>
      <c r="G247" s="544"/>
      <c r="H247" s="147"/>
      <c r="I247" s="544"/>
      <c r="J247" s="663"/>
    </row>
    <row r="248" spans="1:10" x14ac:dyDescent="0.2">
      <c r="A248" s="539">
        <v>221</v>
      </c>
      <c r="B248" s="570" t="s">
        <v>44</v>
      </c>
      <c r="C248" s="546"/>
      <c r="D248" s="541"/>
      <c r="E248" s="541"/>
      <c r="F248" s="541"/>
      <c r="G248" s="544"/>
      <c r="H248" s="147"/>
      <c r="I248" s="544"/>
      <c r="J248" s="663"/>
    </row>
    <row r="249" spans="1:10" x14ac:dyDescent="0.2">
      <c r="A249" s="539">
        <v>222</v>
      </c>
      <c r="B249" s="570" t="s">
        <v>106</v>
      </c>
      <c r="C249" s="546"/>
      <c r="D249" s="541"/>
      <c r="E249" s="541"/>
      <c r="F249" s="541"/>
      <c r="G249" s="544"/>
      <c r="H249" s="147"/>
      <c r="I249" s="544"/>
      <c r="J249" s="663"/>
    </row>
    <row r="250" spans="1:10" x14ac:dyDescent="0.2">
      <c r="A250" s="539">
        <v>223</v>
      </c>
      <c r="B250" s="570" t="s">
        <v>107</v>
      </c>
      <c r="C250" s="546"/>
      <c r="D250" s="541"/>
      <c r="E250" s="541"/>
      <c r="F250" s="541"/>
      <c r="G250" s="544"/>
      <c r="H250" s="147"/>
      <c r="I250" s="544"/>
      <c r="J250" s="663"/>
    </row>
    <row r="251" spans="1:10" x14ac:dyDescent="0.2">
      <c r="A251" s="539">
        <v>224</v>
      </c>
      <c r="B251" s="570" t="s">
        <v>108</v>
      </c>
      <c r="C251" s="546"/>
      <c r="D251" s="541"/>
      <c r="E251" s="541"/>
      <c r="F251" s="541"/>
      <c r="G251" s="544"/>
      <c r="H251" s="147"/>
      <c r="I251" s="544"/>
      <c r="J251" s="663"/>
    </row>
    <row r="252" spans="1:10" ht="42" customHeight="1" x14ac:dyDescent="0.2">
      <c r="A252" s="539">
        <v>225</v>
      </c>
      <c r="B252" s="543" t="s">
        <v>109</v>
      </c>
      <c r="C252" s="541" t="s">
        <v>350</v>
      </c>
      <c r="D252" s="541" t="s">
        <v>14</v>
      </c>
      <c r="E252" s="541"/>
      <c r="F252" s="544">
        <v>228206.58</v>
      </c>
      <c r="G252" s="544">
        <f t="shared" ref="G252:G295" si="26">E252*F252</f>
        <v>0</v>
      </c>
      <c r="H252" s="544">
        <v>566028.50399999996</v>
      </c>
      <c r="I252" s="544">
        <f t="shared" ref="I252:I295" si="27">E252*H252</f>
        <v>0</v>
      </c>
      <c r="J252" s="664">
        <f t="shared" ref="J252:J262" si="28">G252+I252</f>
        <v>0</v>
      </c>
    </row>
    <row r="253" spans="1:10" ht="37.5" customHeight="1" x14ac:dyDescent="0.2">
      <c r="A253" s="539">
        <v>226</v>
      </c>
      <c r="B253" s="543" t="s">
        <v>110</v>
      </c>
      <c r="C253" s="541" t="s">
        <v>351</v>
      </c>
      <c r="D253" s="541" t="s">
        <v>14</v>
      </c>
      <c r="E253" s="541">
        <v>1</v>
      </c>
      <c r="F253" s="544">
        <v>77780.28</v>
      </c>
      <c r="G253" s="544">
        <f t="shared" si="26"/>
        <v>77780.28</v>
      </c>
      <c r="H253" s="544">
        <v>200330.92799999999</v>
      </c>
      <c r="I253" s="544">
        <f t="shared" si="27"/>
        <v>200330.92799999999</v>
      </c>
      <c r="J253" s="664">
        <f t="shared" si="28"/>
        <v>278111.20799999998</v>
      </c>
    </row>
    <row r="254" spans="1:10" x14ac:dyDescent="0.2">
      <c r="A254" s="539">
        <v>227</v>
      </c>
      <c r="B254" s="543" t="s">
        <v>111</v>
      </c>
      <c r="C254" s="541" t="s">
        <v>352</v>
      </c>
      <c r="D254" s="541" t="s">
        <v>14</v>
      </c>
      <c r="E254" s="541">
        <v>1</v>
      </c>
      <c r="F254" s="544">
        <v>32933</v>
      </c>
      <c r="G254" s="544">
        <f t="shared" si="26"/>
        <v>32933</v>
      </c>
      <c r="H254" s="544">
        <v>103503.048</v>
      </c>
      <c r="I254" s="544">
        <f t="shared" si="27"/>
        <v>103503.048</v>
      </c>
      <c r="J254" s="664">
        <f t="shared" si="28"/>
        <v>136436.04800000001</v>
      </c>
    </row>
    <row r="255" spans="1:10" x14ac:dyDescent="0.2">
      <c r="A255" s="539">
        <v>228</v>
      </c>
      <c r="B255" s="570" t="s">
        <v>112</v>
      </c>
      <c r="C255" s="546"/>
      <c r="D255" s="541"/>
      <c r="E255" s="541"/>
      <c r="F255" s="544"/>
      <c r="G255" s="544">
        <f t="shared" si="26"/>
        <v>0</v>
      </c>
      <c r="H255" s="544"/>
      <c r="I255" s="544">
        <f t="shared" si="27"/>
        <v>0</v>
      </c>
      <c r="J255" s="664"/>
    </row>
    <row r="256" spans="1:10" ht="38.25" x14ac:dyDescent="0.2">
      <c r="A256" s="539">
        <v>229</v>
      </c>
      <c r="B256" s="543" t="s">
        <v>113</v>
      </c>
      <c r="C256" s="541" t="s">
        <v>353</v>
      </c>
      <c r="D256" s="541" t="s">
        <v>14</v>
      </c>
      <c r="E256" s="541"/>
      <c r="F256" s="544">
        <v>221688.18</v>
      </c>
      <c r="G256" s="544">
        <f t="shared" si="26"/>
        <v>0</v>
      </c>
      <c r="H256" s="544">
        <v>565704.12</v>
      </c>
      <c r="I256" s="544">
        <f t="shared" si="27"/>
        <v>0</v>
      </c>
      <c r="J256" s="664">
        <f t="shared" si="28"/>
        <v>0</v>
      </c>
    </row>
    <row r="257" spans="1:10" ht="38.25" x14ac:dyDescent="0.2">
      <c r="A257" s="539">
        <v>230</v>
      </c>
      <c r="B257" s="543" t="s">
        <v>110</v>
      </c>
      <c r="C257" s="541" t="s">
        <v>354</v>
      </c>
      <c r="D257" s="541" t="s">
        <v>14</v>
      </c>
      <c r="E257" s="541">
        <v>1</v>
      </c>
      <c r="F257" s="544">
        <v>77780.28</v>
      </c>
      <c r="G257" s="544">
        <f t="shared" si="26"/>
        <v>77780.28</v>
      </c>
      <c r="H257" s="544">
        <v>200330.92799999999</v>
      </c>
      <c r="I257" s="544">
        <f t="shared" si="27"/>
        <v>200330.92799999999</v>
      </c>
      <c r="J257" s="664">
        <f t="shared" si="28"/>
        <v>278111.20799999998</v>
      </c>
    </row>
    <row r="258" spans="1:10" x14ac:dyDescent="0.2">
      <c r="A258" s="539">
        <v>231</v>
      </c>
      <c r="B258" s="543" t="s">
        <v>111</v>
      </c>
      <c r="C258" s="541" t="s">
        <v>352</v>
      </c>
      <c r="D258" s="541" t="s">
        <v>14</v>
      </c>
      <c r="E258" s="541">
        <v>1</v>
      </c>
      <c r="F258" s="544">
        <v>32933</v>
      </c>
      <c r="G258" s="544">
        <f t="shared" si="26"/>
        <v>32933</v>
      </c>
      <c r="H258" s="544">
        <v>103503.048</v>
      </c>
      <c r="I258" s="544">
        <f t="shared" si="27"/>
        <v>103503.048</v>
      </c>
      <c r="J258" s="664">
        <f t="shared" si="28"/>
        <v>136436.04800000001</v>
      </c>
    </row>
    <row r="259" spans="1:10" x14ac:dyDescent="0.2">
      <c r="A259" s="539">
        <v>232</v>
      </c>
      <c r="B259" s="570" t="s">
        <v>114</v>
      </c>
      <c r="C259" s="546"/>
      <c r="D259" s="541"/>
      <c r="E259" s="541"/>
      <c r="F259" s="544"/>
      <c r="G259" s="544">
        <f t="shared" si="26"/>
        <v>0</v>
      </c>
      <c r="H259" s="544"/>
      <c r="I259" s="544">
        <f t="shared" si="27"/>
        <v>0</v>
      </c>
      <c r="J259" s="664"/>
    </row>
    <row r="260" spans="1:10" ht="38.25" x14ac:dyDescent="0.2">
      <c r="A260" s="539">
        <v>233</v>
      </c>
      <c r="B260" s="543" t="s">
        <v>115</v>
      </c>
      <c r="C260" s="541" t="s">
        <v>355</v>
      </c>
      <c r="D260" s="541" t="s">
        <v>14</v>
      </c>
      <c r="E260" s="541"/>
      <c r="F260" s="544">
        <v>174873.3</v>
      </c>
      <c r="G260" s="544">
        <f t="shared" si="26"/>
        <v>0</v>
      </c>
      <c r="H260" s="544">
        <v>469767.55200000003</v>
      </c>
      <c r="I260" s="544">
        <f t="shared" si="27"/>
        <v>0</v>
      </c>
      <c r="J260" s="664">
        <f t="shared" si="28"/>
        <v>0</v>
      </c>
    </row>
    <row r="261" spans="1:10" ht="38.25" x14ac:dyDescent="0.2">
      <c r="A261" s="539">
        <v>234</v>
      </c>
      <c r="B261" s="543" t="s">
        <v>110</v>
      </c>
      <c r="C261" s="541" t="s">
        <v>351</v>
      </c>
      <c r="D261" s="541" t="s">
        <v>14</v>
      </c>
      <c r="E261" s="541">
        <v>1</v>
      </c>
      <c r="F261" s="544">
        <v>77780.28</v>
      </c>
      <c r="G261" s="544">
        <f t="shared" si="26"/>
        <v>77780.28</v>
      </c>
      <c r="H261" s="544">
        <v>160846.10400000002</v>
      </c>
      <c r="I261" s="544">
        <f t="shared" si="27"/>
        <v>160846.10400000002</v>
      </c>
      <c r="J261" s="664">
        <f t="shared" si="28"/>
        <v>238626.38400000002</v>
      </c>
    </row>
    <row r="262" spans="1:10" x14ac:dyDescent="0.2">
      <c r="A262" s="539">
        <v>235</v>
      </c>
      <c r="B262" s="543" t="s">
        <v>111</v>
      </c>
      <c r="C262" s="541" t="s">
        <v>356</v>
      </c>
      <c r="D262" s="541" t="s">
        <v>14</v>
      </c>
      <c r="E262" s="541">
        <v>1</v>
      </c>
      <c r="F262" s="544">
        <v>22827</v>
      </c>
      <c r="G262" s="544">
        <f t="shared" si="26"/>
        <v>22827</v>
      </c>
      <c r="H262" s="544">
        <v>62594.207999999991</v>
      </c>
      <c r="I262" s="544">
        <f t="shared" si="27"/>
        <v>62594.207999999991</v>
      </c>
      <c r="J262" s="664">
        <f t="shared" si="28"/>
        <v>85421.207999999984</v>
      </c>
    </row>
    <row r="263" spans="1:10" x14ac:dyDescent="0.2">
      <c r="A263" s="539">
        <v>236</v>
      </c>
      <c r="F263" s="572"/>
      <c r="G263" s="544">
        <f t="shared" si="26"/>
        <v>0</v>
      </c>
      <c r="H263" s="572"/>
      <c r="I263" s="544">
        <f t="shared" si="27"/>
        <v>0</v>
      </c>
      <c r="J263" s="669"/>
    </row>
    <row r="264" spans="1:10" x14ac:dyDescent="0.2">
      <c r="A264" s="539">
        <v>237</v>
      </c>
      <c r="B264" s="570" t="s">
        <v>116</v>
      </c>
      <c r="C264" s="546"/>
      <c r="D264" s="541"/>
      <c r="E264" s="541"/>
      <c r="F264" s="544"/>
      <c r="G264" s="544">
        <f t="shared" si="26"/>
        <v>0</v>
      </c>
      <c r="H264" s="544"/>
      <c r="I264" s="544">
        <f t="shared" si="27"/>
        <v>0</v>
      </c>
      <c r="J264" s="664"/>
    </row>
    <row r="265" spans="1:10" ht="38.25" x14ac:dyDescent="0.2">
      <c r="A265" s="539">
        <v>238</v>
      </c>
      <c r="B265" s="543" t="s">
        <v>117</v>
      </c>
      <c r="C265" s="541" t="s">
        <v>357</v>
      </c>
      <c r="D265" s="541" t="s">
        <v>14</v>
      </c>
      <c r="E265" s="541"/>
      <c r="F265" s="544">
        <v>174873.3</v>
      </c>
      <c r="G265" s="544">
        <f t="shared" si="26"/>
        <v>0</v>
      </c>
      <c r="H265" s="544">
        <v>469474.41599999997</v>
      </c>
      <c r="I265" s="544">
        <f t="shared" si="27"/>
        <v>0</v>
      </c>
      <c r="J265" s="664">
        <f t="shared" ref="J265:J267" si="29">G265+I265</f>
        <v>0</v>
      </c>
    </row>
    <row r="266" spans="1:10" ht="38.25" x14ac:dyDescent="0.2">
      <c r="A266" s="539">
        <v>239</v>
      </c>
      <c r="B266" s="543" t="s">
        <v>110</v>
      </c>
      <c r="C266" s="541" t="s">
        <v>351</v>
      </c>
      <c r="D266" s="541" t="s">
        <v>14</v>
      </c>
      <c r="E266" s="541">
        <v>1</v>
      </c>
      <c r="F266" s="544">
        <v>77780.28</v>
      </c>
      <c r="G266" s="544">
        <f t="shared" si="26"/>
        <v>77780.28</v>
      </c>
      <c r="H266" s="544">
        <v>160846.10400000002</v>
      </c>
      <c r="I266" s="544">
        <f t="shared" si="27"/>
        <v>160846.10400000002</v>
      </c>
      <c r="J266" s="664">
        <f t="shared" si="29"/>
        <v>238626.38400000002</v>
      </c>
    </row>
    <row r="267" spans="1:10" x14ac:dyDescent="0.2">
      <c r="A267" s="539">
        <v>240</v>
      </c>
      <c r="B267" s="543" t="s">
        <v>111</v>
      </c>
      <c r="C267" s="541" t="s">
        <v>356</v>
      </c>
      <c r="D267" s="541" t="s">
        <v>14</v>
      </c>
      <c r="E267" s="541">
        <v>1</v>
      </c>
      <c r="F267" s="544">
        <v>22827</v>
      </c>
      <c r="G267" s="544">
        <f t="shared" si="26"/>
        <v>22827</v>
      </c>
      <c r="H267" s="544">
        <v>62594.207999999991</v>
      </c>
      <c r="I267" s="544">
        <f t="shared" si="27"/>
        <v>62594.207999999991</v>
      </c>
      <c r="J267" s="664">
        <f t="shared" si="29"/>
        <v>85421.207999999984</v>
      </c>
    </row>
    <row r="268" spans="1:10" x14ac:dyDescent="0.2">
      <c r="A268" s="539">
        <v>241</v>
      </c>
      <c r="B268" s="570" t="s">
        <v>118</v>
      </c>
      <c r="C268" s="546"/>
      <c r="D268" s="541"/>
      <c r="E268" s="541"/>
      <c r="F268" s="544"/>
      <c r="G268" s="544">
        <f t="shared" si="26"/>
        <v>0</v>
      </c>
      <c r="H268" s="544"/>
      <c r="I268" s="544">
        <f t="shared" si="27"/>
        <v>0</v>
      </c>
      <c r="J268" s="664"/>
    </row>
    <row r="269" spans="1:10" ht="38.25" x14ac:dyDescent="0.2">
      <c r="A269" s="539">
        <v>242</v>
      </c>
      <c r="B269" s="543" t="s">
        <v>119</v>
      </c>
      <c r="C269" s="541" t="s">
        <v>355</v>
      </c>
      <c r="D269" s="541" t="s">
        <v>14</v>
      </c>
      <c r="E269" s="541"/>
      <c r="F269" s="544">
        <v>174873.3</v>
      </c>
      <c r="G269" s="544">
        <f t="shared" si="26"/>
        <v>0</v>
      </c>
      <c r="H269" s="544">
        <v>469767.55200000003</v>
      </c>
      <c r="I269" s="544">
        <f t="shared" si="27"/>
        <v>0</v>
      </c>
      <c r="J269" s="664">
        <f t="shared" ref="J269:J275" si="30">G269+I269</f>
        <v>0</v>
      </c>
    </row>
    <row r="270" spans="1:10" ht="38.25" x14ac:dyDescent="0.2">
      <c r="A270" s="539">
        <v>243</v>
      </c>
      <c r="B270" s="543" t="s">
        <v>110</v>
      </c>
      <c r="C270" s="541" t="s">
        <v>351</v>
      </c>
      <c r="D270" s="541" t="s">
        <v>14</v>
      </c>
      <c r="E270" s="541">
        <v>1</v>
      </c>
      <c r="F270" s="544">
        <v>77780.28</v>
      </c>
      <c r="G270" s="544">
        <f t="shared" si="26"/>
        <v>77780.28</v>
      </c>
      <c r="H270" s="544">
        <v>160846.10400000002</v>
      </c>
      <c r="I270" s="544">
        <f t="shared" si="27"/>
        <v>160846.10400000002</v>
      </c>
      <c r="J270" s="664">
        <f t="shared" si="30"/>
        <v>238626.38400000002</v>
      </c>
    </row>
    <row r="271" spans="1:10" x14ac:dyDescent="0.2">
      <c r="A271" s="539">
        <v>244</v>
      </c>
      <c r="B271" s="543" t="s">
        <v>111</v>
      </c>
      <c r="C271" s="541" t="s">
        <v>356</v>
      </c>
      <c r="D271" s="541" t="s">
        <v>14</v>
      </c>
      <c r="E271" s="541">
        <v>1</v>
      </c>
      <c r="F271" s="544">
        <v>22827</v>
      </c>
      <c r="G271" s="544">
        <f t="shared" si="26"/>
        <v>22827</v>
      </c>
      <c r="H271" s="544">
        <v>62594.207999999991</v>
      </c>
      <c r="I271" s="544">
        <f t="shared" si="27"/>
        <v>62594.207999999991</v>
      </c>
      <c r="J271" s="664">
        <f t="shared" si="30"/>
        <v>85421.207999999984</v>
      </c>
    </row>
    <row r="272" spans="1:10" x14ac:dyDescent="0.2">
      <c r="A272" s="539">
        <v>245</v>
      </c>
      <c r="B272" s="570" t="s">
        <v>120</v>
      </c>
      <c r="C272" s="546"/>
      <c r="D272" s="541"/>
      <c r="E272" s="541"/>
      <c r="F272" s="544"/>
      <c r="G272" s="544">
        <f t="shared" si="26"/>
        <v>0</v>
      </c>
      <c r="H272" s="544"/>
      <c r="I272" s="544">
        <f t="shared" si="27"/>
        <v>0</v>
      </c>
      <c r="J272" s="664"/>
    </row>
    <row r="273" spans="1:10" ht="38.25" x14ac:dyDescent="0.2">
      <c r="A273" s="539">
        <v>246</v>
      </c>
      <c r="B273" s="543" t="s">
        <v>121</v>
      </c>
      <c r="C273" s="541" t="s">
        <v>358</v>
      </c>
      <c r="D273" s="541" t="s">
        <v>14</v>
      </c>
      <c r="E273" s="541"/>
      <c r="F273" s="544">
        <v>174873.3</v>
      </c>
      <c r="G273" s="544">
        <f t="shared" si="26"/>
        <v>0</v>
      </c>
      <c r="H273" s="544">
        <v>469767.55200000003</v>
      </c>
      <c r="I273" s="544">
        <f t="shared" si="27"/>
        <v>0</v>
      </c>
      <c r="J273" s="664">
        <f t="shared" si="30"/>
        <v>0</v>
      </c>
    </row>
    <row r="274" spans="1:10" ht="38.25" x14ac:dyDescent="0.2">
      <c r="A274" s="539">
        <v>247</v>
      </c>
      <c r="B274" s="543" t="s">
        <v>110</v>
      </c>
      <c r="C274" s="541" t="s">
        <v>351</v>
      </c>
      <c r="D274" s="541" t="s">
        <v>14</v>
      </c>
      <c r="E274" s="541">
        <v>1</v>
      </c>
      <c r="F274" s="544">
        <v>77780.28</v>
      </c>
      <c r="G274" s="544">
        <f t="shared" si="26"/>
        <v>77780.28</v>
      </c>
      <c r="H274" s="544">
        <v>160846.10400000002</v>
      </c>
      <c r="I274" s="544">
        <f t="shared" si="27"/>
        <v>160846.10400000002</v>
      </c>
      <c r="J274" s="664">
        <f t="shared" si="30"/>
        <v>238626.38400000002</v>
      </c>
    </row>
    <row r="275" spans="1:10" x14ac:dyDescent="0.2">
      <c r="A275" s="539">
        <v>248</v>
      </c>
      <c r="B275" s="543" t="s">
        <v>111</v>
      </c>
      <c r="C275" s="541" t="s">
        <v>356</v>
      </c>
      <c r="D275" s="541" t="s">
        <v>14</v>
      </c>
      <c r="E275" s="541">
        <v>1</v>
      </c>
      <c r="F275" s="544">
        <v>22827</v>
      </c>
      <c r="G275" s="544">
        <f t="shared" si="26"/>
        <v>22827</v>
      </c>
      <c r="H275" s="544">
        <v>62594.207999999991</v>
      </c>
      <c r="I275" s="544">
        <f t="shared" si="27"/>
        <v>62594.207999999991</v>
      </c>
      <c r="J275" s="664">
        <f t="shared" si="30"/>
        <v>85421.207999999984</v>
      </c>
    </row>
    <row r="276" spans="1:10" x14ac:dyDescent="0.2">
      <c r="A276" s="539">
        <v>249</v>
      </c>
      <c r="B276" s="570" t="s">
        <v>122</v>
      </c>
      <c r="C276" s="546"/>
      <c r="D276" s="541"/>
      <c r="E276" s="541"/>
      <c r="F276" s="541"/>
      <c r="G276" s="544">
        <f t="shared" si="26"/>
        <v>0</v>
      </c>
      <c r="H276" s="147"/>
      <c r="I276" s="544">
        <f t="shared" si="27"/>
        <v>0</v>
      </c>
      <c r="J276" s="663"/>
    </row>
    <row r="277" spans="1:10" ht="25.5" x14ac:dyDescent="0.2">
      <c r="A277" s="539">
        <v>250</v>
      </c>
      <c r="B277" s="543" t="s">
        <v>123</v>
      </c>
      <c r="C277" s="541" t="s">
        <v>359</v>
      </c>
      <c r="D277" s="541" t="s">
        <v>14</v>
      </c>
      <c r="E277" s="541">
        <v>1</v>
      </c>
      <c r="F277" s="544">
        <v>134605.79999999999</v>
      </c>
      <c r="G277" s="544">
        <f t="shared" si="26"/>
        <v>134605.79999999999</v>
      </c>
      <c r="H277" s="544">
        <v>281150.90399999998</v>
      </c>
      <c r="I277" s="544">
        <f t="shared" si="27"/>
        <v>281150.90399999998</v>
      </c>
      <c r="J277" s="664">
        <f t="shared" ref="J277:J280" si="31">G277+I277</f>
        <v>415756.70399999997</v>
      </c>
    </row>
    <row r="278" spans="1:10" x14ac:dyDescent="0.2">
      <c r="A278" s="539">
        <v>251</v>
      </c>
      <c r="B278" s="543" t="s">
        <v>110</v>
      </c>
      <c r="C278" s="541" t="s">
        <v>360</v>
      </c>
      <c r="D278" s="541" t="s">
        <v>14</v>
      </c>
      <c r="E278" s="541"/>
      <c r="F278" s="544">
        <v>49482.079999999994</v>
      </c>
      <c r="G278" s="544">
        <f t="shared" si="26"/>
        <v>0</v>
      </c>
      <c r="H278" s="544">
        <v>30335.111999999997</v>
      </c>
      <c r="I278" s="544">
        <f t="shared" si="27"/>
        <v>0</v>
      </c>
      <c r="J278" s="664">
        <f t="shared" si="31"/>
        <v>0</v>
      </c>
    </row>
    <row r="279" spans="1:10" x14ac:dyDescent="0.2">
      <c r="A279" s="539">
        <v>252</v>
      </c>
      <c r="B279" s="543" t="s">
        <v>111</v>
      </c>
      <c r="C279" s="541" t="s">
        <v>361</v>
      </c>
      <c r="D279" s="541" t="s">
        <v>14</v>
      </c>
      <c r="E279" s="541"/>
      <c r="F279" s="544">
        <v>12559</v>
      </c>
      <c r="G279" s="544">
        <f t="shared" si="26"/>
        <v>0</v>
      </c>
      <c r="H279" s="544">
        <v>42774.791999999994</v>
      </c>
      <c r="I279" s="544">
        <f t="shared" si="27"/>
        <v>0</v>
      </c>
      <c r="J279" s="664">
        <f t="shared" si="31"/>
        <v>0</v>
      </c>
    </row>
    <row r="280" spans="1:10" x14ac:dyDescent="0.2">
      <c r="A280" s="539">
        <v>253</v>
      </c>
      <c r="B280" s="543" t="s">
        <v>111</v>
      </c>
      <c r="C280" s="541" t="s">
        <v>361</v>
      </c>
      <c r="D280" s="541" t="s">
        <v>14</v>
      </c>
      <c r="E280" s="541"/>
      <c r="F280" s="544">
        <v>10969</v>
      </c>
      <c r="G280" s="544">
        <f t="shared" si="26"/>
        <v>0</v>
      </c>
      <c r="H280" s="544">
        <v>42774.791999999994</v>
      </c>
      <c r="I280" s="544">
        <f t="shared" si="27"/>
        <v>0</v>
      </c>
      <c r="J280" s="664">
        <f t="shared" si="31"/>
        <v>0</v>
      </c>
    </row>
    <row r="281" spans="1:10" ht="12" customHeight="1" x14ac:dyDescent="0.2">
      <c r="A281" s="539">
        <v>254</v>
      </c>
      <c r="B281" s="570" t="s">
        <v>124</v>
      </c>
      <c r="C281" s="546"/>
      <c r="D281" s="541"/>
      <c r="E281" s="541"/>
      <c r="F281" s="541"/>
      <c r="G281" s="544">
        <f t="shared" si="26"/>
        <v>0</v>
      </c>
      <c r="H281" s="147"/>
      <c r="I281" s="544">
        <f t="shared" si="27"/>
        <v>0</v>
      </c>
      <c r="J281" s="663"/>
    </row>
    <row r="282" spans="1:10" ht="38.25" x14ac:dyDescent="0.2">
      <c r="A282" s="539">
        <v>255</v>
      </c>
      <c r="B282" s="543" t="s">
        <v>125</v>
      </c>
      <c r="C282" s="541" t="s">
        <v>461</v>
      </c>
      <c r="D282" s="541" t="s">
        <v>14</v>
      </c>
      <c r="E282" s="541">
        <v>2</v>
      </c>
      <c r="F282" s="544">
        <v>69989.22</v>
      </c>
      <c r="G282" s="544">
        <f t="shared" si="26"/>
        <v>139978.44</v>
      </c>
      <c r="H282" s="544">
        <v>236992</v>
      </c>
      <c r="I282" s="544">
        <f t="shared" si="27"/>
        <v>473984</v>
      </c>
      <c r="J282" s="664">
        <f t="shared" ref="J282:J285" si="32">G282+I282</f>
        <v>613962.43999999994</v>
      </c>
    </row>
    <row r="283" spans="1:10" ht="12" customHeight="1" x14ac:dyDescent="0.2">
      <c r="A283" s="539">
        <v>256</v>
      </c>
      <c r="B283" s="543" t="s">
        <v>126</v>
      </c>
      <c r="C283" s="541" t="s">
        <v>462</v>
      </c>
      <c r="D283" s="541" t="s">
        <v>14</v>
      </c>
      <c r="E283" s="541">
        <v>2</v>
      </c>
      <c r="F283" s="544">
        <v>18412.38</v>
      </c>
      <c r="G283" s="544">
        <f t="shared" si="26"/>
        <v>36824.76</v>
      </c>
      <c r="H283" s="544">
        <v>47103</v>
      </c>
      <c r="I283" s="544">
        <f t="shared" si="27"/>
        <v>94206</v>
      </c>
      <c r="J283" s="664">
        <f t="shared" si="32"/>
        <v>131030.76000000001</v>
      </c>
    </row>
    <row r="284" spans="1:10" ht="25.5" x14ac:dyDescent="0.2">
      <c r="A284" s="539">
        <v>257</v>
      </c>
      <c r="B284" s="543" t="s">
        <v>110</v>
      </c>
      <c r="C284" s="541" t="s">
        <v>463</v>
      </c>
      <c r="D284" s="541" t="s">
        <v>14</v>
      </c>
      <c r="E284" s="541">
        <v>2</v>
      </c>
      <c r="F284" s="544">
        <v>21322.87</v>
      </c>
      <c r="G284" s="544">
        <f t="shared" si="26"/>
        <v>42645.74</v>
      </c>
      <c r="H284" s="544">
        <v>39580</v>
      </c>
      <c r="I284" s="544">
        <f t="shared" si="27"/>
        <v>79160</v>
      </c>
      <c r="J284" s="664">
        <f t="shared" si="32"/>
        <v>121805.73999999999</v>
      </c>
    </row>
    <row r="285" spans="1:10" x14ac:dyDescent="0.2">
      <c r="A285" s="539">
        <v>258</v>
      </c>
      <c r="B285" s="543" t="s">
        <v>111</v>
      </c>
      <c r="C285" s="541" t="s">
        <v>464</v>
      </c>
      <c r="D285" s="541" t="s">
        <v>14</v>
      </c>
      <c r="E285" s="541">
        <v>2</v>
      </c>
      <c r="F285" s="544">
        <v>19916</v>
      </c>
      <c r="G285" s="544">
        <f t="shared" si="26"/>
        <v>39832</v>
      </c>
      <c r="H285" s="544">
        <v>168216</v>
      </c>
      <c r="I285" s="544">
        <f t="shared" si="27"/>
        <v>336432</v>
      </c>
      <c r="J285" s="664">
        <f t="shared" si="32"/>
        <v>376264</v>
      </c>
    </row>
    <row r="286" spans="1:10" x14ac:dyDescent="0.2">
      <c r="A286" s="539">
        <v>259</v>
      </c>
      <c r="B286" s="570" t="s">
        <v>127</v>
      </c>
      <c r="C286" s="546"/>
      <c r="D286" s="541"/>
      <c r="E286" s="541"/>
      <c r="F286" s="541"/>
      <c r="G286" s="544"/>
      <c r="H286" s="147"/>
      <c r="I286" s="544"/>
      <c r="J286" s="663"/>
    </row>
    <row r="287" spans="1:10" ht="38.25" x14ac:dyDescent="0.2">
      <c r="A287" s="539">
        <v>260</v>
      </c>
      <c r="B287" s="543" t="s">
        <v>125</v>
      </c>
      <c r="C287" s="541" t="s">
        <v>362</v>
      </c>
      <c r="D287" s="541" t="s">
        <v>14</v>
      </c>
      <c r="E287" s="541"/>
      <c r="F287" s="544">
        <v>69989.22</v>
      </c>
      <c r="G287" s="544">
        <f t="shared" si="26"/>
        <v>0</v>
      </c>
      <c r="H287" s="544">
        <v>159975.62399999998</v>
      </c>
      <c r="I287" s="544">
        <f t="shared" si="27"/>
        <v>0</v>
      </c>
      <c r="J287" s="664">
        <f t="shared" ref="J287:J290" si="33">G287+I287</f>
        <v>0</v>
      </c>
    </row>
    <row r="288" spans="1:10" ht="25.5" x14ac:dyDescent="0.2">
      <c r="A288" s="539">
        <v>261</v>
      </c>
      <c r="B288" s="543" t="s">
        <v>126</v>
      </c>
      <c r="C288" s="541" t="s">
        <v>363</v>
      </c>
      <c r="D288" s="541" t="s">
        <v>14</v>
      </c>
      <c r="E288" s="541"/>
      <c r="F288" s="544">
        <v>18412.38</v>
      </c>
      <c r="G288" s="544">
        <f t="shared" si="26"/>
        <v>0</v>
      </c>
      <c r="H288" s="544">
        <v>38478.191999999995</v>
      </c>
      <c r="I288" s="544">
        <f t="shared" si="27"/>
        <v>0</v>
      </c>
      <c r="J288" s="664">
        <f t="shared" si="33"/>
        <v>0</v>
      </c>
    </row>
    <row r="289" spans="1:10" ht="25.5" x14ac:dyDescent="0.2">
      <c r="A289" s="539">
        <v>262</v>
      </c>
      <c r="B289" s="543" t="s">
        <v>128</v>
      </c>
      <c r="C289" s="541" t="s">
        <v>365</v>
      </c>
      <c r="D289" s="541" t="s">
        <v>14</v>
      </c>
      <c r="E289" s="541">
        <v>2</v>
      </c>
      <c r="F289" s="544">
        <v>21322.87</v>
      </c>
      <c r="G289" s="544">
        <f t="shared" si="26"/>
        <v>42645.74</v>
      </c>
      <c r="H289" s="544">
        <v>33285.072</v>
      </c>
      <c r="I289" s="544">
        <f t="shared" si="27"/>
        <v>66570.144</v>
      </c>
      <c r="J289" s="664">
        <f t="shared" si="33"/>
        <v>109215.88399999999</v>
      </c>
    </row>
    <row r="290" spans="1:10" x14ac:dyDescent="0.2">
      <c r="A290" s="539">
        <v>263</v>
      </c>
      <c r="B290" s="543" t="s">
        <v>111</v>
      </c>
      <c r="C290" s="541" t="s">
        <v>364</v>
      </c>
      <c r="D290" s="541" t="s">
        <v>14</v>
      </c>
      <c r="E290" s="541">
        <v>2</v>
      </c>
      <c r="F290" s="544">
        <v>19916</v>
      </c>
      <c r="G290" s="544">
        <f t="shared" si="26"/>
        <v>39832</v>
      </c>
      <c r="H290" s="544">
        <v>62594.207999999991</v>
      </c>
      <c r="I290" s="544">
        <f t="shared" si="27"/>
        <v>125188.41599999998</v>
      </c>
      <c r="J290" s="664">
        <f t="shared" si="33"/>
        <v>165020.41599999997</v>
      </c>
    </row>
    <row r="291" spans="1:10" x14ac:dyDescent="0.2">
      <c r="A291" s="539">
        <v>264</v>
      </c>
      <c r="B291" s="570" t="s">
        <v>409</v>
      </c>
      <c r="C291" s="546"/>
      <c r="D291" s="541"/>
      <c r="E291" s="541"/>
      <c r="F291" s="541"/>
      <c r="G291" s="544"/>
      <c r="H291" s="147"/>
      <c r="I291" s="544"/>
      <c r="J291" s="663"/>
    </row>
    <row r="292" spans="1:10" ht="38.25" x14ac:dyDescent="0.2">
      <c r="A292" s="539">
        <v>265</v>
      </c>
      <c r="B292" s="543" t="s">
        <v>125</v>
      </c>
      <c r="C292" s="541" t="s">
        <v>362</v>
      </c>
      <c r="D292" s="541" t="s">
        <v>14</v>
      </c>
      <c r="E292" s="541"/>
      <c r="F292" s="573">
        <v>69989.22</v>
      </c>
      <c r="G292" s="544">
        <f t="shared" si="26"/>
        <v>0</v>
      </c>
      <c r="H292" s="573">
        <v>159975.62399999998</v>
      </c>
      <c r="I292" s="544">
        <f t="shared" si="27"/>
        <v>0</v>
      </c>
      <c r="J292" s="670">
        <f t="shared" ref="J292:J295" si="34">G292+I292</f>
        <v>0</v>
      </c>
    </row>
    <row r="293" spans="1:10" ht="25.5" x14ac:dyDescent="0.2">
      <c r="A293" s="539">
        <v>266</v>
      </c>
      <c r="B293" s="543" t="s">
        <v>126</v>
      </c>
      <c r="C293" s="541" t="s">
        <v>363</v>
      </c>
      <c r="D293" s="541" t="s">
        <v>14</v>
      </c>
      <c r="E293" s="541"/>
      <c r="F293" s="573">
        <v>18412.38</v>
      </c>
      <c r="G293" s="544">
        <f t="shared" si="26"/>
        <v>0</v>
      </c>
      <c r="H293" s="573">
        <v>38478.191999999995</v>
      </c>
      <c r="I293" s="544">
        <f t="shared" si="27"/>
        <v>0</v>
      </c>
      <c r="J293" s="670">
        <f t="shared" si="34"/>
        <v>0</v>
      </c>
    </row>
    <row r="294" spans="1:10" ht="25.5" x14ac:dyDescent="0.2">
      <c r="A294" s="539">
        <v>267</v>
      </c>
      <c r="B294" s="543" t="s">
        <v>128</v>
      </c>
      <c r="C294" s="541" t="s">
        <v>365</v>
      </c>
      <c r="D294" s="541" t="s">
        <v>14</v>
      </c>
      <c r="E294" s="541">
        <v>2</v>
      </c>
      <c r="F294" s="573">
        <v>21322.87</v>
      </c>
      <c r="G294" s="544">
        <f t="shared" si="26"/>
        <v>42645.74</v>
      </c>
      <c r="H294" s="573">
        <v>33285.072</v>
      </c>
      <c r="I294" s="544">
        <f t="shared" si="27"/>
        <v>66570.144</v>
      </c>
      <c r="J294" s="670">
        <f t="shared" si="34"/>
        <v>109215.88399999999</v>
      </c>
    </row>
    <row r="295" spans="1:10" x14ac:dyDescent="0.2">
      <c r="A295" s="539">
        <v>268</v>
      </c>
      <c r="B295" s="543" t="s">
        <v>111</v>
      </c>
      <c r="C295" s="541" t="s">
        <v>364</v>
      </c>
      <c r="D295" s="541" t="s">
        <v>14</v>
      </c>
      <c r="E295" s="541">
        <v>2</v>
      </c>
      <c r="F295" s="573">
        <v>19916</v>
      </c>
      <c r="G295" s="544">
        <f t="shared" si="26"/>
        <v>39832</v>
      </c>
      <c r="H295" s="573">
        <v>62594.207999999991</v>
      </c>
      <c r="I295" s="544">
        <f t="shared" si="27"/>
        <v>125188.41599999998</v>
      </c>
      <c r="J295" s="670">
        <f t="shared" si="34"/>
        <v>165020.41599999997</v>
      </c>
    </row>
    <row r="296" spans="1:10" x14ac:dyDescent="0.2">
      <c r="A296" s="539">
        <v>269</v>
      </c>
      <c r="B296" s="570"/>
      <c r="C296" s="546"/>
      <c r="D296" s="541"/>
      <c r="E296" s="541"/>
      <c r="F296" s="541"/>
      <c r="G296" s="544"/>
      <c r="H296" s="147"/>
      <c r="I296" s="544"/>
      <c r="J296" s="663"/>
    </row>
    <row r="297" spans="1:10" x14ac:dyDescent="0.2">
      <c r="A297" s="539">
        <v>270</v>
      </c>
      <c r="B297" s="570" t="s">
        <v>129</v>
      </c>
      <c r="C297" s="546"/>
      <c r="D297" s="541"/>
      <c r="E297" s="541"/>
      <c r="F297" s="541"/>
      <c r="G297" s="544"/>
      <c r="H297" s="147"/>
      <c r="I297" s="544"/>
      <c r="J297" s="663"/>
    </row>
    <row r="298" spans="1:10" x14ac:dyDescent="0.2">
      <c r="A298" s="539">
        <v>271</v>
      </c>
      <c r="B298" s="570" t="s">
        <v>108</v>
      </c>
      <c r="C298" s="546"/>
      <c r="D298" s="541"/>
      <c r="E298" s="541"/>
      <c r="F298" s="541"/>
      <c r="G298" s="544"/>
      <c r="H298" s="147"/>
      <c r="I298" s="544"/>
      <c r="J298" s="663"/>
    </row>
    <row r="299" spans="1:10" ht="38.25" x14ac:dyDescent="0.2">
      <c r="A299" s="539">
        <v>272</v>
      </c>
      <c r="B299" s="543" t="s">
        <v>288</v>
      </c>
      <c r="C299" s="541" t="s">
        <v>376</v>
      </c>
      <c r="D299" s="541" t="s">
        <v>14</v>
      </c>
      <c r="E299" s="541">
        <v>1</v>
      </c>
      <c r="F299" s="544">
        <v>13504.75</v>
      </c>
      <c r="G299" s="544">
        <f t="shared" ref="G299:G362" si="35">E299*F299</f>
        <v>13504.75</v>
      </c>
      <c r="H299" s="544">
        <v>36380.111999999994</v>
      </c>
      <c r="I299" s="544">
        <f t="shared" ref="I299:I362" si="36">E299*H299</f>
        <v>36380.111999999994</v>
      </c>
      <c r="J299" s="664">
        <f t="shared" ref="J299:J304" si="37">G299+I299</f>
        <v>49884.861999999994</v>
      </c>
    </row>
    <row r="300" spans="1:10" ht="25.5" x14ac:dyDescent="0.2">
      <c r="A300" s="539">
        <v>273</v>
      </c>
      <c r="B300" s="543" t="s">
        <v>237</v>
      </c>
      <c r="C300" s="541" t="s">
        <v>366</v>
      </c>
      <c r="D300" s="541" t="s">
        <v>14</v>
      </c>
      <c r="E300" s="541">
        <v>1</v>
      </c>
      <c r="F300" s="544">
        <v>6467</v>
      </c>
      <c r="G300" s="544">
        <f t="shared" si="35"/>
        <v>6467</v>
      </c>
      <c r="H300" s="544">
        <v>17422.248</v>
      </c>
      <c r="I300" s="544">
        <f t="shared" si="36"/>
        <v>17422.248</v>
      </c>
      <c r="J300" s="664">
        <f t="shared" si="37"/>
        <v>23889.248</v>
      </c>
    </row>
    <row r="301" spans="1:10" x14ac:dyDescent="0.2">
      <c r="A301" s="539">
        <v>274</v>
      </c>
      <c r="B301" s="543" t="s">
        <v>130</v>
      </c>
      <c r="C301" s="546" t="s">
        <v>131</v>
      </c>
      <c r="D301" s="541" t="s">
        <v>14</v>
      </c>
      <c r="E301" s="541">
        <v>1</v>
      </c>
      <c r="F301" s="544">
        <v>3004.89</v>
      </c>
      <c r="G301" s="544">
        <f t="shared" si="35"/>
        <v>3004.89</v>
      </c>
      <c r="H301" s="544">
        <v>7329</v>
      </c>
      <c r="I301" s="544">
        <f t="shared" si="36"/>
        <v>7329</v>
      </c>
      <c r="J301" s="664">
        <f t="shared" si="37"/>
        <v>10333.89</v>
      </c>
    </row>
    <row r="302" spans="1:10" x14ac:dyDescent="0.2">
      <c r="A302" s="539">
        <v>275</v>
      </c>
      <c r="B302" s="549" t="s">
        <v>132</v>
      </c>
      <c r="C302" s="550" t="s">
        <v>133</v>
      </c>
      <c r="D302" s="550" t="s">
        <v>14</v>
      </c>
      <c r="E302" s="694">
        <v>10</v>
      </c>
      <c r="F302" s="544">
        <v>4003.24</v>
      </c>
      <c r="G302" s="544">
        <f t="shared" si="35"/>
        <v>40032.399999999994</v>
      </c>
      <c r="H302" s="544">
        <v>9764</v>
      </c>
      <c r="I302" s="544">
        <f t="shared" si="36"/>
        <v>97640</v>
      </c>
      <c r="J302" s="664">
        <f t="shared" si="37"/>
        <v>137672.4</v>
      </c>
    </row>
    <row r="303" spans="1:10" x14ac:dyDescent="0.2">
      <c r="A303" s="539">
        <v>276</v>
      </c>
      <c r="B303" s="543" t="s">
        <v>134</v>
      </c>
      <c r="C303" s="546"/>
      <c r="D303" s="541" t="s">
        <v>14</v>
      </c>
      <c r="E303" s="541"/>
      <c r="F303" s="544">
        <v>800</v>
      </c>
      <c r="G303" s="544">
        <f t="shared" si="35"/>
        <v>0</v>
      </c>
      <c r="H303" s="544">
        <v>2142</v>
      </c>
      <c r="I303" s="544">
        <f t="shared" si="36"/>
        <v>0</v>
      </c>
      <c r="J303" s="664">
        <f t="shared" si="37"/>
        <v>0</v>
      </c>
    </row>
    <row r="304" spans="1:10" x14ac:dyDescent="0.2">
      <c r="A304" s="539">
        <v>277</v>
      </c>
      <c r="B304" s="543" t="s">
        <v>135</v>
      </c>
      <c r="C304" s="546"/>
      <c r="D304" s="541" t="s">
        <v>56</v>
      </c>
      <c r="E304" s="541"/>
      <c r="F304" s="544">
        <v>1875</v>
      </c>
      <c r="G304" s="544">
        <f t="shared" si="35"/>
        <v>0</v>
      </c>
      <c r="H304" s="544">
        <v>869</v>
      </c>
      <c r="I304" s="544">
        <f t="shared" si="36"/>
        <v>0</v>
      </c>
      <c r="J304" s="664">
        <f t="shared" si="37"/>
        <v>0</v>
      </c>
    </row>
    <row r="305" spans="1:10" x14ac:dyDescent="0.2">
      <c r="A305" s="539">
        <v>278</v>
      </c>
      <c r="B305" s="543" t="s">
        <v>136</v>
      </c>
      <c r="C305" s="546"/>
      <c r="D305" s="541" t="s">
        <v>137</v>
      </c>
      <c r="E305" s="541"/>
      <c r="F305" s="544"/>
      <c r="G305" s="544">
        <f t="shared" si="35"/>
        <v>0</v>
      </c>
      <c r="H305" s="544"/>
      <c r="I305" s="544">
        <f t="shared" si="36"/>
        <v>0</v>
      </c>
      <c r="J305" s="664"/>
    </row>
    <row r="306" spans="1:10" x14ac:dyDescent="0.2">
      <c r="A306" s="539">
        <v>279</v>
      </c>
      <c r="B306" s="543" t="s">
        <v>138</v>
      </c>
      <c r="C306" s="546"/>
      <c r="D306" s="541" t="s">
        <v>137</v>
      </c>
      <c r="E306" s="541"/>
      <c r="F306" s="544"/>
      <c r="G306" s="544">
        <f t="shared" si="35"/>
        <v>0</v>
      </c>
      <c r="H306" s="544"/>
      <c r="I306" s="544">
        <f t="shared" si="36"/>
        <v>0</v>
      </c>
      <c r="J306" s="664"/>
    </row>
    <row r="307" spans="1:10" x14ac:dyDescent="0.2">
      <c r="A307" s="539">
        <v>280</v>
      </c>
      <c r="B307" s="543" t="s">
        <v>139</v>
      </c>
      <c r="C307" s="546"/>
      <c r="D307" s="541" t="s">
        <v>56</v>
      </c>
      <c r="E307" s="574"/>
      <c r="F307" s="544">
        <v>1875</v>
      </c>
      <c r="G307" s="544">
        <f t="shared" si="35"/>
        <v>0</v>
      </c>
      <c r="H307" s="544">
        <v>1617</v>
      </c>
      <c r="I307" s="544">
        <f t="shared" si="36"/>
        <v>0</v>
      </c>
      <c r="J307" s="664">
        <f t="shared" ref="J307:J308" si="38">G307+I307</f>
        <v>0</v>
      </c>
    </row>
    <row r="308" spans="1:10" x14ac:dyDescent="0.2">
      <c r="A308" s="539">
        <v>281</v>
      </c>
      <c r="B308" s="543" t="s">
        <v>140</v>
      </c>
      <c r="C308" s="546"/>
      <c r="D308" s="541" t="s">
        <v>56</v>
      </c>
      <c r="E308" s="541"/>
      <c r="F308" s="544">
        <v>1875</v>
      </c>
      <c r="G308" s="544">
        <f t="shared" si="35"/>
        <v>0</v>
      </c>
      <c r="H308" s="544">
        <v>1226</v>
      </c>
      <c r="I308" s="544">
        <f t="shared" si="36"/>
        <v>0</v>
      </c>
      <c r="J308" s="664">
        <f t="shared" si="38"/>
        <v>0</v>
      </c>
    </row>
    <row r="309" spans="1:10" x14ac:dyDescent="0.2">
      <c r="A309" s="539">
        <v>282</v>
      </c>
      <c r="B309" s="543" t="s">
        <v>141</v>
      </c>
      <c r="C309" s="546"/>
      <c r="D309" s="541" t="s">
        <v>137</v>
      </c>
      <c r="E309" s="541"/>
      <c r="F309" s="544"/>
      <c r="G309" s="544">
        <f t="shared" si="35"/>
        <v>0</v>
      </c>
      <c r="H309" s="544"/>
      <c r="I309" s="544">
        <f t="shared" si="36"/>
        <v>0</v>
      </c>
      <c r="J309" s="664"/>
    </row>
    <row r="310" spans="1:10" x14ac:dyDescent="0.2">
      <c r="A310" s="539">
        <v>283</v>
      </c>
      <c r="B310" s="543" t="s">
        <v>142</v>
      </c>
      <c r="C310" s="546"/>
      <c r="D310" s="541" t="s">
        <v>137</v>
      </c>
      <c r="E310" s="541"/>
      <c r="F310" s="544"/>
      <c r="G310" s="544">
        <f t="shared" si="35"/>
        <v>0</v>
      </c>
      <c r="H310" s="544"/>
      <c r="I310" s="544">
        <f t="shared" si="36"/>
        <v>0</v>
      </c>
      <c r="J310" s="664"/>
    </row>
    <row r="311" spans="1:10" x14ac:dyDescent="0.2">
      <c r="A311" s="539">
        <v>284</v>
      </c>
      <c r="B311" s="543" t="s">
        <v>143</v>
      </c>
      <c r="C311" s="546"/>
      <c r="D311" s="541" t="s">
        <v>137</v>
      </c>
      <c r="E311" s="541"/>
      <c r="F311" s="544"/>
      <c r="G311" s="544">
        <f t="shared" si="35"/>
        <v>0</v>
      </c>
      <c r="H311" s="544"/>
      <c r="I311" s="544">
        <f t="shared" si="36"/>
        <v>0</v>
      </c>
      <c r="J311" s="664"/>
    </row>
    <row r="312" spans="1:10" x14ac:dyDescent="0.2">
      <c r="A312" s="539">
        <v>285</v>
      </c>
      <c r="B312" s="543" t="s">
        <v>144</v>
      </c>
      <c r="C312" s="546"/>
      <c r="D312" s="541" t="s">
        <v>56</v>
      </c>
      <c r="E312" s="574"/>
      <c r="F312" s="544">
        <v>1875</v>
      </c>
      <c r="G312" s="544">
        <f t="shared" si="35"/>
        <v>0</v>
      </c>
      <c r="H312" s="544">
        <v>2132</v>
      </c>
      <c r="I312" s="544">
        <f t="shared" si="36"/>
        <v>0</v>
      </c>
      <c r="J312" s="664">
        <f t="shared" ref="J312:J313" si="39">G312+I312</f>
        <v>0</v>
      </c>
    </row>
    <row r="313" spans="1:10" x14ac:dyDescent="0.2">
      <c r="A313" s="539">
        <v>286</v>
      </c>
      <c r="B313" s="543" t="s">
        <v>145</v>
      </c>
      <c r="C313" s="546"/>
      <c r="D313" s="541" t="s">
        <v>56</v>
      </c>
      <c r="E313" s="541"/>
      <c r="F313" s="544">
        <v>1875</v>
      </c>
      <c r="G313" s="544">
        <f t="shared" si="35"/>
        <v>0</v>
      </c>
      <c r="H313" s="544">
        <v>1190</v>
      </c>
      <c r="I313" s="544">
        <f t="shared" si="36"/>
        <v>0</v>
      </c>
      <c r="J313" s="664">
        <f t="shared" si="39"/>
        <v>0</v>
      </c>
    </row>
    <row r="314" spans="1:10" x14ac:dyDescent="0.2">
      <c r="A314" s="539">
        <v>287</v>
      </c>
      <c r="B314" s="543" t="s">
        <v>146</v>
      </c>
      <c r="C314" s="546"/>
      <c r="D314" s="541" t="s">
        <v>137</v>
      </c>
      <c r="E314" s="541"/>
      <c r="F314" s="544"/>
      <c r="G314" s="544">
        <f t="shared" si="35"/>
        <v>0</v>
      </c>
      <c r="H314" s="544"/>
      <c r="I314" s="544">
        <f t="shared" si="36"/>
        <v>0</v>
      </c>
      <c r="J314" s="664"/>
    </row>
    <row r="315" spans="1:10" ht="25.5" x14ac:dyDescent="0.2">
      <c r="A315" s="539">
        <v>288</v>
      </c>
      <c r="B315" s="543" t="s">
        <v>147</v>
      </c>
      <c r="C315" s="546"/>
      <c r="D315" s="541" t="s">
        <v>56</v>
      </c>
      <c r="E315" s="574"/>
      <c r="F315" s="544">
        <v>1875</v>
      </c>
      <c r="G315" s="544">
        <f t="shared" si="35"/>
        <v>0</v>
      </c>
      <c r="H315" s="544">
        <v>1764</v>
      </c>
      <c r="I315" s="544">
        <f t="shared" si="36"/>
        <v>0</v>
      </c>
      <c r="J315" s="664">
        <f t="shared" ref="J315:J316" si="40">G315+I315</f>
        <v>0</v>
      </c>
    </row>
    <row r="316" spans="1:10" x14ac:dyDescent="0.2">
      <c r="A316" s="539">
        <v>289</v>
      </c>
      <c r="B316" s="543" t="s">
        <v>148</v>
      </c>
      <c r="C316" s="546"/>
      <c r="D316" s="541" t="s">
        <v>56</v>
      </c>
      <c r="E316" s="541"/>
      <c r="F316" s="544">
        <v>1875</v>
      </c>
      <c r="G316" s="544">
        <f t="shared" si="35"/>
        <v>0</v>
      </c>
      <c r="H316" s="544">
        <v>1428</v>
      </c>
      <c r="I316" s="544">
        <f t="shared" si="36"/>
        <v>0</v>
      </c>
      <c r="J316" s="664">
        <f t="shared" si="40"/>
        <v>0</v>
      </c>
    </row>
    <row r="317" spans="1:10" x14ac:dyDescent="0.2">
      <c r="A317" s="539">
        <v>290</v>
      </c>
      <c r="B317" s="543" t="s">
        <v>149</v>
      </c>
      <c r="C317" s="546"/>
      <c r="D317" s="541" t="s">
        <v>137</v>
      </c>
      <c r="E317" s="541"/>
      <c r="F317" s="544"/>
      <c r="G317" s="544">
        <f t="shared" si="35"/>
        <v>0</v>
      </c>
      <c r="H317" s="544"/>
      <c r="I317" s="544">
        <f t="shared" si="36"/>
        <v>0</v>
      </c>
      <c r="J317" s="664"/>
    </row>
    <row r="318" spans="1:10" x14ac:dyDescent="0.2">
      <c r="A318" s="539">
        <v>291</v>
      </c>
      <c r="B318" s="543" t="s">
        <v>150</v>
      </c>
      <c r="C318" s="546"/>
      <c r="D318" s="541" t="s">
        <v>56</v>
      </c>
      <c r="E318" s="574"/>
      <c r="F318" s="544">
        <v>1875</v>
      </c>
      <c r="G318" s="544">
        <f t="shared" si="35"/>
        <v>0</v>
      </c>
      <c r="H318" s="544">
        <v>2646</v>
      </c>
      <c r="I318" s="544">
        <f t="shared" si="36"/>
        <v>0</v>
      </c>
      <c r="J318" s="664">
        <f t="shared" ref="J318:J321" si="41">G318+I318</f>
        <v>0</v>
      </c>
    </row>
    <row r="319" spans="1:10" ht="25.5" x14ac:dyDescent="0.2">
      <c r="A319" s="539">
        <v>292</v>
      </c>
      <c r="B319" s="543" t="s">
        <v>151</v>
      </c>
      <c r="C319" s="541" t="s">
        <v>152</v>
      </c>
      <c r="D319" s="541" t="s">
        <v>56</v>
      </c>
      <c r="E319" s="541"/>
      <c r="F319" s="544">
        <v>600</v>
      </c>
      <c r="G319" s="544">
        <f t="shared" si="35"/>
        <v>0</v>
      </c>
      <c r="H319" s="544">
        <v>381</v>
      </c>
      <c r="I319" s="544">
        <f t="shared" si="36"/>
        <v>0</v>
      </c>
      <c r="J319" s="664">
        <f t="shared" si="41"/>
        <v>0</v>
      </c>
    </row>
    <row r="320" spans="1:10" x14ac:dyDescent="0.2">
      <c r="A320" s="539">
        <v>293</v>
      </c>
      <c r="B320" s="543" t="s">
        <v>153</v>
      </c>
      <c r="C320" s="546"/>
      <c r="D320" s="541" t="s">
        <v>56</v>
      </c>
      <c r="E320" s="541"/>
      <c r="F320" s="544">
        <v>1000</v>
      </c>
      <c r="G320" s="544">
        <f t="shared" si="35"/>
        <v>0</v>
      </c>
      <c r="H320" s="544">
        <v>123</v>
      </c>
      <c r="I320" s="544">
        <f t="shared" si="36"/>
        <v>0</v>
      </c>
      <c r="J320" s="664">
        <f t="shared" si="41"/>
        <v>0</v>
      </c>
    </row>
    <row r="321" spans="1:10" x14ac:dyDescent="0.2">
      <c r="A321" s="539">
        <v>294</v>
      </c>
      <c r="B321" s="543" t="s">
        <v>60</v>
      </c>
      <c r="C321" s="546"/>
      <c r="D321" s="541" t="s">
        <v>5</v>
      </c>
      <c r="E321" s="541"/>
      <c r="F321" s="544">
        <v>0</v>
      </c>
      <c r="G321" s="544">
        <f t="shared" si="35"/>
        <v>0</v>
      </c>
      <c r="H321" s="544">
        <v>137961</v>
      </c>
      <c r="I321" s="544">
        <f t="shared" si="36"/>
        <v>0</v>
      </c>
      <c r="J321" s="664">
        <f t="shared" si="41"/>
        <v>0</v>
      </c>
    </row>
    <row r="322" spans="1:10" x14ac:dyDescent="0.2">
      <c r="A322" s="539">
        <v>295</v>
      </c>
      <c r="B322" s="575" t="s">
        <v>112</v>
      </c>
      <c r="C322" s="546"/>
      <c r="D322" s="541"/>
      <c r="E322" s="541"/>
      <c r="F322" s="541"/>
      <c r="G322" s="544"/>
      <c r="H322" s="147"/>
      <c r="I322" s="544"/>
      <c r="J322" s="663"/>
    </row>
    <row r="323" spans="1:10" ht="38.25" x14ac:dyDescent="0.2">
      <c r="A323" s="539">
        <v>296</v>
      </c>
      <c r="B323" s="543" t="s">
        <v>288</v>
      </c>
      <c r="C323" s="541" t="s">
        <v>376</v>
      </c>
      <c r="D323" s="541" t="s">
        <v>14</v>
      </c>
      <c r="E323" s="541">
        <v>1</v>
      </c>
      <c r="F323" s="544">
        <v>13504.75</v>
      </c>
      <c r="G323" s="544">
        <f t="shared" si="35"/>
        <v>13504.75</v>
      </c>
      <c r="H323" s="544">
        <v>36380.111999999994</v>
      </c>
      <c r="I323" s="544">
        <f t="shared" si="36"/>
        <v>36380.111999999994</v>
      </c>
      <c r="J323" s="664">
        <f t="shared" ref="J323:J328" si="42">G323+I323</f>
        <v>49884.861999999994</v>
      </c>
    </row>
    <row r="324" spans="1:10" ht="25.5" x14ac:dyDescent="0.2">
      <c r="A324" s="539">
        <v>297</v>
      </c>
      <c r="B324" s="543" t="s">
        <v>237</v>
      </c>
      <c r="C324" s="541" t="s">
        <v>366</v>
      </c>
      <c r="D324" s="541" t="s">
        <v>14</v>
      </c>
      <c r="E324" s="541">
        <v>1</v>
      </c>
      <c r="F324" s="544">
        <v>6467</v>
      </c>
      <c r="G324" s="544">
        <f t="shared" si="35"/>
        <v>6467</v>
      </c>
      <c r="H324" s="544">
        <v>17422.248</v>
      </c>
      <c r="I324" s="544">
        <f t="shared" si="36"/>
        <v>17422.248</v>
      </c>
      <c r="J324" s="664">
        <f t="shared" si="42"/>
        <v>23889.248</v>
      </c>
    </row>
    <row r="325" spans="1:10" x14ac:dyDescent="0.2">
      <c r="A325" s="539">
        <v>298</v>
      </c>
      <c r="B325" s="543" t="s">
        <v>130</v>
      </c>
      <c r="C325" s="546" t="s">
        <v>131</v>
      </c>
      <c r="D325" s="541" t="s">
        <v>14</v>
      </c>
      <c r="E325" s="541">
        <v>1</v>
      </c>
      <c r="F325" s="544">
        <v>3004.89</v>
      </c>
      <c r="G325" s="544">
        <f t="shared" si="35"/>
        <v>3004.89</v>
      </c>
      <c r="H325" s="544">
        <v>7329</v>
      </c>
      <c r="I325" s="544">
        <f t="shared" si="36"/>
        <v>7329</v>
      </c>
      <c r="J325" s="664">
        <f t="shared" si="42"/>
        <v>10333.89</v>
      </c>
    </row>
    <row r="326" spans="1:10" x14ac:dyDescent="0.2">
      <c r="A326" s="539">
        <v>299</v>
      </c>
      <c r="B326" s="543" t="s">
        <v>132</v>
      </c>
      <c r="C326" s="546" t="s">
        <v>133</v>
      </c>
      <c r="D326" s="541" t="s">
        <v>14</v>
      </c>
      <c r="E326" s="541">
        <v>12</v>
      </c>
      <c r="F326" s="544">
        <v>4003.24</v>
      </c>
      <c r="G326" s="544">
        <f t="shared" si="35"/>
        <v>48038.879999999997</v>
      </c>
      <c r="H326" s="544">
        <v>9764</v>
      </c>
      <c r="I326" s="544">
        <f t="shared" si="36"/>
        <v>117168</v>
      </c>
      <c r="J326" s="664">
        <f t="shared" si="42"/>
        <v>165206.88</v>
      </c>
    </row>
    <row r="327" spans="1:10" x14ac:dyDescent="0.2">
      <c r="A327" s="539">
        <v>300</v>
      </c>
      <c r="B327" s="543" t="s">
        <v>134</v>
      </c>
      <c r="C327" s="546"/>
      <c r="D327" s="541" t="s">
        <v>14</v>
      </c>
      <c r="E327" s="541"/>
      <c r="F327" s="544">
        <v>800</v>
      </c>
      <c r="G327" s="544">
        <f t="shared" si="35"/>
        <v>0</v>
      </c>
      <c r="H327" s="544">
        <v>2142</v>
      </c>
      <c r="I327" s="544">
        <f t="shared" si="36"/>
        <v>0</v>
      </c>
      <c r="J327" s="664">
        <f t="shared" si="42"/>
        <v>0</v>
      </c>
    </row>
    <row r="328" spans="1:10" x14ac:dyDescent="0.2">
      <c r="A328" s="539">
        <v>301</v>
      </c>
      <c r="B328" s="543" t="s">
        <v>135</v>
      </c>
      <c r="C328" s="546"/>
      <c r="D328" s="541" t="s">
        <v>56</v>
      </c>
      <c r="E328" s="541"/>
      <c r="F328" s="544">
        <v>1875</v>
      </c>
      <c r="G328" s="544">
        <f t="shared" si="35"/>
        <v>0</v>
      </c>
      <c r="H328" s="544">
        <v>869</v>
      </c>
      <c r="I328" s="544">
        <f t="shared" si="36"/>
        <v>0</v>
      </c>
      <c r="J328" s="664">
        <f t="shared" si="42"/>
        <v>0</v>
      </c>
    </row>
    <row r="329" spans="1:10" x14ac:dyDescent="0.2">
      <c r="A329" s="539">
        <v>302</v>
      </c>
      <c r="B329" s="543" t="s">
        <v>136</v>
      </c>
      <c r="C329" s="546"/>
      <c r="D329" s="541" t="s">
        <v>137</v>
      </c>
      <c r="E329" s="541"/>
      <c r="F329" s="544"/>
      <c r="G329" s="544">
        <f t="shared" si="35"/>
        <v>0</v>
      </c>
      <c r="H329" s="544"/>
      <c r="I329" s="544">
        <f t="shared" si="36"/>
        <v>0</v>
      </c>
      <c r="J329" s="664"/>
    </row>
    <row r="330" spans="1:10" x14ac:dyDescent="0.2">
      <c r="A330" s="539">
        <v>303</v>
      </c>
      <c r="B330" s="543" t="s">
        <v>138</v>
      </c>
      <c r="C330" s="546"/>
      <c r="D330" s="541" t="s">
        <v>137</v>
      </c>
      <c r="E330" s="541"/>
      <c r="F330" s="544"/>
      <c r="G330" s="544">
        <f t="shared" si="35"/>
        <v>0</v>
      </c>
      <c r="H330" s="544"/>
      <c r="I330" s="544">
        <f t="shared" si="36"/>
        <v>0</v>
      </c>
      <c r="J330" s="664"/>
    </row>
    <row r="331" spans="1:10" x14ac:dyDescent="0.2">
      <c r="A331" s="539">
        <v>304</v>
      </c>
      <c r="B331" s="543" t="s">
        <v>139</v>
      </c>
      <c r="C331" s="546"/>
      <c r="D331" s="541" t="s">
        <v>56</v>
      </c>
      <c r="E331" s="574"/>
      <c r="F331" s="544">
        <v>1875</v>
      </c>
      <c r="G331" s="544">
        <f t="shared" si="35"/>
        <v>0</v>
      </c>
      <c r="H331" s="544">
        <v>1617</v>
      </c>
      <c r="I331" s="544">
        <f t="shared" si="36"/>
        <v>0</v>
      </c>
      <c r="J331" s="664">
        <f t="shared" ref="J331:J332" si="43">G331+I331</f>
        <v>0</v>
      </c>
    </row>
    <row r="332" spans="1:10" x14ac:dyDescent="0.2">
      <c r="A332" s="539">
        <v>305</v>
      </c>
      <c r="B332" s="543" t="s">
        <v>140</v>
      </c>
      <c r="C332" s="546"/>
      <c r="D332" s="541" t="s">
        <v>56</v>
      </c>
      <c r="E332" s="541"/>
      <c r="F332" s="544">
        <v>1875</v>
      </c>
      <c r="G332" s="544">
        <f t="shared" si="35"/>
        <v>0</v>
      </c>
      <c r="H332" s="544">
        <v>1226</v>
      </c>
      <c r="I332" s="544">
        <f t="shared" si="36"/>
        <v>0</v>
      </c>
      <c r="J332" s="664">
        <f t="shared" si="43"/>
        <v>0</v>
      </c>
    </row>
    <row r="333" spans="1:10" x14ac:dyDescent="0.2">
      <c r="A333" s="539">
        <v>306</v>
      </c>
      <c r="B333" s="543" t="s">
        <v>141</v>
      </c>
      <c r="C333" s="546"/>
      <c r="D333" s="541" t="s">
        <v>137</v>
      </c>
      <c r="E333" s="541"/>
      <c r="F333" s="544"/>
      <c r="G333" s="544">
        <f t="shared" si="35"/>
        <v>0</v>
      </c>
      <c r="H333" s="544"/>
      <c r="I333" s="544">
        <f t="shared" si="36"/>
        <v>0</v>
      </c>
      <c r="J333" s="664"/>
    </row>
    <row r="334" spans="1:10" x14ac:dyDescent="0.2">
      <c r="A334" s="539">
        <v>307</v>
      </c>
      <c r="B334" s="543" t="s">
        <v>142</v>
      </c>
      <c r="C334" s="546"/>
      <c r="D334" s="541" t="s">
        <v>137</v>
      </c>
      <c r="E334" s="541"/>
      <c r="F334" s="544"/>
      <c r="G334" s="544">
        <f t="shared" si="35"/>
        <v>0</v>
      </c>
      <c r="H334" s="544"/>
      <c r="I334" s="544">
        <f t="shared" si="36"/>
        <v>0</v>
      </c>
      <c r="J334" s="664"/>
    </row>
    <row r="335" spans="1:10" x14ac:dyDescent="0.2">
      <c r="A335" s="539">
        <v>308</v>
      </c>
      <c r="B335" s="543" t="s">
        <v>143</v>
      </c>
      <c r="C335" s="546"/>
      <c r="D335" s="541" t="s">
        <v>137</v>
      </c>
      <c r="E335" s="541"/>
      <c r="F335" s="544"/>
      <c r="G335" s="544">
        <f t="shared" si="35"/>
        <v>0</v>
      </c>
      <c r="H335" s="544"/>
      <c r="I335" s="544">
        <f t="shared" si="36"/>
        <v>0</v>
      </c>
      <c r="J335" s="664"/>
    </row>
    <row r="336" spans="1:10" x14ac:dyDescent="0.2">
      <c r="A336" s="539">
        <v>309</v>
      </c>
      <c r="B336" s="543" t="s">
        <v>144</v>
      </c>
      <c r="C336" s="546"/>
      <c r="D336" s="541" t="s">
        <v>56</v>
      </c>
      <c r="E336" s="574"/>
      <c r="F336" s="544">
        <v>1875</v>
      </c>
      <c r="G336" s="544">
        <f t="shared" si="35"/>
        <v>0</v>
      </c>
      <c r="H336" s="544">
        <v>2132</v>
      </c>
      <c r="I336" s="544">
        <f t="shared" si="36"/>
        <v>0</v>
      </c>
      <c r="J336" s="664">
        <f t="shared" ref="J336:J337" si="44">G336+I336</f>
        <v>0</v>
      </c>
    </row>
    <row r="337" spans="1:10" x14ac:dyDescent="0.2">
      <c r="A337" s="539">
        <v>310</v>
      </c>
      <c r="B337" s="543" t="s">
        <v>145</v>
      </c>
      <c r="C337" s="546"/>
      <c r="D337" s="541" t="s">
        <v>56</v>
      </c>
      <c r="E337" s="541"/>
      <c r="F337" s="544">
        <v>1875</v>
      </c>
      <c r="G337" s="544">
        <f t="shared" si="35"/>
        <v>0</v>
      </c>
      <c r="H337" s="544">
        <v>1190</v>
      </c>
      <c r="I337" s="544">
        <f t="shared" si="36"/>
        <v>0</v>
      </c>
      <c r="J337" s="664">
        <f t="shared" si="44"/>
        <v>0</v>
      </c>
    </row>
    <row r="338" spans="1:10" ht="30.75" customHeight="1" x14ac:dyDescent="0.2">
      <c r="A338" s="539">
        <v>311</v>
      </c>
      <c r="B338" s="543" t="s">
        <v>146</v>
      </c>
      <c r="C338" s="546"/>
      <c r="D338" s="541" t="s">
        <v>137</v>
      </c>
      <c r="E338" s="541"/>
      <c r="F338" s="544"/>
      <c r="G338" s="544">
        <f t="shared" si="35"/>
        <v>0</v>
      </c>
      <c r="H338" s="544"/>
      <c r="I338" s="544">
        <f t="shared" si="36"/>
        <v>0</v>
      </c>
      <c r="J338" s="664"/>
    </row>
    <row r="339" spans="1:10" ht="25.5" x14ac:dyDescent="0.2">
      <c r="A339" s="539">
        <v>312</v>
      </c>
      <c r="B339" s="543" t="s">
        <v>147</v>
      </c>
      <c r="C339" s="546"/>
      <c r="D339" s="541" t="s">
        <v>56</v>
      </c>
      <c r="E339" s="574"/>
      <c r="F339" s="544">
        <v>1875</v>
      </c>
      <c r="G339" s="544">
        <f t="shared" si="35"/>
        <v>0</v>
      </c>
      <c r="H339" s="544">
        <v>1764</v>
      </c>
      <c r="I339" s="544">
        <f t="shared" si="36"/>
        <v>0</v>
      </c>
      <c r="J339" s="664">
        <f t="shared" ref="J339:J340" si="45">G339+I339</f>
        <v>0</v>
      </c>
    </row>
    <row r="340" spans="1:10" x14ac:dyDescent="0.2">
      <c r="A340" s="539">
        <v>313</v>
      </c>
      <c r="B340" s="543" t="s">
        <v>148</v>
      </c>
      <c r="C340" s="546"/>
      <c r="D340" s="541" t="s">
        <v>56</v>
      </c>
      <c r="E340" s="541"/>
      <c r="F340" s="544">
        <v>1875</v>
      </c>
      <c r="G340" s="544">
        <f t="shared" si="35"/>
        <v>0</v>
      </c>
      <c r="H340" s="544">
        <v>1428</v>
      </c>
      <c r="I340" s="544">
        <f t="shared" si="36"/>
        <v>0</v>
      </c>
      <c r="J340" s="664">
        <f t="shared" si="45"/>
        <v>0</v>
      </c>
    </row>
    <row r="341" spans="1:10" x14ac:dyDescent="0.2">
      <c r="A341" s="539">
        <v>314</v>
      </c>
      <c r="B341" s="543" t="s">
        <v>149</v>
      </c>
      <c r="C341" s="546"/>
      <c r="D341" s="541" t="s">
        <v>137</v>
      </c>
      <c r="E341" s="541"/>
      <c r="F341" s="544"/>
      <c r="G341" s="544">
        <f t="shared" si="35"/>
        <v>0</v>
      </c>
      <c r="H341" s="544"/>
      <c r="I341" s="544">
        <f t="shared" si="36"/>
        <v>0</v>
      </c>
      <c r="J341" s="664"/>
    </row>
    <row r="342" spans="1:10" x14ac:dyDescent="0.2">
      <c r="A342" s="539">
        <v>315</v>
      </c>
      <c r="B342" s="543" t="s">
        <v>150</v>
      </c>
      <c r="C342" s="546"/>
      <c r="D342" s="541" t="s">
        <v>56</v>
      </c>
      <c r="E342" s="574"/>
      <c r="F342" s="544">
        <v>1875</v>
      </c>
      <c r="G342" s="544">
        <f t="shared" si="35"/>
        <v>0</v>
      </c>
      <c r="H342" s="544">
        <v>2646</v>
      </c>
      <c r="I342" s="544">
        <f t="shared" si="36"/>
        <v>0</v>
      </c>
      <c r="J342" s="664">
        <f t="shared" ref="J342:J345" si="46">G342+I342</f>
        <v>0</v>
      </c>
    </row>
    <row r="343" spans="1:10" ht="12" customHeight="1" x14ac:dyDescent="0.2">
      <c r="A343" s="539">
        <v>316</v>
      </c>
      <c r="B343" s="543" t="s">
        <v>151</v>
      </c>
      <c r="C343" s="541" t="s">
        <v>152</v>
      </c>
      <c r="D343" s="541" t="s">
        <v>56</v>
      </c>
      <c r="E343" s="541"/>
      <c r="F343" s="544">
        <v>600</v>
      </c>
      <c r="G343" s="544">
        <f t="shared" si="35"/>
        <v>0</v>
      </c>
      <c r="H343" s="544">
        <v>381</v>
      </c>
      <c r="I343" s="544">
        <f t="shared" si="36"/>
        <v>0</v>
      </c>
      <c r="J343" s="664">
        <f t="shared" si="46"/>
        <v>0</v>
      </c>
    </row>
    <row r="344" spans="1:10" x14ac:dyDescent="0.2">
      <c r="A344" s="539">
        <v>317</v>
      </c>
      <c r="B344" s="543" t="s">
        <v>153</v>
      </c>
      <c r="C344" s="546"/>
      <c r="D344" s="541" t="s">
        <v>56</v>
      </c>
      <c r="E344" s="541"/>
      <c r="F344" s="544">
        <v>1000</v>
      </c>
      <c r="G344" s="544">
        <f t="shared" si="35"/>
        <v>0</v>
      </c>
      <c r="H344" s="544">
        <v>123</v>
      </c>
      <c r="I344" s="544">
        <f t="shared" si="36"/>
        <v>0</v>
      </c>
      <c r="J344" s="664">
        <f t="shared" si="46"/>
        <v>0</v>
      </c>
    </row>
    <row r="345" spans="1:10" ht="12" customHeight="1" x14ac:dyDescent="0.2">
      <c r="A345" s="539">
        <v>318</v>
      </c>
      <c r="B345" s="543" t="s">
        <v>60</v>
      </c>
      <c r="C345" s="546"/>
      <c r="D345" s="541" t="s">
        <v>5</v>
      </c>
      <c r="E345" s="541"/>
      <c r="F345" s="544">
        <v>0</v>
      </c>
      <c r="G345" s="544">
        <f t="shared" si="35"/>
        <v>0</v>
      </c>
      <c r="H345" s="544">
        <v>137961</v>
      </c>
      <c r="I345" s="544">
        <f t="shared" si="36"/>
        <v>0</v>
      </c>
      <c r="J345" s="664">
        <f t="shared" si="46"/>
        <v>0</v>
      </c>
    </row>
    <row r="346" spans="1:10" x14ac:dyDescent="0.2">
      <c r="A346" s="539">
        <v>319</v>
      </c>
      <c r="B346" s="575" t="s">
        <v>114</v>
      </c>
      <c r="C346" s="546"/>
      <c r="D346" s="541"/>
      <c r="E346" s="541"/>
      <c r="F346" s="541"/>
      <c r="G346" s="544"/>
      <c r="H346" s="147"/>
      <c r="I346" s="544"/>
      <c r="J346" s="663"/>
    </row>
    <row r="347" spans="1:10" ht="25.5" x14ac:dyDescent="0.2">
      <c r="A347" s="539">
        <v>320</v>
      </c>
      <c r="B347" s="543" t="s">
        <v>289</v>
      </c>
      <c r="C347" s="541" t="s">
        <v>367</v>
      </c>
      <c r="D347" s="541" t="s">
        <v>14</v>
      </c>
      <c r="E347" s="541">
        <v>1</v>
      </c>
      <c r="F347" s="544">
        <v>8293.6</v>
      </c>
      <c r="G347" s="544">
        <f t="shared" si="35"/>
        <v>8293.6</v>
      </c>
      <c r="H347" s="544">
        <v>22342.319999999996</v>
      </c>
      <c r="I347" s="544">
        <f t="shared" si="36"/>
        <v>22342.319999999996</v>
      </c>
      <c r="J347" s="664">
        <f t="shared" ref="J347:J352" si="47">G347+I347</f>
        <v>30635.919999999998</v>
      </c>
    </row>
    <row r="348" spans="1:10" x14ac:dyDescent="0.2">
      <c r="A348" s="539">
        <v>321</v>
      </c>
      <c r="B348" s="543" t="s">
        <v>154</v>
      </c>
      <c r="C348" s="546" t="s">
        <v>155</v>
      </c>
      <c r="D348" s="541" t="s">
        <v>14</v>
      </c>
      <c r="E348" s="541"/>
      <c r="F348" s="544">
        <v>800</v>
      </c>
      <c r="G348" s="544">
        <f t="shared" si="35"/>
        <v>0</v>
      </c>
      <c r="H348" s="544">
        <v>1021</v>
      </c>
      <c r="I348" s="544">
        <f t="shared" si="36"/>
        <v>0</v>
      </c>
      <c r="J348" s="664">
        <f t="shared" si="47"/>
        <v>0</v>
      </c>
    </row>
    <row r="349" spans="1:10" x14ac:dyDescent="0.2">
      <c r="A349" s="539">
        <v>322</v>
      </c>
      <c r="B349" s="543" t="s">
        <v>132</v>
      </c>
      <c r="C349" s="546" t="s">
        <v>133</v>
      </c>
      <c r="D349" s="541" t="s">
        <v>14</v>
      </c>
      <c r="E349" s="541">
        <v>5</v>
      </c>
      <c r="F349" s="544">
        <v>4003.24</v>
      </c>
      <c r="G349" s="544">
        <f t="shared" si="35"/>
        <v>20016.199999999997</v>
      </c>
      <c r="H349" s="544">
        <v>9764</v>
      </c>
      <c r="I349" s="544">
        <f t="shared" si="36"/>
        <v>48820</v>
      </c>
      <c r="J349" s="664">
        <f t="shared" si="47"/>
        <v>68836.2</v>
      </c>
    </row>
    <row r="350" spans="1:10" x14ac:dyDescent="0.2">
      <c r="A350" s="539">
        <v>323</v>
      </c>
      <c r="B350" s="543" t="s">
        <v>156</v>
      </c>
      <c r="C350" s="546"/>
      <c r="D350" s="541" t="s">
        <v>14</v>
      </c>
      <c r="E350" s="541"/>
      <c r="F350" s="544">
        <v>600</v>
      </c>
      <c r="G350" s="544">
        <f t="shared" si="35"/>
        <v>0</v>
      </c>
      <c r="H350" s="544">
        <v>595</v>
      </c>
      <c r="I350" s="544">
        <f t="shared" si="36"/>
        <v>0</v>
      </c>
      <c r="J350" s="664">
        <f t="shared" si="47"/>
        <v>0</v>
      </c>
    </row>
    <row r="351" spans="1:10" x14ac:dyDescent="0.2">
      <c r="A351" s="539">
        <v>324</v>
      </c>
      <c r="B351" s="543" t="s">
        <v>134</v>
      </c>
      <c r="C351" s="546"/>
      <c r="D351" s="541" t="s">
        <v>14</v>
      </c>
      <c r="E351" s="541"/>
      <c r="F351" s="544">
        <v>800</v>
      </c>
      <c r="G351" s="544">
        <f t="shared" si="35"/>
        <v>0</v>
      </c>
      <c r="H351" s="544">
        <v>2142</v>
      </c>
      <c r="I351" s="544">
        <f t="shared" si="36"/>
        <v>0</v>
      </c>
      <c r="J351" s="664">
        <f t="shared" si="47"/>
        <v>0</v>
      </c>
    </row>
    <row r="352" spans="1:10" x14ac:dyDescent="0.2">
      <c r="A352" s="539">
        <v>325</v>
      </c>
      <c r="B352" s="543" t="s">
        <v>157</v>
      </c>
      <c r="C352" s="541"/>
      <c r="D352" s="541" t="s">
        <v>56</v>
      </c>
      <c r="E352" s="541"/>
      <c r="F352" s="544">
        <v>900</v>
      </c>
      <c r="G352" s="544">
        <f t="shared" si="35"/>
        <v>0</v>
      </c>
      <c r="H352" s="544">
        <v>840</v>
      </c>
      <c r="I352" s="544">
        <f t="shared" si="36"/>
        <v>0</v>
      </c>
      <c r="J352" s="664">
        <f t="shared" si="47"/>
        <v>0</v>
      </c>
    </row>
    <row r="353" spans="1:10" x14ac:dyDescent="0.2">
      <c r="A353" s="539">
        <v>326</v>
      </c>
      <c r="B353" s="543" t="s">
        <v>158</v>
      </c>
      <c r="C353" s="546"/>
      <c r="D353" s="541" t="s">
        <v>137</v>
      </c>
      <c r="E353" s="541"/>
      <c r="F353" s="544"/>
      <c r="G353" s="544">
        <f t="shared" si="35"/>
        <v>0</v>
      </c>
      <c r="H353" s="544"/>
      <c r="I353" s="544">
        <f t="shared" si="36"/>
        <v>0</v>
      </c>
      <c r="J353" s="664"/>
    </row>
    <row r="354" spans="1:10" x14ac:dyDescent="0.2">
      <c r="A354" s="539">
        <v>327</v>
      </c>
      <c r="B354" s="543" t="s">
        <v>159</v>
      </c>
      <c r="C354" s="541"/>
      <c r="D354" s="541" t="s">
        <v>56</v>
      </c>
      <c r="E354" s="574"/>
      <c r="F354" s="544">
        <v>900</v>
      </c>
      <c r="G354" s="544">
        <f t="shared" si="35"/>
        <v>0</v>
      </c>
      <c r="H354" s="544">
        <v>3080</v>
      </c>
      <c r="I354" s="544">
        <f t="shared" si="36"/>
        <v>0</v>
      </c>
      <c r="J354" s="664">
        <f t="shared" ref="J354:J355" si="48">G354+I354</f>
        <v>0</v>
      </c>
    </row>
    <row r="355" spans="1:10" x14ac:dyDescent="0.2">
      <c r="A355" s="539">
        <v>328</v>
      </c>
      <c r="B355" s="543" t="s">
        <v>135</v>
      </c>
      <c r="C355" s="546"/>
      <c r="D355" s="541" t="s">
        <v>56</v>
      </c>
      <c r="E355" s="541"/>
      <c r="F355" s="544">
        <v>1875</v>
      </c>
      <c r="G355" s="544">
        <f t="shared" si="35"/>
        <v>0</v>
      </c>
      <c r="H355" s="544">
        <v>869</v>
      </c>
      <c r="I355" s="544">
        <f t="shared" si="36"/>
        <v>0</v>
      </c>
      <c r="J355" s="664">
        <f t="shared" si="48"/>
        <v>0</v>
      </c>
    </row>
    <row r="356" spans="1:10" x14ac:dyDescent="0.2">
      <c r="A356" s="539">
        <v>329</v>
      </c>
      <c r="B356" s="543" t="s">
        <v>136</v>
      </c>
      <c r="C356" s="546"/>
      <c r="D356" s="541" t="s">
        <v>137</v>
      </c>
      <c r="E356" s="541"/>
      <c r="F356" s="544"/>
      <c r="G356" s="544">
        <f t="shared" si="35"/>
        <v>0</v>
      </c>
      <c r="H356" s="544"/>
      <c r="I356" s="544">
        <f t="shared" si="36"/>
        <v>0</v>
      </c>
      <c r="J356" s="664"/>
    </row>
    <row r="357" spans="1:10" x14ac:dyDescent="0.2">
      <c r="A357" s="539">
        <v>330</v>
      </c>
      <c r="B357" s="543" t="s">
        <v>160</v>
      </c>
      <c r="C357" s="546"/>
      <c r="D357" s="541" t="s">
        <v>137</v>
      </c>
      <c r="E357" s="541"/>
      <c r="F357" s="544"/>
      <c r="G357" s="544">
        <f t="shared" si="35"/>
        <v>0</v>
      </c>
      <c r="H357" s="544"/>
      <c r="I357" s="544">
        <f t="shared" si="36"/>
        <v>0</v>
      </c>
      <c r="J357" s="664"/>
    </row>
    <row r="358" spans="1:10" x14ac:dyDescent="0.2">
      <c r="A358" s="539">
        <v>331</v>
      </c>
      <c r="B358" s="543" t="s">
        <v>161</v>
      </c>
      <c r="C358" s="546"/>
      <c r="D358" s="541" t="s">
        <v>137</v>
      </c>
      <c r="E358" s="541"/>
      <c r="F358" s="544"/>
      <c r="G358" s="544">
        <f t="shared" si="35"/>
        <v>0</v>
      </c>
      <c r="H358" s="544"/>
      <c r="I358" s="544">
        <f t="shared" si="36"/>
        <v>0</v>
      </c>
      <c r="J358" s="664"/>
    </row>
    <row r="359" spans="1:10" x14ac:dyDescent="0.2">
      <c r="A359" s="539">
        <v>332</v>
      </c>
      <c r="B359" s="543" t="s">
        <v>138</v>
      </c>
      <c r="C359" s="546"/>
      <c r="D359" s="541" t="s">
        <v>137</v>
      </c>
      <c r="E359" s="541"/>
      <c r="F359" s="544"/>
      <c r="G359" s="544">
        <f t="shared" si="35"/>
        <v>0</v>
      </c>
      <c r="H359" s="544"/>
      <c r="I359" s="544">
        <f t="shared" si="36"/>
        <v>0</v>
      </c>
      <c r="J359" s="664"/>
    </row>
    <row r="360" spans="1:10" x14ac:dyDescent="0.2">
      <c r="A360" s="539">
        <v>333</v>
      </c>
      <c r="B360" s="543" t="s">
        <v>162</v>
      </c>
      <c r="C360" s="546"/>
      <c r="D360" s="541" t="s">
        <v>137</v>
      </c>
      <c r="E360" s="541"/>
      <c r="F360" s="544"/>
      <c r="G360" s="544">
        <f t="shared" si="35"/>
        <v>0</v>
      </c>
      <c r="H360" s="544"/>
      <c r="I360" s="544">
        <f t="shared" si="36"/>
        <v>0</v>
      </c>
      <c r="J360" s="664"/>
    </row>
    <row r="361" spans="1:10" x14ac:dyDescent="0.2">
      <c r="A361" s="539">
        <v>334</v>
      </c>
      <c r="B361" s="543" t="s">
        <v>139</v>
      </c>
      <c r="C361" s="546"/>
      <c r="D361" s="541" t="s">
        <v>56</v>
      </c>
      <c r="E361" s="574"/>
      <c r="F361" s="544">
        <v>1875</v>
      </c>
      <c r="G361" s="544">
        <f t="shared" si="35"/>
        <v>0</v>
      </c>
      <c r="H361" s="544">
        <v>1617</v>
      </c>
      <c r="I361" s="544">
        <f t="shared" si="36"/>
        <v>0</v>
      </c>
      <c r="J361" s="664">
        <f t="shared" ref="J361:J362" si="49">G361+I361</f>
        <v>0</v>
      </c>
    </row>
    <row r="362" spans="1:10" x14ac:dyDescent="0.2">
      <c r="A362" s="539">
        <v>335</v>
      </c>
      <c r="B362" s="543" t="s">
        <v>140</v>
      </c>
      <c r="C362" s="546"/>
      <c r="D362" s="541" t="s">
        <v>56</v>
      </c>
      <c r="E362" s="541"/>
      <c r="F362" s="544">
        <v>1875</v>
      </c>
      <c r="G362" s="544">
        <f t="shared" si="35"/>
        <v>0</v>
      </c>
      <c r="H362" s="544">
        <v>1226</v>
      </c>
      <c r="I362" s="544">
        <f t="shared" si="36"/>
        <v>0</v>
      </c>
      <c r="J362" s="664">
        <f t="shared" si="49"/>
        <v>0</v>
      </c>
    </row>
    <row r="363" spans="1:10" x14ac:dyDescent="0.2">
      <c r="A363" s="539">
        <v>336</v>
      </c>
      <c r="B363" s="543" t="s">
        <v>163</v>
      </c>
      <c r="C363" s="546"/>
      <c r="D363" s="541" t="s">
        <v>137</v>
      </c>
      <c r="E363" s="541"/>
      <c r="F363" s="544"/>
      <c r="G363" s="544">
        <f t="shared" ref="G363:G426" si="50">E363*F363</f>
        <v>0</v>
      </c>
      <c r="H363" s="544"/>
      <c r="I363" s="544">
        <f t="shared" ref="I363:I426" si="51">E363*H363</f>
        <v>0</v>
      </c>
      <c r="J363" s="664"/>
    </row>
    <row r="364" spans="1:10" x14ac:dyDescent="0.2">
      <c r="A364" s="539">
        <v>337</v>
      </c>
      <c r="B364" s="543" t="s">
        <v>144</v>
      </c>
      <c r="C364" s="546"/>
      <c r="D364" s="541" t="s">
        <v>56</v>
      </c>
      <c r="E364" s="574"/>
      <c r="F364" s="544">
        <v>1875</v>
      </c>
      <c r="G364" s="544">
        <f t="shared" si="50"/>
        <v>0</v>
      </c>
      <c r="H364" s="544">
        <v>2132</v>
      </c>
      <c r="I364" s="544">
        <f t="shared" si="51"/>
        <v>0</v>
      </c>
      <c r="J364" s="664">
        <f t="shared" ref="J364:J365" si="52">G364+I364</f>
        <v>0</v>
      </c>
    </row>
    <row r="365" spans="1:10" x14ac:dyDescent="0.2">
      <c r="A365" s="539">
        <v>338</v>
      </c>
      <c r="B365" s="543" t="s">
        <v>148</v>
      </c>
      <c r="C365" s="546"/>
      <c r="D365" s="541" t="s">
        <v>56</v>
      </c>
      <c r="E365" s="541"/>
      <c r="F365" s="544">
        <v>1875</v>
      </c>
      <c r="G365" s="544">
        <f t="shared" si="50"/>
        <v>0</v>
      </c>
      <c r="H365" s="544">
        <v>1428</v>
      </c>
      <c r="I365" s="544">
        <f t="shared" si="51"/>
        <v>0</v>
      </c>
      <c r="J365" s="664">
        <f t="shared" si="52"/>
        <v>0</v>
      </c>
    </row>
    <row r="366" spans="1:10" x14ac:dyDescent="0.2">
      <c r="A366" s="539">
        <v>339</v>
      </c>
      <c r="B366" s="543" t="s">
        <v>164</v>
      </c>
      <c r="C366" s="546"/>
      <c r="D366" s="541" t="s">
        <v>137</v>
      </c>
      <c r="E366" s="541"/>
      <c r="F366" s="544"/>
      <c r="G366" s="544">
        <f t="shared" si="50"/>
        <v>0</v>
      </c>
      <c r="H366" s="544"/>
      <c r="I366" s="544">
        <f t="shared" si="51"/>
        <v>0</v>
      </c>
      <c r="J366" s="664"/>
    </row>
    <row r="367" spans="1:10" x14ac:dyDescent="0.2">
      <c r="A367" s="539">
        <v>340</v>
      </c>
      <c r="B367" s="543" t="s">
        <v>150</v>
      </c>
      <c r="C367" s="546"/>
      <c r="D367" s="541" t="s">
        <v>56</v>
      </c>
      <c r="E367" s="574"/>
      <c r="F367" s="544">
        <v>1875</v>
      </c>
      <c r="G367" s="544">
        <f t="shared" si="50"/>
        <v>0</v>
      </c>
      <c r="H367" s="544">
        <v>2646</v>
      </c>
      <c r="I367" s="544">
        <f t="shared" si="51"/>
        <v>0</v>
      </c>
      <c r="J367" s="664">
        <f t="shared" ref="J367:J370" si="53">G367+I367</f>
        <v>0</v>
      </c>
    </row>
    <row r="368" spans="1:10" ht="25.5" x14ac:dyDescent="0.2">
      <c r="A368" s="539">
        <v>341</v>
      </c>
      <c r="B368" s="543" t="s">
        <v>151</v>
      </c>
      <c r="C368" s="541" t="s">
        <v>152</v>
      </c>
      <c r="D368" s="541" t="s">
        <v>56</v>
      </c>
      <c r="E368" s="541"/>
      <c r="F368" s="544">
        <v>600</v>
      </c>
      <c r="G368" s="544">
        <f t="shared" si="50"/>
        <v>0</v>
      </c>
      <c r="H368" s="544">
        <v>381</v>
      </c>
      <c r="I368" s="544">
        <f t="shared" si="51"/>
        <v>0</v>
      </c>
      <c r="J368" s="664">
        <f t="shared" si="53"/>
        <v>0</v>
      </c>
    </row>
    <row r="369" spans="1:10" x14ac:dyDescent="0.2">
      <c r="A369" s="539">
        <v>342</v>
      </c>
      <c r="B369" s="543" t="s">
        <v>153</v>
      </c>
      <c r="C369" s="546"/>
      <c r="D369" s="541" t="s">
        <v>56</v>
      </c>
      <c r="E369" s="541"/>
      <c r="F369" s="544">
        <v>1000</v>
      </c>
      <c r="G369" s="544">
        <f t="shared" si="50"/>
        <v>0</v>
      </c>
      <c r="H369" s="544">
        <v>123</v>
      </c>
      <c r="I369" s="544">
        <f t="shared" si="51"/>
        <v>0</v>
      </c>
      <c r="J369" s="664">
        <f t="shared" si="53"/>
        <v>0</v>
      </c>
    </row>
    <row r="370" spans="1:10" x14ac:dyDescent="0.2">
      <c r="A370" s="539">
        <v>343</v>
      </c>
      <c r="B370" s="543" t="s">
        <v>60</v>
      </c>
      <c r="C370" s="546"/>
      <c r="D370" s="541" t="s">
        <v>5</v>
      </c>
      <c r="E370" s="541"/>
      <c r="F370" s="544">
        <v>0</v>
      </c>
      <c r="G370" s="544">
        <f t="shared" si="50"/>
        <v>0</v>
      </c>
      <c r="H370" s="544">
        <v>101443</v>
      </c>
      <c r="I370" s="544">
        <f t="shared" si="51"/>
        <v>0</v>
      </c>
      <c r="J370" s="664">
        <f t="shared" si="53"/>
        <v>0</v>
      </c>
    </row>
    <row r="371" spans="1:10" x14ac:dyDescent="0.2">
      <c r="A371" s="539">
        <v>344</v>
      </c>
      <c r="B371" s="575" t="s">
        <v>116</v>
      </c>
      <c r="C371" s="546"/>
      <c r="D371" s="541"/>
      <c r="E371" s="541"/>
      <c r="F371" s="541"/>
      <c r="G371" s="544"/>
      <c r="H371" s="147"/>
      <c r="I371" s="544"/>
      <c r="J371" s="663"/>
    </row>
    <row r="372" spans="1:10" ht="25.5" x14ac:dyDescent="0.2">
      <c r="A372" s="539">
        <v>345</v>
      </c>
      <c r="B372" s="543" t="s">
        <v>289</v>
      </c>
      <c r="C372" s="541" t="s">
        <v>367</v>
      </c>
      <c r="D372" s="541" t="s">
        <v>14</v>
      </c>
      <c r="E372" s="541">
        <v>1</v>
      </c>
      <c r="F372" s="544">
        <v>8293.6</v>
      </c>
      <c r="G372" s="544">
        <f t="shared" si="50"/>
        <v>8293.6</v>
      </c>
      <c r="H372" s="544">
        <v>22342.319999999996</v>
      </c>
      <c r="I372" s="544">
        <f t="shared" si="51"/>
        <v>22342.319999999996</v>
      </c>
      <c r="J372" s="664">
        <f t="shared" ref="J372:J375" si="54">G372+I372</f>
        <v>30635.919999999998</v>
      </c>
    </row>
    <row r="373" spans="1:10" x14ac:dyDescent="0.2">
      <c r="A373" s="539">
        <v>346</v>
      </c>
      <c r="B373" s="543" t="s">
        <v>132</v>
      </c>
      <c r="C373" s="546" t="s">
        <v>133</v>
      </c>
      <c r="D373" s="541" t="s">
        <v>14</v>
      </c>
      <c r="E373" s="541">
        <v>1</v>
      </c>
      <c r="F373" s="544">
        <v>4003.24</v>
      </c>
      <c r="G373" s="544">
        <f t="shared" si="50"/>
        <v>4003.24</v>
      </c>
      <c r="H373" s="544">
        <v>9764</v>
      </c>
      <c r="I373" s="544">
        <f t="shared" si="51"/>
        <v>9764</v>
      </c>
      <c r="J373" s="664">
        <f t="shared" si="54"/>
        <v>13767.24</v>
      </c>
    </row>
    <row r="374" spans="1:10" x14ac:dyDescent="0.2">
      <c r="A374" s="539">
        <v>347</v>
      </c>
      <c r="B374" s="543" t="s">
        <v>134</v>
      </c>
      <c r="C374" s="546"/>
      <c r="D374" s="541" t="s">
        <v>14</v>
      </c>
      <c r="E374" s="541"/>
      <c r="F374" s="544">
        <v>800</v>
      </c>
      <c r="G374" s="544">
        <f t="shared" si="50"/>
        <v>0</v>
      </c>
      <c r="H374" s="544">
        <v>2142</v>
      </c>
      <c r="I374" s="544">
        <f t="shared" si="51"/>
        <v>0</v>
      </c>
      <c r="J374" s="664">
        <f t="shared" si="54"/>
        <v>0</v>
      </c>
    </row>
    <row r="375" spans="1:10" x14ac:dyDescent="0.2">
      <c r="A375" s="539">
        <v>348</v>
      </c>
      <c r="B375" s="543" t="s">
        <v>135</v>
      </c>
      <c r="C375" s="546"/>
      <c r="D375" s="541" t="s">
        <v>56</v>
      </c>
      <c r="E375" s="541"/>
      <c r="F375" s="544">
        <v>1875</v>
      </c>
      <c r="G375" s="544">
        <f t="shared" si="50"/>
        <v>0</v>
      </c>
      <c r="H375" s="544">
        <v>869</v>
      </c>
      <c r="I375" s="544">
        <f t="shared" si="51"/>
        <v>0</v>
      </c>
      <c r="J375" s="664">
        <f t="shared" si="54"/>
        <v>0</v>
      </c>
    </row>
    <row r="376" spans="1:10" x14ac:dyDescent="0.2">
      <c r="A376" s="539">
        <v>349</v>
      </c>
      <c r="B376" s="543" t="s">
        <v>136</v>
      </c>
      <c r="C376" s="546"/>
      <c r="D376" s="541" t="s">
        <v>137</v>
      </c>
      <c r="E376" s="541"/>
      <c r="F376" s="544"/>
      <c r="G376" s="544">
        <f t="shared" si="50"/>
        <v>0</v>
      </c>
      <c r="H376" s="544"/>
      <c r="I376" s="544">
        <f t="shared" si="51"/>
        <v>0</v>
      </c>
      <c r="J376" s="664"/>
    </row>
    <row r="377" spans="1:10" x14ac:dyDescent="0.2">
      <c r="A377" s="539">
        <v>350</v>
      </c>
      <c r="B377" s="543" t="s">
        <v>161</v>
      </c>
      <c r="C377" s="546"/>
      <c r="D377" s="541" t="s">
        <v>137</v>
      </c>
      <c r="E377" s="541"/>
      <c r="F377" s="544"/>
      <c r="G377" s="544">
        <f t="shared" si="50"/>
        <v>0</v>
      </c>
      <c r="H377" s="544"/>
      <c r="I377" s="544">
        <f t="shared" si="51"/>
        <v>0</v>
      </c>
      <c r="J377" s="664"/>
    </row>
    <row r="378" spans="1:10" x14ac:dyDescent="0.2">
      <c r="A378" s="539">
        <v>351</v>
      </c>
      <c r="B378" s="543" t="s">
        <v>138</v>
      </c>
      <c r="C378" s="546"/>
      <c r="D378" s="541" t="s">
        <v>137</v>
      </c>
      <c r="E378" s="541"/>
      <c r="F378" s="544"/>
      <c r="G378" s="544">
        <f t="shared" si="50"/>
        <v>0</v>
      </c>
      <c r="H378" s="544"/>
      <c r="I378" s="544">
        <f t="shared" si="51"/>
        <v>0</v>
      </c>
      <c r="J378" s="664"/>
    </row>
    <row r="379" spans="1:10" x14ac:dyDescent="0.2">
      <c r="A379" s="539">
        <v>352</v>
      </c>
      <c r="B379" s="543" t="s">
        <v>162</v>
      </c>
      <c r="C379" s="546"/>
      <c r="D379" s="541" t="s">
        <v>137</v>
      </c>
      <c r="E379" s="541"/>
      <c r="F379" s="544"/>
      <c r="G379" s="544">
        <f t="shared" si="50"/>
        <v>0</v>
      </c>
      <c r="H379" s="544"/>
      <c r="I379" s="544">
        <f t="shared" si="51"/>
        <v>0</v>
      </c>
      <c r="J379" s="664"/>
    </row>
    <row r="380" spans="1:10" x14ac:dyDescent="0.2">
      <c r="A380" s="539">
        <v>353</v>
      </c>
      <c r="B380" s="543" t="s">
        <v>139</v>
      </c>
      <c r="C380" s="546"/>
      <c r="D380" s="541" t="s">
        <v>56</v>
      </c>
      <c r="E380" s="574"/>
      <c r="F380" s="544">
        <v>1875</v>
      </c>
      <c r="G380" s="544">
        <f t="shared" si="50"/>
        <v>0</v>
      </c>
      <c r="H380" s="544">
        <v>1617</v>
      </c>
      <c r="I380" s="544">
        <f t="shared" si="51"/>
        <v>0</v>
      </c>
      <c r="J380" s="664">
        <f t="shared" ref="J380:J381" si="55">G380+I380</f>
        <v>0</v>
      </c>
    </row>
    <row r="381" spans="1:10" x14ac:dyDescent="0.2">
      <c r="A381" s="539">
        <v>354</v>
      </c>
      <c r="B381" s="543" t="s">
        <v>140</v>
      </c>
      <c r="C381" s="546"/>
      <c r="D381" s="541" t="s">
        <v>56</v>
      </c>
      <c r="E381" s="541"/>
      <c r="F381" s="544">
        <v>1875</v>
      </c>
      <c r="G381" s="544">
        <f t="shared" si="50"/>
        <v>0</v>
      </c>
      <c r="H381" s="544">
        <v>1226</v>
      </c>
      <c r="I381" s="544">
        <f t="shared" si="51"/>
        <v>0</v>
      </c>
      <c r="J381" s="664">
        <f t="shared" si="55"/>
        <v>0</v>
      </c>
    </row>
    <row r="382" spans="1:10" x14ac:dyDescent="0.2">
      <c r="A382" s="539">
        <v>355</v>
      </c>
      <c r="B382" s="543" t="s">
        <v>163</v>
      </c>
      <c r="C382" s="546"/>
      <c r="D382" s="541" t="s">
        <v>137</v>
      </c>
      <c r="E382" s="541"/>
      <c r="F382" s="544"/>
      <c r="G382" s="544">
        <f t="shared" si="50"/>
        <v>0</v>
      </c>
      <c r="H382" s="544"/>
      <c r="I382" s="544">
        <f t="shared" si="51"/>
        <v>0</v>
      </c>
      <c r="J382" s="664"/>
    </row>
    <row r="383" spans="1:10" x14ac:dyDescent="0.2">
      <c r="A383" s="539">
        <v>356</v>
      </c>
      <c r="B383" s="543" t="s">
        <v>144</v>
      </c>
      <c r="C383" s="546"/>
      <c r="D383" s="541" t="s">
        <v>56</v>
      </c>
      <c r="E383" s="574"/>
      <c r="F383" s="544">
        <v>1875</v>
      </c>
      <c r="G383" s="544">
        <f t="shared" si="50"/>
        <v>0</v>
      </c>
      <c r="H383" s="544">
        <v>2132</v>
      </c>
      <c r="I383" s="544">
        <f t="shared" si="51"/>
        <v>0</v>
      </c>
      <c r="J383" s="664">
        <f t="shared" ref="J383:J384" si="56">G383+I383</f>
        <v>0</v>
      </c>
    </row>
    <row r="384" spans="1:10" x14ac:dyDescent="0.2">
      <c r="A384" s="539">
        <v>357</v>
      </c>
      <c r="B384" s="543" t="s">
        <v>148</v>
      </c>
      <c r="C384" s="546"/>
      <c r="D384" s="541" t="s">
        <v>56</v>
      </c>
      <c r="E384" s="541"/>
      <c r="F384" s="544">
        <v>1875</v>
      </c>
      <c r="G384" s="544">
        <f t="shared" si="50"/>
        <v>0</v>
      </c>
      <c r="H384" s="544">
        <v>1428</v>
      </c>
      <c r="I384" s="544">
        <f t="shared" si="51"/>
        <v>0</v>
      </c>
      <c r="J384" s="664">
        <f t="shared" si="56"/>
        <v>0</v>
      </c>
    </row>
    <row r="385" spans="1:10" x14ac:dyDescent="0.2">
      <c r="A385" s="539">
        <v>358</v>
      </c>
      <c r="B385" s="543" t="s">
        <v>164</v>
      </c>
      <c r="C385" s="546"/>
      <c r="D385" s="541" t="s">
        <v>137</v>
      </c>
      <c r="E385" s="541"/>
      <c r="F385" s="544"/>
      <c r="G385" s="544">
        <f t="shared" si="50"/>
        <v>0</v>
      </c>
      <c r="H385" s="544"/>
      <c r="I385" s="544">
        <f t="shared" si="51"/>
        <v>0</v>
      </c>
      <c r="J385" s="664"/>
    </row>
    <row r="386" spans="1:10" x14ac:dyDescent="0.2">
      <c r="A386" s="539">
        <v>359</v>
      </c>
      <c r="B386" s="543" t="s">
        <v>150</v>
      </c>
      <c r="C386" s="546"/>
      <c r="D386" s="541" t="s">
        <v>56</v>
      </c>
      <c r="E386" s="574"/>
      <c r="F386" s="544">
        <v>1875</v>
      </c>
      <c r="G386" s="544">
        <f t="shared" si="50"/>
        <v>0</v>
      </c>
      <c r="H386" s="544">
        <v>2646</v>
      </c>
      <c r="I386" s="544">
        <f t="shared" si="51"/>
        <v>0</v>
      </c>
      <c r="J386" s="664">
        <f t="shared" ref="J386:J389" si="57">G386+I386</f>
        <v>0</v>
      </c>
    </row>
    <row r="387" spans="1:10" ht="25.5" x14ac:dyDescent="0.2">
      <c r="A387" s="539">
        <v>360</v>
      </c>
      <c r="B387" s="543" t="s">
        <v>151</v>
      </c>
      <c r="C387" s="541" t="s">
        <v>152</v>
      </c>
      <c r="D387" s="541" t="s">
        <v>56</v>
      </c>
      <c r="E387" s="541"/>
      <c r="F387" s="544">
        <v>600</v>
      </c>
      <c r="G387" s="544">
        <f t="shared" si="50"/>
        <v>0</v>
      </c>
      <c r="H387" s="544">
        <v>381</v>
      </c>
      <c r="I387" s="544">
        <f t="shared" si="51"/>
        <v>0</v>
      </c>
      <c r="J387" s="664">
        <f t="shared" si="57"/>
        <v>0</v>
      </c>
    </row>
    <row r="388" spans="1:10" x14ac:dyDescent="0.2">
      <c r="A388" s="539">
        <v>361</v>
      </c>
      <c r="B388" s="543" t="s">
        <v>153</v>
      </c>
      <c r="C388" s="546"/>
      <c r="D388" s="541" t="s">
        <v>56</v>
      </c>
      <c r="E388" s="541"/>
      <c r="F388" s="544">
        <v>1000</v>
      </c>
      <c r="G388" s="544">
        <f t="shared" si="50"/>
        <v>0</v>
      </c>
      <c r="H388" s="544">
        <v>123</v>
      </c>
      <c r="I388" s="544">
        <f t="shared" si="51"/>
        <v>0</v>
      </c>
      <c r="J388" s="664">
        <f t="shared" si="57"/>
        <v>0</v>
      </c>
    </row>
    <row r="389" spans="1:10" x14ac:dyDescent="0.2">
      <c r="A389" s="539">
        <v>362</v>
      </c>
      <c r="B389" s="543" t="s">
        <v>60</v>
      </c>
      <c r="C389" s="546"/>
      <c r="D389" s="541" t="s">
        <v>5</v>
      </c>
      <c r="E389" s="541"/>
      <c r="F389" s="544">
        <v>0</v>
      </c>
      <c r="G389" s="544">
        <f t="shared" si="50"/>
        <v>0</v>
      </c>
      <c r="H389" s="544">
        <v>96507</v>
      </c>
      <c r="I389" s="544">
        <f t="shared" si="51"/>
        <v>0</v>
      </c>
      <c r="J389" s="664">
        <f t="shared" si="57"/>
        <v>0</v>
      </c>
    </row>
    <row r="390" spans="1:10" ht="12" customHeight="1" x14ac:dyDescent="0.2">
      <c r="A390" s="539">
        <v>363</v>
      </c>
      <c r="B390" s="575" t="s">
        <v>118</v>
      </c>
      <c r="C390" s="546"/>
      <c r="D390" s="541"/>
      <c r="E390" s="541"/>
      <c r="F390" s="541"/>
      <c r="G390" s="544"/>
      <c r="H390" s="147"/>
      <c r="I390" s="544"/>
      <c r="J390" s="663"/>
    </row>
    <row r="391" spans="1:10" ht="25.5" x14ac:dyDescent="0.2">
      <c r="A391" s="539">
        <v>364</v>
      </c>
      <c r="B391" s="543" t="s">
        <v>289</v>
      </c>
      <c r="C391" s="541" t="s">
        <v>367</v>
      </c>
      <c r="D391" s="541" t="s">
        <v>14</v>
      </c>
      <c r="E391" s="541">
        <v>1</v>
      </c>
      <c r="F391" s="544">
        <v>8293.6</v>
      </c>
      <c r="G391" s="544">
        <f t="shared" si="50"/>
        <v>8293.6</v>
      </c>
      <c r="H391" s="544">
        <v>22342.319999999996</v>
      </c>
      <c r="I391" s="544">
        <f t="shared" si="51"/>
        <v>22342.319999999996</v>
      </c>
      <c r="J391" s="664">
        <f t="shared" ref="J391:J394" si="58">G391+I391</f>
        <v>30635.919999999998</v>
      </c>
    </row>
    <row r="392" spans="1:10" ht="12" customHeight="1" x14ac:dyDescent="0.2">
      <c r="A392" s="539">
        <v>365</v>
      </c>
      <c r="B392" s="543" t="s">
        <v>132</v>
      </c>
      <c r="C392" s="546" t="s">
        <v>133</v>
      </c>
      <c r="D392" s="541" t="s">
        <v>14</v>
      </c>
      <c r="E392" s="541">
        <v>7</v>
      </c>
      <c r="F392" s="544">
        <v>4003.24</v>
      </c>
      <c r="G392" s="544">
        <f t="shared" si="50"/>
        <v>28022.68</v>
      </c>
      <c r="H392" s="544">
        <v>9764</v>
      </c>
      <c r="I392" s="544">
        <f t="shared" si="51"/>
        <v>68348</v>
      </c>
      <c r="J392" s="664">
        <f t="shared" si="58"/>
        <v>96370.68</v>
      </c>
    </row>
    <row r="393" spans="1:10" x14ac:dyDescent="0.2">
      <c r="A393" s="539">
        <v>366</v>
      </c>
      <c r="B393" s="543" t="s">
        <v>134</v>
      </c>
      <c r="C393" s="546"/>
      <c r="D393" s="541" t="s">
        <v>14</v>
      </c>
      <c r="E393" s="541"/>
      <c r="F393" s="544">
        <v>800</v>
      </c>
      <c r="G393" s="544">
        <f t="shared" si="50"/>
        <v>0</v>
      </c>
      <c r="H393" s="544">
        <v>2142</v>
      </c>
      <c r="I393" s="544">
        <f t="shared" si="51"/>
        <v>0</v>
      </c>
      <c r="J393" s="664">
        <f t="shared" si="58"/>
        <v>0</v>
      </c>
    </row>
    <row r="394" spans="1:10" x14ac:dyDescent="0.2">
      <c r="A394" s="539">
        <v>367</v>
      </c>
      <c r="B394" s="543" t="s">
        <v>135</v>
      </c>
      <c r="C394" s="546"/>
      <c r="D394" s="541" t="s">
        <v>56</v>
      </c>
      <c r="E394" s="541"/>
      <c r="F394" s="544">
        <v>1875</v>
      </c>
      <c r="G394" s="544">
        <f t="shared" si="50"/>
        <v>0</v>
      </c>
      <c r="H394" s="544">
        <v>869</v>
      </c>
      <c r="I394" s="544">
        <f t="shared" si="51"/>
        <v>0</v>
      </c>
      <c r="J394" s="664">
        <f t="shared" si="58"/>
        <v>0</v>
      </c>
    </row>
    <row r="395" spans="1:10" x14ac:dyDescent="0.2">
      <c r="A395" s="539">
        <v>368</v>
      </c>
      <c r="B395" s="543" t="s">
        <v>136</v>
      </c>
      <c r="C395" s="546"/>
      <c r="D395" s="541" t="s">
        <v>137</v>
      </c>
      <c r="E395" s="541"/>
      <c r="F395" s="544"/>
      <c r="G395" s="544">
        <f t="shared" si="50"/>
        <v>0</v>
      </c>
      <c r="H395" s="544"/>
      <c r="I395" s="544">
        <f t="shared" si="51"/>
        <v>0</v>
      </c>
      <c r="J395" s="664"/>
    </row>
    <row r="396" spans="1:10" x14ac:dyDescent="0.2">
      <c r="A396" s="539">
        <v>369</v>
      </c>
      <c r="B396" s="543" t="s">
        <v>161</v>
      </c>
      <c r="C396" s="546"/>
      <c r="D396" s="541" t="s">
        <v>137</v>
      </c>
      <c r="E396" s="541"/>
      <c r="F396" s="544"/>
      <c r="G396" s="544">
        <f t="shared" si="50"/>
        <v>0</v>
      </c>
      <c r="H396" s="544"/>
      <c r="I396" s="544">
        <f t="shared" si="51"/>
        <v>0</v>
      </c>
      <c r="J396" s="664"/>
    </row>
    <row r="397" spans="1:10" x14ac:dyDescent="0.2">
      <c r="A397" s="539">
        <v>370</v>
      </c>
      <c r="B397" s="543" t="s">
        <v>138</v>
      </c>
      <c r="C397" s="546"/>
      <c r="D397" s="541" t="s">
        <v>137</v>
      </c>
      <c r="E397" s="541"/>
      <c r="F397" s="544"/>
      <c r="G397" s="544">
        <f t="shared" si="50"/>
        <v>0</v>
      </c>
      <c r="H397" s="544"/>
      <c r="I397" s="544">
        <f t="shared" si="51"/>
        <v>0</v>
      </c>
      <c r="J397" s="664"/>
    </row>
    <row r="398" spans="1:10" x14ac:dyDescent="0.2">
      <c r="A398" s="539">
        <v>371</v>
      </c>
      <c r="B398" s="543" t="s">
        <v>139</v>
      </c>
      <c r="C398" s="546"/>
      <c r="D398" s="541" t="s">
        <v>56</v>
      </c>
      <c r="E398" s="574"/>
      <c r="F398" s="544">
        <v>1875</v>
      </c>
      <c r="G398" s="544">
        <f t="shared" si="50"/>
        <v>0</v>
      </c>
      <c r="H398" s="544">
        <v>1617</v>
      </c>
      <c r="I398" s="544">
        <f t="shared" si="51"/>
        <v>0</v>
      </c>
      <c r="J398" s="664">
        <f t="shared" ref="J398:J399" si="59">G398+I398</f>
        <v>0</v>
      </c>
    </row>
    <row r="399" spans="1:10" x14ac:dyDescent="0.2">
      <c r="A399" s="539">
        <v>372</v>
      </c>
      <c r="B399" s="543" t="s">
        <v>140</v>
      </c>
      <c r="C399" s="546"/>
      <c r="D399" s="541" t="s">
        <v>56</v>
      </c>
      <c r="E399" s="541"/>
      <c r="F399" s="544">
        <v>1875</v>
      </c>
      <c r="G399" s="544">
        <f t="shared" si="50"/>
        <v>0</v>
      </c>
      <c r="H399" s="544">
        <v>1226</v>
      </c>
      <c r="I399" s="544">
        <f t="shared" si="51"/>
        <v>0</v>
      </c>
      <c r="J399" s="664">
        <f t="shared" si="59"/>
        <v>0</v>
      </c>
    </row>
    <row r="400" spans="1:10" x14ac:dyDescent="0.2">
      <c r="A400" s="539">
        <v>373</v>
      </c>
      <c r="B400" s="543" t="s">
        <v>163</v>
      </c>
      <c r="C400" s="546"/>
      <c r="D400" s="541" t="s">
        <v>137</v>
      </c>
      <c r="E400" s="541"/>
      <c r="F400" s="544"/>
      <c r="G400" s="544">
        <f t="shared" si="50"/>
        <v>0</v>
      </c>
      <c r="H400" s="544"/>
      <c r="I400" s="544">
        <f t="shared" si="51"/>
        <v>0</v>
      </c>
      <c r="J400" s="664"/>
    </row>
    <row r="401" spans="1:10" x14ac:dyDescent="0.2">
      <c r="A401" s="539">
        <v>374</v>
      </c>
      <c r="B401" s="543" t="s">
        <v>144</v>
      </c>
      <c r="C401" s="546"/>
      <c r="D401" s="541" t="s">
        <v>56</v>
      </c>
      <c r="E401" s="574"/>
      <c r="F401" s="544">
        <v>1875</v>
      </c>
      <c r="G401" s="544">
        <f t="shared" si="50"/>
        <v>0</v>
      </c>
      <c r="H401" s="544">
        <v>2132</v>
      </c>
      <c r="I401" s="544">
        <f t="shared" si="51"/>
        <v>0</v>
      </c>
      <c r="J401" s="664">
        <f t="shared" ref="J401:J402" si="60">G401+I401</f>
        <v>0</v>
      </c>
    </row>
    <row r="402" spans="1:10" x14ac:dyDescent="0.2">
      <c r="A402" s="539">
        <v>375</v>
      </c>
      <c r="B402" s="543" t="s">
        <v>148</v>
      </c>
      <c r="C402" s="546"/>
      <c r="D402" s="541" t="s">
        <v>56</v>
      </c>
      <c r="E402" s="541"/>
      <c r="F402" s="544">
        <v>1875</v>
      </c>
      <c r="G402" s="544">
        <f t="shared" si="50"/>
        <v>0</v>
      </c>
      <c r="H402" s="544">
        <v>1428</v>
      </c>
      <c r="I402" s="544">
        <f t="shared" si="51"/>
        <v>0</v>
      </c>
      <c r="J402" s="664">
        <f t="shared" si="60"/>
        <v>0</v>
      </c>
    </row>
    <row r="403" spans="1:10" x14ac:dyDescent="0.2">
      <c r="A403" s="539">
        <v>376</v>
      </c>
      <c r="B403" s="543" t="s">
        <v>164</v>
      </c>
      <c r="C403" s="546"/>
      <c r="D403" s="541" t="s">
        <v>137</v>
      </c>
      <c r="E403" s="541"/>
      <c r="F403" s="544"/>
      <c r="G403" s="544">
        <f t="shared" si="50"/>
        <v>0</v>
      </c>
      <c r="H403" s="544"/>
      <c r="I403" s="544">
        <f t="shared" si="51"/>
        <v>0</v>
      </c>
      <c r="J403" s="664"/>
    </row>
    <row r="404" spans="1:10" x14ac:dyDescent="0.2">
      <c r="A404" s="539">
        <v>377</v>
      </c>
      <c r="B404" s="543" t="s">
        <v>150</v>
      </c>
      <c r="C404" s="546"/>
      <c r="D404" s="541" t="s">
        <v>56</v>
      </c>
      <c r="E404" s="574"/>
      <c r="F404" s="544">
        <v>1875</v>
      </c>
      <c r="G404" s="544">
        <f t="shared" si="50"/>
        <v>0</v>
      </c>
      <c r="H404" s="544">
        <v>2646</v>
      </c>
      <c r="I404" s="544">
        <f t="shared" si="51"/>
        <v>0</v>
      </c>
      <c r="J404" s="664">
        <f t="shared" ref="J404:J407" si="61">G404+I404</f>
        <v>0</v>
      </c>
    </row>
    <row r="405" spans="1:10" ht="25.5" x14ac:dyDescent="0.2">
      <c r="A405" s="539">
        <v>378</v>
      </c>
      <c r="B405" s="543" t="s">
        <v>151</v>
      </c>
      <c r="C405" s="541" t="s">
        <v>152</v>
      </c>
      <c r="D405" s="541" t="s">
        <v>56</v>
      </c>
      <c r="E405" s="541"/>
      <c r="F405" s="544">
        <v>600</v>
      </c>
      <c r="G405" s="544">
        <f t="shared" si="50"/>
        <v>0</v>
      </c>
      <c r="H405" s="544">
        <v>381</v>
      </c>
      <c r="I405" s="544">
        <f t="shared" si="51"/>
        <v>0</v>
      </c>
      <c r="J405" s="664">
        <f t="shared" si="61"/>
        <v>0</v>
      </c>
    </row>
    <row r="406" spans="1:10" x14ac:dyDescent="0.2">
      <c r="A406" s="539">
        <v>379</v>
      </c>
      <c r="B406" s="543" t="s">
        <v>153</v>
      </c>
      <c r="C406" s="546"/>
      <c r="D406" s="541" t="s">
        <v>56</v>
      </c>
      <c r="E406" s="541"/>
      <c r="F406" s="544">
        <v>1000</v>
      </c>
      <c r="G406" s="544">
        <f t="shared" si="50"/>
        <v>0</v>
      </c>
      <c r="H406" s="544">
        <v>123</v>
      </c>
      <c r="I406" s="544">
        <f t="shared" si="51"/>
        <v>0</v>
      </c>
      <c r="J406" s="664">
        <f t="shared" si="61"/>
        <v>0</v>
      </c>
    </row>
    <row r="407" spans="1:10" x14ac:dyDescent="0.2">
      <c r="A407" s="539">
        <v>380</v>
      </c>
      <c r="B407" s="543" t="s">
        <v>60</v>
      </c>
      <c r="C407" s="546"/>
      <c r="D407" s="541" t="s">
        <v>5</v>
      </c>
      <c r="E407" s="541"/>
      <c r="F407" s="544">
        <v>0</v>
      </c>
      <c r="G407" s="544">
        <f t="shared" si="50"/>
        <v>0</v>
      </c>
      <c r="H407" s="544">
        <v>84698</v>
      </c>
      <c r="I407" s="544">
        <f t="shared" si="51"/>
        <v>0</v>
      </c>
      <c r="J407" s="664">
        <f t="shared" si="61"/>
        <v>0</v>
      </c>
    </row>
    <row r="408" spans="1:10" x14ac:dyDescent="0.2">
      <c r="A408" s="539">
        <v>381</v>
      </c>
      <c r="B408" s="575" t="s">
        <v>120</v>
      </c>
      <c r="C408" s="546"/>
      <c r="D408" s="541"/>
      <c r="E408" s="541"/>
      <c r="F408" s="541"/>
      <c r="G408" s="544"/>
      <c r="H408" s="147"/>
      <c r="I408" s="544"/>
      <c r="J408" s="663"/>
    </row>
    <row r="409" spans="1:10" ht="25.5" x14ac:dyDescent="0.2">
      <c r="A409" s="539">
        <v>382</v>
      </c>
      <c r="B409" s="543" t="s">
        <v>289</v>
      </c>
      <c r="C409" s="541" t="s">
        <v>367</v>
      </c>
      <c r="D409" s="541" t="s">
        <v>14</v>
      </c>
      <c r="E409" s="541">
        <v>1</v>
      </c>
      <c r="F409" s="544">
        <v>8293.6</v>
      </c>
      <c r="G409" s="544">
        <f t="shared" si="50"/>
        <v>8293.6</v>
      </c>
      <c r="H409" s="544">
        <v>22342.319999999996</v>
      </c>
      <c r="I409" s="544">
        <f t="shared" si="51"/>
        <v>22342.319999999996</v>
      </c>
      <c r="J409" s="664">
        <f t="shared" ref="J409:J414" si="62">G409+I409</f>
        <v>30635.919999999998</v>
      </c>
    </row>
    <row r="410" spans="1:10" ht="12" customHeight="1" x14ac:dyDescent="0.2">
      <c r="A410" s="539">
        <v>383</v>
      </c>
      <c r="B410" s="543" t="s">
        <v>165</v>
      </c>
      <c r="C410" s="546" t="s">
        <v>166</v>
      </c>
      <c r="D410" s="541" t="s">
        <v>14</v>
      </c>
      <c r="E410" s="541"/>
      <c r="F410" s="544">
        <v>800</v>
      </c>
      <c r="G410" s="544">
        <f t="shared" si="50"/>
        <v>0</v>
      </c>
      <c r="H410" s="544">
        <v>813</v>
      </c>
      <c r="I410" s="544">
        <f t="shared" si="51"/>
        <v>0</v>
      </c>
      <c r="J410" s="664">
        <f t="shared" si="62"/>
        <v>0</v>
      </c>
    </row>
    <row r="411" spans="1:10" x14ac:dyDescent="0.2">
      <c r="A411" s="539">
        <v>384</v>
      </c>
      <c r="B411" s="543" t="s">
        <v>132</v>
      </c>
      <c r="C411" s="546" t="s">
        <v>133</v>
      </c>
      <c r="D411" s="541" t="s">
        <v>14</v>
      </c>
      <c r="E411" s="541">
        <v>6</v>
      </c>
      <c r="F411" s="544">
        <v>4003.24</v>
      </c>
      <c r="G411" s="544">
        <f t="shared" si="50"/>
        <v>24019.439999999999</v>
      </c>
      <c r="H411" s="544">
        <v>9764</v>
      </c>
      <c r="I411" s="544">
        <f t="shared" si="51"/>
        <v>58584</v>
      </c>
      <c r="J411" s="664">
        <f t="shared" si="62"/>
        <v>82603.44</v>
      </c>
    </row>
    <row r="412" spans="1:10" ht="12" customHeight="1" x14ac:dyDescent="0.2">
      <c r="A412" s="539">
        <v>385</v>
      </c>
      <c r="B412" s="543" t="s">
        <v>167</v>
      </c>
      <c r="C412" s="546"/>
      <c r="D412" s="541" t="s">
        <v>14</v>
      </c>
      <c r="E412" s="541"/>
      <c r="F412" s="544">
        <v>600</v>
      </c>
      <c r="G412" s="544">
        <f t="shared" si="50"/>
        <v>0</v>
      </c>
      <c r="H412" s="544">
        <v>532</v>
      </c>
      <c r="I412" s="544">
        <f t="shared" si="51"/>
        <v>0</v>
      </c>
      <c r="J412" s="664">
        <f t="shared" si="62"/>
        <v>0</v>
      </c>
    </row>
    <row r="413" spans="1:10" ht="16.899999999999999" customHeight="1" x14ac:dyDescent="0.2">
      <c r="A413" s="539">
        <v>386</v>
      </c>
      <c r="B413" s="543" t="s">
        <v>134</v>
      </c>
      <c r="C413" s="546"/>
      <c r="D413" s="541" t="s">
        <v>14</v>
      </c>
      <c r="E413" s="541"/>
      <c r="F413" s="544">
        <v>800</v>
      </c>
      <c r="G413" s="544">
        <f t="shared" si="50"/>
        <v>0</v>
      </c>
      <c r="H413" s="544">
        <v>2142</v>
      </c>
      <c r="I413" s="544">
        <f t="shared" si="51"/>
        <v>0</v>
      </c>
      <c r="J413" s="664">
        <f t="shared" si="62"/>
        <v>0</v>
      </c>
    </row>
    <row r="414" spans="1:10" x14ac:dyDescent="0.2">
      <c r="A414" s="539">
        <v>387</v>
      </c>
      <c r="B414" s="543" t="s">
        <v>157</v>
      </c>
      <c r="C414" s="541"/>
      <c r="D414" s="541" t="s">
        <v>56</v>
      </c>
      <c r="E414" s="541"/>
      <c r="F414" s="544">
        <v>1875</v>
      </c>
      <c r="G414" s="544">
        <f t="shared" si="50"/>
        <v>0</v>
      </c>
      <c r="H414" s="544">
        <v>840</v>
      </c>
      <c r="I414" s="544">
        <f t="shared" si="51"/>
        <v>0</v>
      </c>
      <c r="J414" s="664">
        <f t="shared" si="62"/>
        <v>0</v>
      </c>
    </row>
    <row r="415" spans="1:10" x14ac:dyDescent="0.2">
      <c r="A415" s="539">
        <v>388</v>
      </c>
      <c r="B415" s="543" t="s">
        <v>168</v>
      </c>
      <c r="C415" s="546"/>
      <c r="D415" s="541" t="s">
        <v>137</v>
      </c>
      <c r="E415" s="541"/>
      <c r="F415" s="544"/>
      <c r="G415" s="544">
        <f t="shared" si="50"/>
        <v>0</v>
      </c>
      <c r="H415" s="544"/>
      <c r="I415" s="544">
        <f t="shared" si="51"/>
        <v>0</v>
      </c>
      <c r="J415" s="664"/>
    </row>
    <row r="416" spans="1:10" x14ac:dyDescent="0.2">
      <c r="A416" s="539">
        <v>389</v>
      </c>
      <c r="B416" s="543" t="s">
        <v>159</v>
      </c>
      <c r="C416" s="541"/>
      <c r="D416" s="541" t="s">
        <v>56</v>
      </c>
      <c r="E416" s="574"/>
      <c r="F416" s="544">
        <v>1875</v>
      </c>
      <c r="G416" s="544">
        <f t="shared" si="50"/>
        <v>0</v>
      </c>
      <c r="H416" s="544">
        <v>3080</v>
      </c>
      <c r="I416" s="544">
        <f t="shared" si="51"/>
        <v>0</v>
      </c>
      <c r="J416" s="664">
        <f t="shared" ref="J416:J417" si="63">G416+I416</f>
        <v>0</v>
      </c>
    </row>
    <row r="417" spans="1:10" x14ac:dyDescent="0.2">
      <c r="A417" s="539">
        <v>390</v>
      </c>
      <c r="B417" s="543" t="s">
        <v>135</v>
      </c>
      <c r="C417" s="546"/>
      <c r="D417" s="541" t="s">
        <v>56</v>
      </c>
      <c r="E417" s="541"/>
      <c r="F417" s="544">
        <v>1875</v>
      </c>
      <c r="G417" s="544">
        <f t="shared" si="50"/>
        <v>0</v>
      </c>
      <c r="H417" s="544">
        <v>869</v>
      </c>
      <c r="I417" s="544">
        <f t="shared" si="51"/>
        <v>0</v>
      </c>
      <c r="J417" s="664">
        <f t="shared" si="63"/>
        <v>0</v>
      </c>
    </row>
    <row r="418" spans="1:10" x14ac:dyDescent="0.2">
      <c r="A418" s="539">
        <v>391</v>
      </c>
      <c r="B418" s="543" t="s">
        <v>136</v>
      </c>
      <c r="C418" s="546"/>
      <c r="D418" s="541" t="s">
        <v>137</v>
      </c>
      <c r="E418" s="541"/>
      <c r="F418" s="544"/>
      <c r="G418" s="544">
        <f t="shared" si="50"/>
        <v>0</v>
      </c>
      <c r="H418" s="544"/>
      <c r="I418" s="544">
        <f t="shared" si="51"/>
        <v>0</v>
      </c>
      <c r="J418" s="664"/>
    </row>
    <row r="419" spans="1:10" x14ac:dyDescent="0.2">
      <c r="A419" s="539">
        <v>392</v>
      </c>
      <c r="B419" s="543" t="s">
        <v>161</v>
      </c>
      <c r="C419" s="546"/>
      <c r="D419" s="541" t="s">
        <v>137</v>
      </c>
      <c r="E419" s="541"/>
      <c r="F419" s="544"/>
      <c r="G419" s="544">
        <f t="shared" si="50"/>
        <v>0</v>
      </c>
      <c r="H419" s="544"/>
      <c r="I419" s="544">
        <f t="shared" si="51"/>
        <v>0</v>
      </c>
      <c r="J419" s="664"/>
    </row>
    <row r="420" spans="1:10" x14ac:dyDescent="0.2">
      <c r="A420" s="539">
        <v>393</v>
      </c>
      <c r="B420" s="543" t="s">
        <v>138</v>
      </c>
      <c r="C420" s="546"/>
      <c r="D420" s="541" t="s">
        <v>137</v>
      </c>
      <c r="E420" s="541"/>
      <c r="F420" s="544"/>
      <c r="G420" s="544">
        <f t="shared" si="50"/>
        <v>0</v>
      </c>
      <c r="H420" s="544"/>
      <c r="I420" s="544">
        <f t="shared" si="51"/>
        <v>0</v>
      </c>
      <c r="J420" s="664"/>
    </row>
    <row r="421" spans="1:10" x14ac:dyDescent="0.2">
      <c r="A421" s="539">
        <v>394</v>
      </c>
      <c r="B421" s="543" t="s">
        <v>139</v>
      </c>
      <c r="C421" s="546"/>
      <c r="D421" s="541" t="s">
        <v>56</v>
      </c>
      <c r="E421" s="574"/>
      <c r="F421" s="544">
        <v>1875</v>
      </c>
      <c r="G421" s="544">
        <f t="shared" si="50"/>
        <v>0</v>
      </c>
      <c r="H421" s="544">
        <v>1617</v>
      </c>
      <c r="I421" s="544">
        <f t="shared" si="51"/>
        <v>0</v>
      </c>
      <c r="J421" s="664">
        <f t="shared" ref="J421:J422" si="64">G421+I421</f>
        <v>0</v>
      </c>
    </row>
    <row r="422" spans="1:10" x14ac:dyDescent="0.2">
      <c r="A422" s="539">
        <v>395</v>
      </c>
      <c r="B422" s="543" t="s">
        <v>140</v>
      </c>
      <c r="C422" s="546"/>
      <c r="D422" s="541" t="s">
        <v>56</v>
      </c>
      <c r="E422" s="541"/>
      <c r="F422" s="544">
        <v>1875</v>
      </c>
      <c r="G422" s="544">
        <f t="shared" si="50"/>
        <v>0</v>
      </c>
      <c r="H422" s="544">
        <v>1226</v>
      </c>
      <c r="I422" s="544">
        <f t="shared" si="51"/>
        <v>0</v>
      </c>
      <c r="J422" s="664">
        <f t="shared" si="64"/>
        <v>0</v>
      </c>
    </row>
    <row r="423" spans="1:10" x14ac:dyDescent="0.2">
      <c r="A423" s="539">
        <v>396</v>
      </c>
      <c r="B423" s="543" t="s">
        <v>163</v>
      </c>
      <c r="C423" s="546"/>
      <c r="D423" s="541" t="s">
        <v>137</v>
      </c>
      <c r="E423" s="541"/>
      <c r="F423" s="544"/>
      <c r="G423" s="544">
        <f t="shared" si="50"/>
        <v>0</v>
      </c>
      <c r="H423" s="544"/>
      <c r="I423" s="544">
        <f t="shared" si="51"/>
        <v>0</v>
      </c>
      <c r="J423" s="664"/>
    </row>
    <row r="424" spans="1:10" x14ac:dyDescent="0.2">
      <c r="A424" s="539">
        <v>397</v>
      </c>
      <c r="B424" s="543" t="s">
        <v>144</v>
      </c>
      <c r="C424" s="546"/>
      <c r="D424" s="541" t="s">
        <v>56</v>
      </c>
      <c r="E424" s="574"/>
      <c r="F424" s="544">
        <v>1875</v>
      </c>
      <c r="G424" s="544">
        <f t="shared" si="50"/>
        <v>0</v>
      </c>
      <c r="H424" s="544">
        <v>2132</v>
      </c>
      <c r="I424" s="544">
        <f t="shared" si="51"/>
        <v>0</v>
      </c>
      <c r="J424" s="664">
        <f t="shared" ref="J424:J425" si="65">G424+I424</f>
        <v>0</v>
      </c>
    </row>
    <row r="425" spans="1:10" x14ac:dyDescent="0.2">
      <c r="A425" s="539">
        <v>398</v>
      </c>
      <c r="B425" s="543" t="s">
        <v>148</v>
      </c>
      <c r="C425" s="546"/>
      <c r="D425" s="541" t="s">
        <v>56</v>
      </c>
      <c r="E425" s="541"/>
      <c r="F425" s="544">
        <v>1875</v>
      </c>
      <c r="G425" s="544">
        <f t="shared" si="50"/>
        <v>0</v>
      </c>
      <c r="H425" s="544">
        <v>1428</v>
      </c>
      <c r="I425" s="544">
        <f t="shared" si="51"/>
        <v>0</v>
      </c>
      <c r="J425" s="664">
        <f t="shared" si="65"/>
        <v>0</v>
      </c>
    </row>
    <row r="426" spans="1:10" x14ac:dyDescent="0.2">
      <c r="A426" s="539">
        <v>399</v>
      </c>
      <c r="B426" s="543" t="s">
        <v>164</v>
      </c>
      <c r="C426" s="546"/>
      <c r="D426" s="541" t="s">
        <v>137</v>
      </c>
      <c r="E426" s="541"/>
      <c r="F426" s="544"/>
      <c r="G426" s="544">
        <f t="shared" si="50"/>
        <v>0</v>
      </c>
      <c r="H426" s="544"/>
      <c r="I426" s="544">
        <f t="shared" si="51"/>
        <v>0</v>
      </c>
      <c r="J426" s="664"/>
    </row>
    <row r="427" spans="1:10" x14ac:dyDescent="0.2">
      <c r="A427" s="539">
        <v>400</v>
      </c>
      <c r="B427" s="543" t="s">
        <v>150</v>
      </c>
      <c r="C427" s="546"/>
      <c r="D427" s="541" t="s">
        <v>56</v>
      </c>
      <c r="E427" s="574"/>
      <c r="F427" s="544">
        <v>1875</v>
      </c>
      <c r="G427" s="544">
        <f t="shared" ref="G427:G490" si="66">E427*F427</f>
        <v>0</v>
      </c>
      <c r="H427" s="544">
        <v>2646</v>
      </c>
      <c r="I427" s="544">
        <f t="shared" ref="I427:I490" si="67">E427*H427</f>
        <v>0</v>
      </c>
      <c r="J427" s="664">
        <f t="shared" ref="J427:J430" si="68">G427+I427</f>
        <v>0</v>
      </c>
    </row>
    <row r="428" spans="1:10" ht="25.5" x14ac:dyDescent="0.2">
      <c r="A428" s="539">
        <v>401</v>
      </c>
      <c r="B428" s="543" t="s">
        <v>151</v>
      </c>
      <c r="C428" s="541" t="s">
        <v>152</v>
      </c>
      <c r="D428" s="541" t="s">
        <v>56</v>
      </c>
      <c r="E428" s="541"/>
      <c r="F428" s="544">
        <v>600</v>
      </c>
      <c r="G428" s="544">
        <f t="shared" si="66"/>
        <v>0</v>
      </c>
      <c r="H428" s="544">
        <v>381</v>
      </c>
      <c r="I428" s="544">
        <f t="shared" si="67"/>
        <v>0</v>
      </c>
      <c r="J428" s="664">
        <f t="shared" si="68"/>
        <v>0</v>
      </c>
    </row>
    <row r="429" spans="1:10" x14ac:dyDescent="0.2">
      <c r="A429" s="539">
        <v>402</v>
      </c>
      <c r="B429" s="543" t="s">
        <v>153</v>
      </c>
      <c r="C429" s="546"/>
      <c r="D429" s="541" t="s">
        <v>56</v>
      </c>
      <c r="E429" s="541"/>
      <c r="F429" s="544">
        <v>1000</v>
      </c>
      <c r="G429" s="544">
        <f t="shared" si="66"/>
        <v>0</v>
      </c>
      <c r="H429" s="544">
        <v>123</v>
      </c>
      <c r="I429" s="544">
        <f t="shared" si="67"/>
        <v>0</v>
      </c>
      <c r="J429" s="664">
        <f t="shared" si="68"/>
        <v>0</v>
      </c>
    </row>
    <row r="430" spans="1:10" x14ac:dyDescent="0.2">
      <c r="A430" s="539">
        <v>403</v>
      </c>
      <c r="B430" s="543" t="s">
        <v>60</v>
      </c>
      <c r="C430" s="546"/>
      <c r="D430" s="541" t="s">
        <v>5</v>
      </c>
      <c r="E430" s="541"/>
      <c r="F430" s="544">
        <v>0</v>
      </c>
      <c r="G430" s="544">
        <f t="shared" si="66"/>
        <v>0</v>
      </c>
      <c r="H430" s="544">
        <v>103023</v>
      </c>
      <c r="I430" s="544">
        <f t="shared" si="67"/>
        <v>0</v>
      </c>
      <c r="J430" s="664">
        <f t="shared" si="68"/>
        <v>0</v>
      </c>
    </row>
    <row r="431" spans="1:10" x14ac:dyDescent="0.2">
      <c r="A431" s="539">
        <v>404</v>
      </c>
      <c r="B431" s="575" t="s">
        <v>169</v>
      </c>
      <c r="C431" s="546"/>
      <c r="D431" s="541"/>
      <c r="E431" s="541"/>
      <c r="F431" s="541"/>
      <c r="G431" s="544"/>
      <c r="H431" s="147"/>
      <c r="I431" s="544"/>
      <c r="J431" s="663"/>
    </row>
    <row r="432" spans="1:10" x14ac:dyDescent="0.2">
      <c r="A432" s="539">
        <v>405</v>
      </c>
      <c r="B432" s="543" t="s">
        <v>134</v>
      </c>
      <c r="C432" s="546"/>
      <c r="D432" s="541" t="s">
        <v>14</v>
      </c>
      <c r="E432" s="541"/>
      <c r="F432" s="544">
        <v>800</v>
      </c>
      <c r="G432" s="544">
        <f t="shared" si="66"/>
        <v>0</v>
      </c>
      <c r="H432" s="544">
        <v>2142</v>
      </c>
      <c r="I432" s="544">
        <f t="shared" si="67"/>
        <v>0</v>
      </c>
      <c r="J432" s="664">
        <f t="shared" ref="J432:J433" si="69">G432+I432</f>
        <v>0</v>
      </c>
    </row>
    <row r="433" spans="1:10" x14ac:dyDescent="0.2">
      <c r="A433" s="539">
        <v>406</v>
      </c>
      <c r="B433" s="543" t="s">
        <v>135</v>
      </c>
      <c r="C433" s="546"/>
      <c r="D433" s="541" t="s">
        <v>56</v>
      </c>
      <c r="E433" s="541"/>
      <c r="F433" s="544">
        <v>1875</v>
      </c>
      <c r="G433" s="544">
        <f t="shared" si="66"/>
        <v>0</v>
      </c>
      <c r="H433" s="544">
        <v>869</v>
      </c>
      <c r="I433" s="544">
        <f t="shared" si="67"/>
        <v>0</v>
      </c>
      <c r="J433" s="664">
        <f t="shared" si="69"/>
        <v>0</v>
      </c>
    </row>
    <row r="434" spans="1:10" x14ac:dyDescent="0.2">
      <c r="A434" s="539">
        <v>407</v>
      </c>
      <c r="B434" s="543" t="s">
        <v>136</v>
      </c>
      <c r="C434" s="546"/>
      <c r="D434" s="541" t="s">
        <v>137</v>
      </c>
      <c r="E434" s="541"/>
      <c r="F434" s="544"/>
      <c r="G434" s="544">
        <f t="shared" si="66"/>
        <v>0</v>
      </c>
      <c r="H434" s="544"/>
      <c r="I434" s="544">
        <f t="shared" si="67"/>
        <v>0</v>
      </c>
      <c r="J434" s="664"/>
    </row>
    <row r="435" spans="1:10" x14ac:dyDescent="0.2">
      <c r="A435" s="539">
        <v>408</v>
      </c>
      <c r="B435" s="543" t="s">
        <v>161</v>
      </c>
      <c r="C435" s="546"/>
      <c r="D435" s="541" t="s">
        <v>137</v>
      </c>
      <c r="E435" s="541"/>
      <c r="F435" s="544"/>
      <c r="G435" s="544">
        <f t="shared" si="66"/>
        <v>0</v>
      </c>
      <c r="H435" s="544"/>
      <c r="I435" s="544">
        <f t="shared" si="67"/>
        <v>0</v>
      </c>
      <c r="J435" s="664"/>
    </row>
    <row r="436" spans="1:10" x14ac:dyDescent="0.2">
      <c r="A436" s="539">
        <v>409</v>
      </c>
      <c r="B436" s="543" t="s">
        <v>138</v>
      </c>
      <c r="C436" s="546"/>
      <c r="D436" s="541" t="s">
        <v>137</v>
      </c>
      <c r="E436" s="541"/>
      <c r="F436" s="544"/>
      <c r="G436" s="544">
        <f t="shared" si="66"/>
        <v>0</v>
      </c>
      <c r="H436" s="544"/>
      <c r="I436" s="544">
        <f t="shared" si="67"/>
        <v>0</v>
      </c>
      <c r="J436" s="664"/>
    </row>
    <row r="437" spans="1:10" x14ac:dyDescent="0.2">
      <c r="A437" s="539">
        <v>410</v>
      </c>
      <c r="B437" s="543" t="s">
        <v>162</v>
      </c>
      <c r="C437" s="546"/>
      <c r="D437" s="541" t="s">
        <v>137</v>
      </c>
      <c r="E437" s="541"/>
      <c r="F437" s="544"/>
      <c r="G437" s="544">
        <f t="shared" si="66"/>
        <v>0</v>
      </c>
      <c r="H437" s="544"/>
      <c r="I437" s="544">
        <f t="shared" si="67"/>
        <v>0</v>
      </c>
      <c r="J437" s="664"/>
    </row>
    <row r="438" spans="1:10" x14ac:dyDescent="0.2">
      <c r="A438" s="539">
        <v>411</v>
      </c>
      <c r="B438" s="543" t="s">
        <v>139</v>
      </c>
      <c r="C438" s="546"/>
      <c r="D438" s="541" t="s">
        <v>56</v>
      </c>
      <c r="E438" s="574"/>
      <c r="F438" s="544">
        <v>1875</v>
      </c>
      <c r="G438" s="544">
        <f t="shared" si="66"/>
        <v>0</v>
      </c>
      <c r="H438" s="544">
        <v>1617</v>
      </c>
      <c r="I438" s="544">
        <f t="shared" si="67"/>
        <v>0</v>
      </c>
      <c r="J438" s="664">
        <f t="shared" ref="J438:J439" si="70">G438+I438</f>
        <v>0</v>
      </c>
    </row>
    <row r="439" spans="1:10" ht="22.5" customHeight="1" x14ac:dyDescent="0.2">
      <c r="A439" s="539">
        <v>412</v>
      </c>
      <c r="B439" s="543" t="s">
        <v>148</v>
      </c>
      <c r="C439" s="546"/>
      <c r="D439" s="541" t="s">
        <v>56</v>
      </c>
      <c r="E439" s="541"/>
      <c r="F439" s="544">
        <v>1875</v>
      </c>
      <c r="G439" s="544">
        <f t="shared" si="66"/>
        <v>0</v>
      </c>
      <c r="H439" s="544">
        <v>1428</v>
      </c>
      <c r="I439" s="544">
        <f t="shared" si="67"/>
        <v>0</v>
      </c>
      <c r="J439" s="664">
        <f t="shared" si="70"/>
        <v>0</v>
      </c>
    </row>
    <row r="440" spans="1:10" ht="15" customHeight="1" x14ac:dyDescent="0.2">
      <c r="A440" s="539">
        <v>413</v>
      </c>
      <c r="B440" s="543" t="s">
        <v>170</v>
      </c>
      <c r="C440" s="546"/>
      <c r="D440" s="541" t="s">
        <v>137</v>
      </c>
      <c r="E440" s="541"/>
      <c r="F440" s="544"/>
      <c r="G440" s="544">
        <f t="shared" si="66"/>
        <v>0</v>
      </c>
      <c r="H440" s="544"/>
      <c r="I440" s="544">
        <f t="shared" si="67"/>
        <v>0</v>
      </c>
      <c r="J440" s="664"/>
    </row>
    <row r="441" spans="1:10" ht="15" customHeight="1" x14ac:dyDescent="0.2">
      <c r="A441" s="539">
        <v>414</v>
      </c>
      <c r="B441" s="543" t="s">
        <v>150</v>
      </c>
      <c r="C441" s="546"/>
      <c r="D441" s="541" t="s">
        <v>56</v>
      </c>
      <c r="E441" s="574"/>
      <c r="F441" s="544">
        <v>1875</v>
      </c>
      <c r="G441" s="544">
        <f t="shared" si="66"/>
        <v>0</v>
      </c>
      <c r="H441" s="544">
        <v>2646</v>
      </c>
      <c r="I441" s="544">
        <f t="shared" si="67"/>
        <v>0</v>
      </c>
      <c r="J441" s="664">
        <f t="shared" ref="J441:J443" si="71">G441+I441</f>
        <v>0</v>
      </c>
    </row>
    <row r="442" spans="1:10" ht="15" customHeight="1" x14ac:dyDescent="0.2">
      <c r="A442" s="539">
        <v>415</v>
      </c>
      <c r="B442" s="543" t="s">
        <v>171</v>
      </c>
      <c r="C442" s="546"/>
      <c r="D442" s="541" t="s">
        <v>172</v>
      </c>
      <c r="E442" s="541"/>
      <c r="F442" s="544">
        <v>1000</v>
      </c>
      <c r="G442" s="544">
        <f t="shared" si="66"/>
        <v>0</v>
      </c>
      <c r="H442" s="544">
        <v>95</v>
      </c>
      <c r="I442" s="544">
        <f t="shared" si="67"/>
        <v>0</v>
      </c>
      <c r="J442" s="664">
        <f t="shared" si="71"/>
        <v>0</v>
      </c>
    </row>
    <row r="443" spans="1:10" ht="15" customHeight="1" x14ac:dyDescent="0.2">
      <c r="A443" s="539">
        <v>416</v>
      </c>
      <c r="B443" s="543" t="s">
        <v>60</v>
      </c>
      <c r="C443" s="546"/>
      <c r="D443" s="541" t="s">
        <v>5</v>
      </c>
      <c r="E443" s="541"/>
      <c r="F443" s="544">
        <v>0</v>
      </c>
      <c r="G443" s="544">
        <f t="shared" si="66"/>
        <v>0</v>
      </c>
      <c r="H443" s="544">
        <v>49673</v>
      </c>
      <c r="I443" s="544">
        <f t="shared" si="67"/>
        <v>0</v>
      </c>
      <c r="J443" s="664">
        <f t="shared" si="71"/>
        <v>0</v>
      </c>
    </row>
    <row r="444" spans="1:10" ht="15" customHeight="1" x14ac:dyDescent="0.2">
      <c r="A444" s="539">
        <v>417</v>
      </c>
      <c r="B444" s="575" t="s">
        <v>173</v>
      </c>
      <c r="C444" s="546"/>
      <c r="D444" s="541"/>
      <c r="E444" s="541"/>
      <c r="F444" s="541"/>
      <c r="G444" s="544"/>
      <c r="H444" s="147"/>
      <c r="I444" s="544"/>
      <c r="J444" s="663"/>
    </row>
    <row r="445" spans="1:10" ht="15" customHeight="1" x14ac:dyDescent="0.2">
      <c r="A445" s="539">
        <v>418</v>
      </c>
      <c r="B445" s="543" t="s">
        <v>134</v>
      </c>
      <c r="C445" s="546"/>
      <c r="D445" s="541" t="s">
        <v>14</v>
      </c>
      <c r="E445" s="541"/>
      <c r="F445" s="544">
        <v>800</v>
      </c>
      <c r="G445" s="544">
        <f t="shared" si="66"/>
        <v>0</v>
      </c>
      <c r="H445" s="544">
        <v>2142</v>
      </c>
      <c r="I445" s="544">
        <f t="shared" si="67"/>
        <v>0</v>
      </c>
      <c r="J445" s="664">
        <f t="shared" ref="J445:J446" si="72">G445+I445</f>
        <v>0</v>
      </c>
    </row>
    <row r="446" spans="1:10" ht="25.5" customHeight="1" x14ac:dyDescent="0.2">
      <c r="A446" s="539">
        <v>419</v>
      </c>
      <c r="B446" s="543" t="s">
        <v>135</v>
      </c>
      <c r="C446" s="546"/>
      <c r="D446" s="541" t="s">
        <v>56</v>
      </c>
      <c r="E446" s="541"/>
      <c r="F446" s="544">
        <v>1875</v>
      </c>
      <c r="G446" s="544">
        <f t="shared" si="66"/>
        <v>0</v>
      </c>
      <c r="H446" s="544">
        <v>869</v>
      </c>
      <c r="I446" s="544">
        <f t="shared" si="67"/>
        <v>0</v>
      </c>
      <c r="J446" s="664">
        <f t="shared" si="72"/>
        <v>0</v>
      </c>
    </row>
    <row r="447" spans="1:10" x14ac:dyDescent="0.2">
      <c r="A447" s="539">
        <v>420</v>
      </c>
      <c r="B447" s="543" t="s">
        <v>136</v>
      </c>
      <c r="C447" s="546"/>
      <c r="D447" s="541" t="s">
        <v>137</v>
      </c>
      <c r="E447" s="541"/>
      <c r="F447" s="544"/>
      <c r="G447" s="544">
        <f t="shared" si="66"/>
        <v>0</v>
      </c>
      <c r="H447" s="544"/>
      <c r="I447" s="544">
        <f t="shared" si="67"/>
        <v>0</v>
      </c>
      <c r="J447" s="664"/>
    </row>
    <row r="448" spans="1:10" x14ac:dyDescent="0.2">
      <c r="A448" s="539">
        <v>421</v>
      </c>
      <c r="B448" s="543" t="s">
        <v>161</v>
      </c>
      <c r="C448" s="546"/>
      <c r="D448" s="541" t="s">
        <v>137</v>
      </c>
      <c r="E448" s="541"/>
      <c r="F448" s="544"/>
      <c r="G448" s="544">
        <f t="shared" si="66"/>
        <v>0</v>
      </c>
      <c r="H448" s="544"/>
      <c r="I448" s="544">
        <f t="shared" si="67"/>
        <v>0</v>
      </c>
      <c r="J448" s="664"/>
    </row>
    <row r="449" spans="1:10" x14ac:dyDescent="0.2">
      <c r="A449" s="539">
        <v>422</v>
      </c>
      <c r="B449" s="543" t="s">
        <v>138</v>
      </c>
      <c r="C449" s="546"/>
      <c r="D449" s="541" t="s">
        <v>137</v>
      </c>
      <c r="E449" s="541"/>
      <c r="F449" s="544"/>
      <c r="G449" s="544">
        <f t="shared" si="66"/>
        <v>0</v>
      </c>
      <c r="H449" s="544"/>
      <c r="I449" s="544">
        <f t="shared" si="67"/>
        <v>0</v>
      </c>
      <c r="J449" s="664"/>
    </row>
    <row r="450" spans="1:10" x14ac:dyDescent="0.2">
      <c r="A450" s="539">
        <v>423</v>
      </c>
      <c r="B450" s="543" t="s">
        <v>162</v>
      </c>
      <c r="C450" s="546"/>
      <c r="D450" s="541" t="s">
        <v>137</v>
      </c>
      <c r="E450" s="541"/>
      <c r="F450" s="544"/>
      <c r="G450" s="544">
        <f t="shared" si="66"/>
        <v>0</v>
      </c>
      <c r="H450" s="544"/>
      <c r="I450" s="544">
        <f t="shared" si="67"/>
        <v>0</v>
      </c>
      <c r="J450" s="664"/>
    </row>
    <row r="451" spans="1:10" x14ac:dyDescent="0.2">
      <c r="A451" s="539">
        <v>424</v>
      </c>
      <c r="B451" s="543" t="s">
        <v>139</v>
      </c>
      <c r="C451" s="546"/>
      <c r="D451" s="541" t="s">
        <v>56</v>
      </c>
      <c r="E451" s="574"/>
      <c r="F451" s="544">
        <v>1875</v>
      </c>
      <c r="G451" s="544">
        <f t="shared" si="66"/>
        <v>0</v>
      </c>
      <c r="H451" s="544">
        <v>1617</v>
      </c>
      <c r="I451" s="544">
        <f t="shared" si="67"/>
        <v>0</v>
      </c>
      <c r="J451" s="664">
        <f t="shared" ref="J451:J452" si="73">G451+I451</f>
        <v>0</v>
      </c>
    </row>
    <row r="452" spans="1:10" x14ac:dyDescent="0.2">
      <c r="A452" s="539">
        <v>425</v>
      </c>
      <c r="B452" s="543" t="s">
        <v>148</v>
      </c>
      <c r="C452" s="546"/>
      <c r="D452" s="541" t="s">
        <v>56</v>
      </c>
      <c r="E452" s="541"/>
      <c r="F452" s="544">
        <v>1875</v>
      </c>
      <c r="G452" s="544">
        <f t="shared" si="66"/>
        <v>0</v>
      </c>
      <c r="H452" s="544">
        <v>1428</v>
      </c>
      <c r="I452" s="544">
        <f t="shared" si="67"/>
        <v>0</v>
      </c>
      <c r="J452" s="664">
        <f t="shared" si="73"/>
        <v>0</v>
      </c>
    </row>
    <row r="453" spans="1:10" ht="29.25" customHeight="1" x14ac:dyDescent="0.2">
      <c r="A453" s="539">
        <v>426</v>
      </c>
      <c r="B453" s="543" t="s">
        <v>170</v>
      </c>
      <c r="C453" s="546"/>
      <c r="D453" s="541" t="s">
        <v>137</v>
      </c>
      <c r="E453" s="541"/>
      <c r="F453" s="544"/>
      <c r="G453" s="544">
        <f t="shared" si="66"/>
        <v>0</v>
      </c>
      <c r="H453" s="544"/>
      <c r="I453" s="544">
        <f t="shared" si="67"/>
        <v>0</v>
      </c>
      <c r="J453" s="664"/>
    </row>
    <row r="454" spans="1:10" ht="29.25" customHeight="1" x14ac:dyDescent="0.2">
      <c r="A454" s="539">
        <v>427</v>
      </c>
      <c r="B454" s="543" t="s">
        <v>150</v>
      </c>
      <c r="C454" s="546"/>
      <c r="D454" s="541" t="s">
        <v>56</v>
      </c>
      <c r="E454" s="574"/>
      <c r="F454" s="544">
        <v>1875</v>
      </c>
      <c r="G454" s="544">
        <f t="shared" si="66"/>
        <v>0</v>
      </c>
      <c r="H454" s="544">
        <v>2646</v>
      </c>
      <c r="I454" s="544">
        <f t="shared" si="67"/>
        <v>0</v>
      </c>
      <c r="J454" s="664">
        <f t="shared" ref="J454:J456" si="74">G454+I454</f>
        <v>0</v>
      </c>
    </row>
    <row r="455" spans="1:10" x14ac:dyDescent="0.2">
      <c r="A455" s="539">
        <v>428</v>
      </c>
      <c r="B455" s="543" t="s">
        <v>171</v>
      </c>
      <c r="C455" s="546"/>
      <c r="D455" s="541" t="s">
        <v>172</v>
      </c>
      <c r="E455" s="541"/>
      <c r="F455" s="544">
        <v>1000</v>
      </c>
      <c r="G455" s="544">
        <f t="shared" si="66"/>
        <v>0</v>
      </c>
      <c r="H455" s="544">
        <v>95</v>
      </c>
      <c r="I455" s="544">
        <f t="shared" si="67"/>
        <v>0</v>
      </c>
      <c r="J455" s="664">
        <f t="shared" si="74"/>
        <v>0</v>
      </c>
    </row>
    <row r="456" spans="1:10" x14ac:dyDescent="0.2">
      <c r="A456" s="539">
        <v>429</v>
      </c>
      <c r="B456" s="543" t="s">
        <v>60</v>
      </c>
      <c r="C456" s="546"/>
      <c r="D456" s="541" t="s">
        <v>5</v>
      </c>
      <c r="E456" s="541"/>
      <c r="F456" s="544">
        <v>0</v>
      </c>
      <c r="G456" s="544">
        <f t="shared" si="66"/>
        <v>0</v>
      </c>
      <c r="H456" s="544">
        <v>49673</v>
      </c>
      <c r="I456" s="544">
        <f t="shared" si="67"/>
        <v>0</v>
      </c>
      <c r="J456" s="664">
        <f t="shared" si="74"/>
        <v>0</v>
      </c>
    </row>
    <row r="457" spans="1:10" ht="15.75" customHeight="1" x14ac:dyDescent="0.2">
      <c r="A457" s="539">
        <v>430</v>
      </c>
      <c r="B457" s="575" t="s">
        <v>174</v>
      </c>
      <c r="C457" s="546"/>
      <c r="D457" s="541"/>
      <c r="E457" s="541"/>
      <c r="F457" s="541"/>
      <c r="G457" s="544"/>
      <c r="H457" s="147"/>
      <c r="I457" s="544"/>
      <c r="J457" s="663"/>
    </row>
    <row r="458" spans="1:10" ht="15.75" customHeight="1" x14ac:dyDescent="0.2">
      <c r="A458" s="539">
        <v>431</v>
      </c>
      <c r="B458" s="543" t="s">
        <v>175</v>
      </c>
      <c r="C458" s="546" t="s">
        <v>176</v>
      </c>
      <c r="D458" s="541" t="s">
        <v>14</v>
      </c>
      <c r="E458" s="541"/>
      <c r="F458" s="544">
        <v>800</v>
      </c>
      <c r="G458" s="544">
        <f t="shared" si="66"/>
        <v>0</v>
      </c>
      <c r="H458" s="544">
        <v>627</v>
      </c>
      <c r="I458" s="544">
        <f t="shared" si="67"/>
        <v>0</v>
      </c>
      <c r="J458" s="664">
        <f t="shared" ref="J458:J461" si="75">G458+I458</f>
        <v>0</v>
      </c>
    </row>
    <row r="459" spans="1:10" ht="12.75" customHeight="1" x14ac:dyDescent="0.2">
      <c r="A459" s="539">
        <v>432</v>
      </c>
      <c r="B459" s="543" t="s">
        <v>156</v>
      </c>
      <c r="C459" s="546"/>
      <c r="D459" s="541" t="s">
        <v>14</v>
      </c>
      <c r="E459" s="541"/>
      <c r="F459" s="544">
        <v>600</v>
      </c>
      <c r="G459" s="544">
        <f t="shared" si="66"/>
        <v>0</v>
      </c>
      <c r="H459" s="544">
        <v>595</v>
      </c>
      <c r="I459" s="544">
        <f t="shared" si="67"/>
        <v>0</v>
      </c>
      <c r="J459" s="664">
        <f t="shared" si="75"/>
        <v>0</v>
      </c>
    </row>
    <row r="460" spans="1:10" ht="12.75" customHeight="1" x14ac:dyDescent="0.2">
      <c r="A460" s="539">
        <v>433</v>
      </c>
      <c r="B460" s="543" t="s">
        <v>177</v>
      </c>
      <c r="C460" s="546"/>
      <c r="D460" s="541" t="s">
        <v>14</v>
      </c>
      <c r="E460" s="541"/>
      <c r="F460" s="544">
        <v>800</v>
      </c>
      <c r="G460" s="544">
        <f t="shared" si="66"/>
        <v>0</v>
      </c>
      <c r="H460" s="544">
        <v>2975</v>
      </c>
      <c r="I460" s="544">
        <f t="shared" si="67"/>
        <v>0</v>
      </c>
      <c r="J460" s="664">
        <f t="shared" si="75"/>
        <v>0</v>
      </c>
    </row>
    <row r="461" spans="1:10" ht="15" customHeight="1" x14ac:dyDescent="0.2">
      <c r="A461" s="539">
        <v>434</v>
      </c>
      <c r="B461" s="543" t="s">
        <v>157</v>
      </c>
      <c r="C461" s="541"/>
      <c r="D461" s="541" t="s">
        <v>56</v>
      </c>
      <c r="E461" s="541"/>
      <c r="F461" s="544">
        <v>1875</v>
      </c>
      <c r="G461" s="544">
        <f t="shared" si="66"/>
        <v>0</v>
      </c>
      <c r="H461" s="544">
        <v>840</v>
      </c>
      <c r="I461" s="544">
        <f t="shared" si="67"/>
        <v>0</v>
      </c>
      <c r="J461" s="664">
        <f t="shared" si="75"/>
        <v>0</v>
      </c>
    </row>
    <row r="462" spans="1:10" ht="15" customHeight="1" x14ac:dyDescent="0.2">
      <c r="A462" s="539">
        <v>435</v>
      </c>
      <c r="B462" s="543" t="s">
        <v>158</v>
      </c>
      <c r="C462" s="546"/>
      <c r="D462" s="541" t="s">
        <v>137</v>
      </c>
      <c r="E462" s="541"/>
      <c r="F462" s="544"/>
      <c r="G462" s="544">
        <f t="shared" si="66"/>
        <v>0</v>
      </c>
      <c r="H462" s="544"/>
      <c r="I462" s="544">
        <f t="shared" si="67"/>
        <v>0</v>
      </c>
      <c r="J462" s="664"/>
    </row>
    <row r="463" spans="1:10" ht="12.6" customHeight="1" x14ac:dyDescent="0.2">
      <c r="A463" s="539">
        <v>436</v>
      </c>
      <c r="B463" s="543" t="s">
        <v>159</v>
      </c>
      <c r="C463" s="541"/>
      <c r="D463" s="541" t="s">
        <v>56</v>
      </c>
      <c r="E463" s="574"/>
      <c r="F463" s="544">
        <v>1875</v>
      </c>
      <c r="G463" s="544">
        <f t="shared" si="66"/>
        <v>0</v>
      </c>
      <c r="H463" s="544">
        <v>3080</v>
      </c>
      <c r="I463" s="544">
        <f t="shared" si="67"/>
        <v>0</v>
      </c>
      <c r="J463" s="664">
        <f t="shared" ref="J463:J464" si="76">G463+I463</f>
        <v>0</v>
      </c>
    </row>
    <row r="464" spans="1:10" ht="30" customHeight="1" x14ac:dyDescent="0.2">
      <c r="A464" s="539">
        <v>437</v>
      </c>
      <c r="B464" s="543" t="s">
        <v>135</v>
      </c>
      <c r="C464" s="546"/>
      <c r="D464" s="541" t="s">
        <v>56</v>
      </c>
      <c r="E464" s="541"/>
      <c r="F464" s="544">
        <v>1875</v>
      </c>
      <c r="G464" s="544">
        <f t="shared" si="66"/>
        <v>0</v>
      </c>
      <c r="H464" s="544">
        <v>869</v>
      </c>
      <c r="I464" s="544">
        <f t="shared" si="67"/>
        <v>0</v>
      </c>
      <c r="J464" s="664">
        <f t="shared" si="76"/>
        <v>0</v>
      </c>
    </row>
    <row r="465" spans="1:10" x14ac:dyDescent="0.2">
      <c r="A465" s="539">
        <v>438</v>
      </c>
      <c r="B465" s="543" t="s">
        <v>161</v>
      </c>
      <c r="C465" s="546"/>
      <c r="D465" s="541" t="s">
        <v>137</v>
      </c>
      <c r="E465" s="541"/>
      <c r="F465" s="544"/>
      <c r="G465" s="544">
        <f t="shared" si="66"/>
        <v>0</v>
      </c>
      <c r="H465" s="544"/>
      <c r="I465" s="544">
        <f t="shared" si="67"/>
        <v>0</v>
      </c>
      <c r="J465" s="664"/>
    </row>
    <row r="466" spans="1:10" x14ac:dyDescent="0.2">
      <c r="A466" s="539">
        <v>439</v>
      </c>
      <c r="B466" s="543" t="s">
        <v>138</v>
      </c>
      <c r="C466" s="546"/>
      <c r="D466" s="541" t="s">
        <v>137</v>
      </c>
      <c r="E466" s="541"/>
      <c r="F466" s="544"/>
      <c r="G466" s="544">
        <f t="shared" si="66"/>
        <v>0</v>
      </c>
      <c r="H466" s="544"/>
      <c r="I466" s="544">
        <f t="shared" si="67"/>
        <v>0</v>
      </c>
      <c r="J466" s="664"/>
    </row>
    <row r="467" spans="1:10" ht="15" customHeight="1" x14ac:dyDescent="0.2">
      <c r="A467" s="539">
        <v>440</v>
      </c>
      <c r="B467" s="543" t="s">
        <v>162</v>
      </c>
      <c r="C467" s="546"/>
      <c r="D467" s="541" t="s">
        <v>137</v>
      </c>
      <c r="E467" s="541"/>
      <c r="F467" s="544"/>
      <c r="G467" s="544">
        <f t="shared" si="66"/>
        <v>0</v>
      </c>
      <c r="H467" s="544"/>
      <c r="I467" s="544">
        <f t="shared" si="67"/>
        <v>0</v>
      </c>
      <c r="J467" s="664"/>
    </row>
    <row r="468" spans="1:10" ht="15" customHeight="1" x14ac:dyDescent="0.2">
      <c r="A468" s="539">
        <v>441</v>
      </c>
      <c r="B468" s="543" t="s">
        <v>139</v>
      </c>
      <c r="C468" s="546"/>
      <c r="D468" s="541" t="s">
        <v>56</v>
      </c>
      <c r="E468" s="574"/>
      <c r="F468" s="544">
        <v>1875</v>
      </c>
      <c r="G468" s="544">
        <f t="shared" si="66"/>
        <v>0</v>
      </c>
      <c r="H468" s="544">
        <v>1617</v>
      </c>
      <c r="I468" s="544">
        <f t="shared" si="67"/>
        <v>0</v>
      </c>
      <c r="J468" s="664">
        <f t="shared" ref="J468:J469" si="77">G468+I468</f>
        <v>0</v>
      </c>
    </row>
    <row r="469" spans="1:10" ht="12.75" customHeight="1" x14ac:dyDescent="0.2">
      <c r="A469" s="539">
        <v>442</v>
      </c>
      <c r="B469" s="543" t="s">
        <v>140</v>
      </c>
      <c r="C469" s="546"/>
      <c r="D469" s="541" t="s">
        <v>56</v>
      </c>
      <c r="E469" s="541"/>
      <c r="F469" s="544">
        <v>1875</v>
      </c>
      <c r="G469" s="544">
        <f t="shared" si="66"/>
        <v>0</v>
      </c>
      <c r="H469" s="544">
        <v>1226</v>
      </c>
      <c r="I469" s="544">
        <f t="shared" si="67"/>
        <v>0</v>
      </c>
      <c r="J469" s="664">
        <f t="shared" si="77"/>
        <v>0</v>
      </c>
    </row>
    <row r="470" spans="1:10" ht="15" customHeight="1" x14ac:dyDescent="0.2">
      <c r="A470" s="539">
        <v>443</v>
      </c>
      <c r="B470" s="543" t="s">
        <v>141</v>
      </c>
      <c r="C470" s="546"/>
      <c r="D470" s="541" t="s">
        <v>137</v>
      </c>
      <c r="E470" s="541"/>
      <c r="F470" s="544"/>
      <c r="G470" s="544">
        <f t="shared" si="66"/>
        <v>0</v>
      </c>
      <c r="H470" s="544"/>
      <c r="I470" s="544">
        <f t="shared" si="67"/>
        <v>0</v>
      </c>
      <c r="J470" s="664"/>
    </row>
    <row r="471" spans="1:10" ht="12.6" customHeight="1" x14ac:dyDescent="0.2">
      <c r="A471" s="539">
        <v>444</v>
      </c>
      <c r="B471" s="543" t="s">
        <v>144</v>
      </c>
      <c r="C471" s="546"/>
      <c r="D471" s="541" t="s">
        <v>56</v>
      </c>
      <c r="E471" s="574"/>
      <c r="F471" s="544">
        <v>1875</v>
      </c>
      <c r="G471" s="544">
        <f t="shared" si="66"/>
        <v>0</v>
      </c>
      <c r="H471" s="544">
        <v>2132</v>
      </c>
      <c r="I471" s="544">
        <f t="shared" si="67"/>
        <v>0</v>
      </c>
      <c r="J471" s="664">
        <f t="shared" ref="J471:J472" si="78">G471+I471</f>
        <v>0</v>
      </c>
    </row>
    <row r="472" spans="1:10" ht="12.6" customHeight="1" x14ac:dyDescent="0.2">
      <c r="A472" s="539">
        <v>445</v>
      </c>
      <c r="B472" s="543" t="s">
        <v>148</v>
      </c>
      <c r="C472" s="546"/>
      <c r="D472" s="541" t="s">
        <v>56</v>
      </c>
      <c r="E472" s="541"/>
      <c r="F472" s="544">
        <v>1875</v>
      </c>
      <c r="G472" s="544">
        <f t="shared" si="66"/>
        <v>0</v>
      </c>
      <c r="H472" s="544">
        <v>1428</v>
      </c>
      <c r="I472" s="544">
        <f t="shared" si="67"/>
        <v>0</v>
      </c>
      <c r="J472" s="664">
        <f t="shared" si="78"/>
        <v>0</v>
      </c>
    </row>
    <row r="473" spans="1:10" ht="12.6" customHeight="1" x14ac:dyDescent="0.2">
      <c r="A473" s="539">
        <v>446</v>
      </c>
      <c r="B473" s="543" t="s">
        <v>178</v>
      </c>
      <c r="C473" s="546"/>
      <c r="D473" s="541" t="s">
        <v>137</v>
      </c>
      <c r="E473" s="541"/>
      <c r="F473" s="544"/>
      <c r="G473" s="544">
        <f t="shared" si="66"/>
        <v>0</v>
      </c>
      <c r="H473" s="544"/>
      <c r="I473" s="544">
        <f t="shared" si="67"/>
        <v>0</v>
      </c>
      <c r="J473" s="664"/>
    </row>
    <row r="474" spans="1:10" ht="25.5" customHeight="1" x14ac:dyDescent="0.2">
      <c r="A474" s="539">
        <v>447</v>
      </c>
      <c r="B474" s="543" t="s">
        <v>150</v>
      </c>
      <c r="C474" s="546"/>
      <c r="D474" s="541" t="s">
        <v>56</v>
      </c>
      <c r="E474" s="574"/>
      <c r="F474" s="544">
        <v>1875</v>
      </c>
      <c r="G474" s="544">
        <f t="shared" si="66"/>
        <v>0</v>
      </c>
      <c r="H474" s="544">
        <v>2646</v>
      </c>
      <c r="I474" s="544">
        <f t="shared" si="67"/>
        <v>0</v>
      </c>
      <c r="J474" s="664">
        <f t="shared" ref="J474:J476" si="79">G474+I474</f>
        <v>0</v>
      </c>
    </row>
    <row r="475" spans="1:10" x14ac:dyDescent="0.2">
      <c r="A475" s="539">
        <v>448</v>
      </c>
      <c r="B475" s="543" t="s">
        <v>171</v>
      </c>
      <c r="C475" s="546"/>
      <c r="D475" s="541" t="s">
        <v>172</v>
      </c>
      <c r="E475" s="541"/>
      <c r="F475" s="544">
        <v>1000</v>
      </c>
      <c r="G475" s="544">
        <f t="shared" si="66"/>
        <v>0</v>
      </c>
      <c r="H475" s="544">
        <v>95</v>
      </c>
      <c r="I475" s="544">
        <f t="shared" si="67"/>
        <v>0</v>
      </c>
      <c r="J475" s="664">
        <f t="shared" si="79"/>
        <v>0</v>
      </c>
    </row>
    <row r="476" spans="1:10" ht="12.75" customHeight="1" x14ac:dyDescent="0.2">
      <c r="A476" s="539">
        <v>449</v>
      </c>
      <c r="B476" s="543" t="s">
        <v>60</v>
      </c>
      <c r="C476" s="546"/>
      <c r="D476" s="541" t="s">
        <v>5</v>
      </c>
      <c r="E476" s="541"/>
      <c r="F476" s="544">
        <v>0</v>
      </c>
      <c r="G476" s="544">
        <f t="shared" si="66"/>
        <v>0</v>
      </c>
      <c r="H476" s="544">
        <v>68052</v>
      </c>
      <c r="I476" s="544">
        <f t="shared" si="67"/>
        <v>0</v>
      </c>
      <c r="J476" s="664">
        <f t="shared" si="79"/>
        <v>0</v>
      </c>
    </row>
    <row r="477" spans="1:10" ht="15" customHeight="1" x14ac:dyDescent="0.2">
      <c r="A477" s="539">
        <v>450</v>
      </c>
      <c r="B477" s="575" t="s">
        <v>179</v>
      </c>
      <c r="C477" s="546"/>
      <c r="D477" s="541"/>
      <c r="E477" s="541"/>
      <c r="F477" s="541"/>
      <c r="G477" s="544"/>
      <c r="H477" s="147"/>
      <c r="I477" s="544"/>
      <c r="J477" s="663"/>
    </row>
    <row r="478" spans="1:10" x14ac:dyDescent="0.2">
      <c r="A478" s="539">
        <v>451</v>
      </c>
      <c r="B478" s="543" t="s">
        <v>180</v>
      </c>
      <c r="C478" s="546" t="s">
        <v>181</v>
      </c>
      <c r="D478" s="541" t="s">
        <v>14</v>
      </c>
      <c r="E478" s="541"/>
      <c r="F478" s="544">
        <v>800</v>
      </c>
      <c r="G478" s="544">
        <f t="shared" si="66"/>
        <v>0</v>
      </c>
      <c r="H478" s="544">
        <v>508</v>
      </c>
      <c r="I478" s="544">
        <f t="shared" si="67"/>
        <v>0</v>
      </c>
      <c r="J478" s="664">
        <f t="shared" ref="J478:J481" si="80">G478+I478</f>
        <v>0</v>
      </c>
    </row>
    <row r="479" spans="1:10" x14ac:dyDescent="0.2">
      <c r="A479" s="539">
        <v>452</v>
      </c>
      <c r="B479" s="543" t="s">
        <v>167</v>
      </c>
      <c r="C479" s="546"/>
      <c r="D479" s="541" t="s">
        <v>14</v>
      </c>
      <c r="E479" s="541"/>
      <c r="F479" s="544">
        <v>600</v>
      </c>
      <c r="G479" s="544">
        <f t="shared" si="66"/>
        <v>0</v>
      </c>
      <c r="H479" s="544">
        <v>532</v>
      </c>
      <c r="I479" s="544">
        <f t="shared" si="67"/>
        <v>0</v>
      </c>
      <c r="J479" s="664">
        <f t="shared" si="80"/>
        <v>0</v>
      </c>
    </row>
    <row r="480" spans="1:10" x14ac:dyDescent="0.2">
      <c r="A480" s="539">
        <v>453</v>
      </c>
      <c r="B480" s="543" t="s">
        <v>177</v>
      </c>
      <c r="C480" s="546"/>
      <c r="D480" s="541" t="s">
        <v>14</v>
      </c>
      <c r="E480" s="541"/>
      <c r="F480" s="544">
        <v>800</v>
      </c>
      <c r="G480" s="544">
        <f t="shared" si="66"/>
        <v>0</v>
      </c>
      <c r="H480" s="544">
        <v>2975</v>
      </c>
      <c r="I480" s="544">
        <f t="shared" si="67"/>
        <v>0</v>
      </c>
      <c r="J480" s="664">
        <f t="shared" si="80"/>
        <v>0</v>
      </c>
    </row>
    <row r="481" spans="1:10" x14ac:dyDescent="0.2">
      <c r="A481" s="539">
        <v>454</v>
      </c>
      <c r="B481" s="543" t="s">
        <v>157</v>
      </c>
      <c r="C481" s="541"/>
      <c r="D481" s="541" t="s">
        <v>56</v>
      </c>
      <c r="E481" s="541"/>
      <c r="F481" s="544">
        <v>1875</v>
      </c>
      <c r="G481" s="544">
        <f t="shared" si="66"/>
        <v>0</v>
      </c>
      <c r="H481" s="544">
        <v>840</v>
      </c>
      <c r="I481" s="544">
        <f t="shared" si="67"/>
        <v>0</v>
      </c>
      <c r="J481" s="664">
        <f t="shared" si="80"/>
        <v>0</v>
      </c>
    </row>
    <row r="482" spans="1:10" x14ac:dyDescent="0.2">
      <c r="A482" s="539">
        <v>455</v>
      </c>
      <c r="B482" s="543" t="s">
        <v>168</v>
      </c>
      <c r="C482" s="546"/>
      <c r="D482" s="541" t="s">
        <v>137</v>
      </c>
      <c r="E482" s="541"/>
      <c r="F482" s="544"/>
      <c r="G482" s="544">
        <f t="shared" si="66"/>
        <v>0</v>
      </c>
      <c r="H482" s="544"/>
      <c r="I482" s="544">
        <f t="shared" si="67"/>
        <v>0</v>
      </c>
      <c r="J482" s="664"/>
    </row>
    <row r="483" spans="1:10" x14ac:dyDescent="0.2">
      <c r="A483" s="539">
        <v>456</v>
      </c>
      <c r="B483" s="543" t="s">
        <v>159</v>
      </c>
      <c r="C483" s="541"/>
      <c r="D483" s="541" t="s">
        <v>56</v>
      </c>
      <c r="E483" s="574"/>
      <c r="F483" s="544">
        <v>1875</v>
      </c>
      <c r="G483" s="544">
        <f t="shared" si="66"/>
        <v>0</v>
      </c>
      <c r="H483" s="544">
        <v>3080</v>
      </c>
      <c r="I483" s="544">
        <f t="shared" si="67"/>
        <v>0</v>
      </c>
      <c r="J483" s="664">
        <f t="shared" ref="J483:J484" si="81">G483+I483</f>
        <v>0</v>
      </c>
    </row>
    <row r="484" spans="1:10" x14ac:dyDescent="0.2">
      <c r="A484" s="539">
        <v>457</v>
      </c>
      <c r="B484" s="543" t="s">
        <v>135</v>
      </c>
      <c r="C484" s="546"/>
      <c r="D484" s="541" t="s">
        <v>56</v>
      </c>
      <c r="E484" s="541"/>
      <c r="F484" s="544">
        <v>1875</v>
      </c>
      <c r="G484" s="544">
        <f t="shared" si="66"/>
        <v>0</v>
      </c>
      <c r="H484" s="544">
        <v>869</v>
      </c>
      <c r="I484" s="544">
        <f t="shared" si="67"/>
        <v>0</v>
      </c>
      <c r="J484" s="664">
        <f t="shared" si="81"/>
        <v>0</v>
      </c>
    </row>
    <row r="485" spans="1:10" x14ac:dyDescent="0.2">
      <c r="A485" s="539">
        <v>458</v>
      </c>
      <c r="B485" s="543" t="s">
        <v>161</v>
      </c>
      <c r="C485" s="546"/>
      <c r="D485" s="541" t="s">
        <v>137</v>
      </c>
      <c r="E485" s="541"/>
      <c r="F485" s="544"/>
      <c r="G485" s="544">
        <f t="shared" si="66"/>
        <v>0</v>
      </c>
      <c r="H485" s="544"/>
      <c r="I485" s="544">
        <f t="shared" si="67"/>
        <v>0</v>
      </c>
      <c r="J485" s="664"/>
    </row>
    <row r="486" spans="1:10" x14ac:dyDescent="0.2">
      <c r="A486" s="539">
        <v>459</v>
      </c>
      <c r="B486" s="543" t="s">
        <v>138</v>
      </c>
      <c r="C486" s="546"/>
      <c r="D486" s="541" t="s">
        <v>137</v>
      </c>
      <c r="E486" s="541"/>
      <c r="F486" s="544"/>
      <c r="G486" s="544">
        <f t="shared" si="66"/>
        <v>0</v>
      </c>
      <c r="H486" s="544"/>
      <c r="I486" s="544">
        <f t="shared" si="67"/>
        <v>0</v>
      </c>
      <c r="J486" s="664"/>
    </row>
    <row r="487" spans="1:10" x14ac:dyDescent="0.2">
      <c r="A487" s="539">
        <v>460</v>
      </c>
      <c r="B487" s="543" t="s">
        <v>162</v>
      </c>
      <c r="C487" s="546"/>
      <c r="D487" s="541" t="s">
        <v>137</v>
      </c>
      <c r="E487" s="541"/>
      <c r="F487" s="544"/>
      <c r="G487" s="544">
        <f t="shared" si="66"/>
        <v>0</v>
      </c>
      <c r="H487" s="544"/>
      <c r="I487" s="544">
        <f t="shared" si="67"/>
        <v>0</v>
      </c>
      <c r="J487" s="664"/>
    </row>
    <row r="488" spans="1:10" x14ac:dyDescent="0.2">
      <c r="A488" s="539">
        <v>461</v>
      </c>
      <c r="B488" s="543" t="s">
        <v>139</v>
      </c>
      <c r="C488" s="546"/>
      <c r="D488" s="541" t="s">
        <v>56</v>
      </c>
      <c r="E488" s="574"/>
      <c r="F488" s="544">
        <v>1875</v>
      </c>
      <c r="G488" s="544">
        <f t="shared" si="66"/>
        <v>0</v>
      </c>
      <c r="H488" s="544">
        <v>1617</v>
      </c>
      <c r="I488" s="544">
        <f t="shared" si="67"/>
        <v>0</v>
      </c>
      <c r="J488" s="664">
        <f t="shared" ref="J488:J489" si="82">G488+I488</f>
        <v>0</v>
      </c>
    </row>
    <row r="489" spans="1:10" x14ac:dyDescent="0.2">
      <c r="A489" s="539">
        <v>462</v>
      </c>
      <c r="B489" s="543" t="s">
        <v>140</v>
      </c>
      <c r="C489" s="546"/>
      <c r="D489" s="541" t="s">
        <v>56</v>
      </c>
      <c r="E489" s="541"/>
      <c r="F489" s="544">
        <v>1875</v>
      </c>
      <c r="G489" s="544">
        <f t="shared" si="66"/>
        <v>0</v>
      </c>
      <c r="H489" s="544">
        <v>1226</v>
      </c>
      <c r="I489" s="544">
        <f t="shared" si="67"/>
        <v>0</v>
      </c>
      <c r="J489" s="664">
        <f t="shared" si="82"/>
        <v>0</v>
      </c>
    </row>
    <row r="490" spans="1:10" x14ac:dyDescent="0.2">
      <c r="A490" s="539">
        <v>463</v>
      </c>
      <c r="B490" s="543" t="s">
        <v>141</v>
      </c>
      <c r="C490" s="546"/>
      <c r="D490" s="541" t="s">
        <v>137</v>
      </c>
      <c r="E490" s="541"/>
      <c r="F490" s="544"/>
      <c r="G490" s="544">
        <f t="shared" si="66"/>
        <v>0</v>
      </c>
      <c r="H490" s="544"/>
      <c r="I490" s="544">
        <f t="shared" si="67"/>
        <v>0</v>
      </c>
      <c r="J490" s="664"/>
    </row>
    <row r="491" spans="1:10" x14ac:dyDescent="0.2">
      <c r="A491" s="539">
        <v>464</v>
      </c>
      <c r="B491" s="543" t="s">
        <v>143</v>
      </c>
      <c r="C491" s="546"/>
      <c r="D491" s="541" t="s">
        <v>137</v>
      </c>
      <c r="E491" s="541"/>
      <c r="F491" s="544"/>
      <c r="G491" s="544">
        <f t="shared" ref="G491:G516" si="83">E491*F491</f>
        <v>0</v>
      </c>
      <c r="H491" s="544"/>
      <c r="I491" s="544">
        <f t="shared" ref="I491:I516" si="84">E491*H491</f>
        <v>0</v>
      </c>
      <c r="J491" s="664"/>
    </row>
    <row r="492" spans="1:10" x14ac:dyDescent="0.2">
      <c r="A492" s="539">
        <v>465</v>
      </c>
      <c r="B492" s="543" t="s">
        <v>144</v>
      </c>
      <c r="C492" s="546"/>
      <c r="D492" s="541" t="s">
        <v>56</v>
      </c>
      <c r="E492" s="574"/>
      <c r="F492" s="544">
        <v>1875</v>
      </c>
      <c r="G492" s="544">
        <f t="shared" si="83"/>
        <v>0</v>
      </c>
      <c r="H492" s="544">
        <v>2132</v>
      </c>
      <c r="I492" s="544">
        <f t="shared" si="84"/>
        <v>0</v>
      </c>
      <c r="J492" s="664">
        <f t="shared" ref="J492:J493" si="85">G492+I492</f>
        <v>0</v>
      </c>
    </row>
    <row r="493" spans="1:10" x14ac:dyDescent="0.2">
      <c r="A493" s="539">
        <v>466</v>
      </c>
      <c r="B493" s="543" t="s">
        <v>148</v>
      </c>
      <c r="C493" s="546"/>
      <c r="D493" s="541" t="s">
        <v>56</v>
      </c>
      <c r="E493" s="541"/>
      <c r="F493" s="544">
        <v>1875</v>
      </c>
      <c r="G493" s="544">
        <f t="shared" si="83"/>
        <v>0</v>
      </c>
      <c r="H493" s="544">
        <v>1428</v>
      </c>
      <c r="I493" s="544">
        <f t="shared" si="84"/>
        <v>0</v>
      </c>
      <c r="J493" s="664">
        <f t="shared" si="85"/>
        <v>0</v>
      </c>
    </row>
    <row r="494" spans="1:10" x14ac:dyDescent="0.2">
      <c r="A494" s="539">
        <v>467</v>
      </c>
      <c r="B494" s="543" t="s">
        <v>178</v>
      </c>
      <c r="C494" s="546"/>
      <c r="D494" s="541" t="s">
        <v>137</v>
      </c>
      <c r="E494" s="541"/>
      <c r="F494" s="544"/>
      <c r="G494" s="544">
        <f t="shared" si="83"/>
        <v>0</v>
      </c>
      <c r="H494" s="544"/>
      <c r="I494" s="544">
        <f t="shared" si="84"/>
        <v>0</v>
      </c>
      <c r="J494" s="664"/>
    </row>
    <row r="495" spans="1:10" x14ac:dyDescent="0.2">
      <c r="A495" s="539">
        <v>468</v>
      </c>
      <c r="B495" s="543" t="s">
        <v>150</v>
      </c>
      <c r="C495" s="546"/>
      <c r="D495" s="541" t="s">
        <v>56</v>
      </c>
      <c r="E495" s="574"/>
      <c r="F495" s="544">
        <v>1875</v>
      </c>
      <c r="G495" s="544">
        <f t="shared" si="83"/>
        <v>0</v>
      </c>
      <c r="H495" s="544">
        <v>2646</v>
      </c>
      <c r="I495" s="544">
        <f t="shared" si="84"/>
        <v>0</v>
      </c>
      <c r="J495" s="664">
        <f t="shared" ref="J495:J497" si="86">G495+I495</f>
        <v>0</v>
      </c>
    </row>
    <row r="496" spans="1:10" ht="28.5" customHeight="1" x14ac:dyDescent="0.2">
      <c r="A496" s="539">
        <v>469</v>
      </c>
      <c r="B496" s="543" t="s">
        <v>171</v>
      </c>
      <c r="C496" s="546"/>
      <c r="D496" s="541" t="s">
        <v>172</v>
      </c>
      <c r="E496" s="541"/>
      <c r="F496" s="544">
        <v>1000</v>
      </c>
      <c r="G496" s="544">
        <f t="shared" si="83"/>
        <v>0</v>
      </c>
      <c r="H496" s="544">
        <v>95</v>
      </c>
      <c r="I496" s="544">
        <f t="shared" si="84"/>
        <v>0</v>
      </c>
      <c r="J496" s="664">
        <f t="shared" si="86"/>
        <v>0</v>
      </c>
    </row>
    <row r="497" spans="1:14" ht="26.25" customHeight="1" x14ac:dyDescent="0.2">
      <c r="A497" s="539">
        <v>470</v>
      </c>
      <c r="B497" s="543" t="s">
        <v>60</v>
      </c>
      <c r="C497" s="546"/>
      <c r="D497" s="541" t="s">
        <v>5</v>
      </c>
      <c r="E497" s="541"/>
      <c r="F497" s="544">
        <v>0</v>
      </c>
      <c r="G497" s="544">
        <f t="shared" si="83"/>
        <v>0</v>
      </c>
      <c r="H497" s="544">
        <v>67567</v>
      </c>
      <c r="I497" s="544">
        <f t="shared" si="84"/>
        <v>0</v>
      </c>
      <c r="J497" s="664">
        <f t="shared" si="86"/>
        <v>0</v>
      </c>
    </row>
    <row r="498" spans="1:14" x14ac:dyDescent="0.2">
      <c r="A498" s="539">
        <v>471</v>
      </c>
      <c r="B498" s="575" t="s">
        <v>122</v>
      </c>
      <c r="C498" s="546"/>
      <c r="D498" s="541"/>
      <c r="E498" s="541"/>
      <c r="F498" s="541"/>
      <c r="G498" s="544">
        <f t="shared" si="83"/>
        <v>0</v>
      </c>
      <c r="H498" s="147"/>
      <c r="I498" s="544">
        <f t="shared" si="84"/>
        <v>0</v>
      </c>
      <c r="J498" s="663"/>
    </row>
    <row r="499" spans="1:14" x14ac:dyDescent="0.2">
      <c r="A499" s="539">
        <v>472</v>
      </c>
      <c r="B499" s="543" t="s">
        <v>182</v>
      </c>
      <c r="C499" s="546" t="s">
        <v>183</v>
      </c>
      <c r="D499" s="541" t="s">
        <v>14</v>
      </c>
      <c r="E499" s="541"/>
      <c r="F499" s="544">
        <v>1500</v>
      </c>
      <c r="G499" s="544">
        <f t="shared" si="83"/>
        <v>0</v>
      </c>
      <c r="H499" s="544">
        <v>4977</v>
      </c>
      <c r="I499" s="544">
        <f t="shared" si="84"/>
        <v>0</v>
      </c>
      <c r="J499" s="664">
        <f t="shared" ref="J499:J500" si="87">G499+I499</f>
        <v>0</v>
      </c>
    </row>
    <row r="500" spans="1:14" x14ac:dyDescent="0.2">
      <c r="A500" s="539">
        <v>473</v>
      </c>
      <c r="B500" s="543" t="s">
        <v>145</v>
      </c>
      <c r="C500" s="546"/>
      <c r="D500" s="541" t="s">
        <v>56</v>
      </c>
      <c r="E500" s="541"/>
      <c r="F500" s="544">
        <v>1875</v>
      </c>
      <c r="G500" s="544">
        <f t="shared" si="83"/>
        <v>0</v>
      </c>
      <c r="H500" s="544">
        <v>1190</v>
      </c>
      <c r="I500" s="544">
        <f t="shared" si="84"/>
        <v>0</v>
      </c>
      <c r="J500" s="664">
        <f t="shared" si="87"/>
        <v>0</v>
      </c>
    </row>
    <row r="501" spans="1:14" x14ac:dyDescent="0.2">
      <c r="A501" s="539">
        <v>474</v>
      </c>
      <c r="B501" s="543" t="s">
        <v>184</v>
      </c>
      <c r="C501" s="546"/>
      <c r="D501" s="541" t="s">
        <v>137</v>
      </c>
      <c r="E501" s="541"/>
      <c r="F501" s="544"/>
      <c r="G501" s="544">
        <f t="shared" si="83"/>
        <v>0</v>
      </c>
      <c r="H501" s="544"/>
      <c r="I501" s="544">
        <f t="shared" si="84"/>
        <v>0</v>
      </c>
      <c r="J501" s="664"/>
    </row>
    <row r="502" spans="1:14" ht="25.5" x14ac:dyDescent="0.2">
      <c r="A502" s="539">
        <v>475</v>
      </c>
      <c r="B502" s="543" t="s">
        <v>147</v>
      </c>
      <c r="C502" s="546"/>
      <c r="D502" s="541" t="s">
        <v>56</v>
      </c>
      <c r="E502" s="574"/>
      <c r="F502" s="544">
        <v>1875</v>
      </c>
      <c r="G502" s="544">
        <f t="shared" si="83"/>
        <v>0</v>
      </c>
      <c r="H502" s="544">
        <v>1764</v>
      </c>
      <c r="I502" s="544">
        <f t="shared" si="84"/>
        <v>0</v>
      </c>
      <c r="J502" s="664">
        <f t="shared" ref="J502:J503" si="88">G502+I502</f>
        <v>0</v>
      </c>
    </row>
    <row r="503" spans="1:14" x14ac:dyDescent="0.2">
      <c r="A503" s="539">
        <v>476</v>
      </c>
      <c r="B503" s="543" t="s">
        <v>148</v>
      </c>
      <c r="C503" s="546"/>
      <c r="D503" s="541" t="s">
        <v>56</v>
      </c>
      <c r="E503" s="541"/>
      <c r="F503" s="544">
        <v>1875</v>
      </c>
      <c r="G503" s="544">
        <f t="shared" si="83"/>
        <v>0</v>
      </c>
      <c r="H503" s="544">
        <v>1428</v>
      </c>
      <c r="I503" s="544">
        <f t="shared" si="84"/>
        <v>0</v>
      </c>
      <c r="J503" s="664">
        <f t="shared" si="88"/>
        <v>0</v>
      </c>
    </row>
    <row r="504" spans="1:14" x14ac:dyDescent="0.2">
      <c r="A504" s="539">
        <v>477</v>
      </c>
      <c r="B504" s="543" t="s">
        <v>185</v>
      </c>
      <c r="C504" s="546"/>
      <c r="D504" s="541" t="s">
        <v>137</v>
      </c>
      <c r="E504" s="541"/>
      <c r="F504" s="544"/>
      <c r="G504" s="544">
        <f t="shared" si="83"/>
        <v>0</v>
      </c>
      <c r="H504" s="544"/>
      <c r="I504" s="544">
        <f t="shared" si="84"/>
        <v>0</v>
      </c>
      <c r="J504" s="664"/>
    </row>
    <row r="505" spans="1:14" x14ac:dyDescent="0.2">
      <c r="A505" s="539">
        <v>478</v>
      </c>
      <c r="B505" s="543" t="s">
        <v>150</v>
      </c>
      <c r="C505" s="546"/>
      <c r="D505" s="541" t="s">
        <v>56</v>
      </c>
      <c r="E505" s="574"/>
      <c r="F505" s="544">
        <v>1875</v>
      </c>
      <c r="G505" s="544">
        <f t="shared" si="83"/>
        <v>0</v>
      </c>
      <c r="H505" s="544">
        <v>2646</v>
      </c>
      <c r="I505" s="544">
        <f t="shared" si="84"/>
        <v>0</v>
      </c>
      <c r="J505" s="664">
        <f t="shared" ref="J505:J508" si="89">G505+I505</f>
        <v>0</v>
      </c>
    </row>
    <row r="506" spans="1:14" ht="25.5" x14ac:dyDescent="0.2">
      <c r="A506" s="539">
        <v>479</v>
      </c>
      <c r="B506" s="543" t="s">
        <v>151</v>
      </c>
      <c r="C506" s="541" t="s">
        <v>152</v>
      </c>
      <c r="D506" s="541" t="s">
        <v>56</v>
      </c>
      <c r="E506" s="541"/>
      <c r="F506" s="544">
        <v>600</v>
      </c>
      <c r="G506" s="544">
        <f t="shared" si="83"/>
        <v>0</v>
      </c>
      <c r="H506" s="544">
        <v>381</v>
      </c>
      <c r="I506" s="544">
        <f t="shared" si="84"/>
        <v>0</v>
      </c>
      <c r="J506" s="664">
        <f t="shared" si="89"/>
        <v>0</v>
      </c>
    </row>
    <row r="507" spans="1:14" x14ac:dyDescent="0.2">
      <c r="A507" s="539">
        <v>480</v>
      </c>
      <c r="B507" s="543" t="s">
        <v>153</v>
      </c>
      <c r="C507" s="546"/>
      <c r="D507" s="541" t="s">
        <v>56</v>
      </c>
      <c r="E507" s="541"/>
      <c r="F507" s="544">
        <v>1000</v>
      </c>
      <c r="G507" s="544">
        <f t="shared" si="83"/>
        <v>0</v>
      </c>
      <c r="H507" s="544">
        <v>123</v>
      </c>
      <c r="I507" s="544">
        <f t="shared" si="84"/>
        <v>0</v>
      </c>
      <c r="J507" s="664">
        <f t="shared" si="89"/>
        <v>0</v>
      </c>
    </row>
    <row r="508" spans="1:14" x14ac:dyDescent="0.2">
      <c r="A508" s="539">
        <v>481</v>
      </c>
      <c r="B508" s="543" t="s">
        <v>60</v>
      </c>
      <c r="C508" s="546"/>
      <c r="D508" s="541" t="s">
        <v>5</v>
      </c>
      <c r="E508" s="541"/>
      <c r="F508" s="544">
        <v>0</v>
      </c>
      <c r="G508" s="544">
        <f t="shared" si="83"/>
        <v>0</v>
      </c>
      <c r="H508" s="544">
        <v>14017</v>
      </c>
      <c r="I508" s="544">
        <f t="shared" si="84"/>
        <v>0</v>
      </c>
      <c r="J508" s="664">
        <f t="shared" si="89"/>
        <v>0</v>
      </c>
    </row>
    <row r="509" spans="1:14" x14ac:dyDescent="0.2">
      <c r="A509" s="539">
        <v>482</v>
      </c>
      <c r="B509" s="575" t="s">
        <v>186</v>
      </c>
      <c r="C509" s="546"/>
      <c r="D509" s="541"/>
      <c r="E509" s="541"/>
      <c r="F509" s="541"/>
      <c r="G509" s="544"/>
      <c r="H509" s="147"/>
      <c r="I509" s="544"/>
      <c r="J509" s="663"/>
    </row>
    <row r="510" spans="1:14" ht="38.25" x14ac:dyDescent="0.2">
      <c r="A510" s="539">
        <v>483</v>
      </c>
      <c r="B510" s="543" t="s">
        <v>187</v>
      </c>
      <c r="C510" s="541" t="s">
        <v>458</v>
      </c>
      <c r="D510" s="541" t="s">
        <v>14</v>
      </c>
      <c r="E510" s="541"/>
      <c r="F510" s="544">
        <v>315576</v>
      </c>
      <c r="G510" s="544">
        <f t="shared" si="83"/>
        <v>0</v>
      </c>
      <c r="H510" s="544">
        <v>0</v>
      </c>
      <c r="I510" s="544">
        <f t="shared" si="84"/>
        <v>0</v>
      </c>
      <c r="J510" s="664">
        <f t="shared" ref="J510:J516" si="90">G510+I510</f>
        <v>0</v>
      </c>
    </row>
    <row r="511" spans="1:14" x14ac:dyDescent="0.2">
      <c r="A511" s="539">
        <v>484</v>
      </c>
      <c r="B511" s="543" t="s">
        <v>188</v>
      </c>
      <c r="C511" s="541" t="s">
        <v>189</v>
      </c>
      <c r="D511" s="541" t="s">
        <v>14</v>
      </c>
      <c r="E511" s="541"/>
      <c r="F511" s="544">
        <v>129211</v>
      </c>
      <c r="G511" s="544">
        <f t="shared" si="83"/>
        <v>0</v>
      </c>
      <c r="H511" s="544">
        <v>0</v>
      </c>
      <c r="I511" s="544">
        <f t="shared" si="84"/>
        <v>0</v>
      </c>
      <c r="J511" s="664">
        <f t="shared" si="90"/>
        <v>0</v>
      </c>
    </row>
    <row r="512" spans="1:14" s="3" customFormat="1" x14ac:dyDescent="0.2">
      <c r="A512" s="1">
        <v>485</v>
      </c>
      <c r="B512" s="9" t="s">
        <v>190</v>
      </c>
      <c r="C512" s="2" t="s">
        <v>191</v>
      </c>
      <c r="D512" s="2" t="s">
        <v>14</v>
      </c>
      <c r="E512" s="2"/>
      <c r="F512" s="36">
        <v>800</v>
      </c>
      <c r="G512" s="36">
        <f t="shared" si="83"/>
        <v>0</v>
      </c>
      <c r="H512" s="36">
        <v>0</v>
      </c>
      <c r="I512" s="36">
        <f t="shared" si="84"/>
        <v>0</v>
      </c>
      <c r="J512" s="53">
        <f t="shared" si="90"/>
        <v>0</v>
      </c>
      <c r="K512" s="693"/>
      <c r="L512" s="693"/>
      <c r="M512" s="693"/>
      <c r="N512" s="693"/>
    </row>
    <row r="513" spans="1:14" s="3" customFormat="1" x14ac:dyDescent="0.2">
      <c r="A513" s="1">
        <v>486</v>
      </c>
      <c r="B513" s="9" t="s">
        <v>192</v>
      </c>
      <c r="C513" s="2" t="s">
        <v>193</v>
      </c>
      <c r="D513" s="2" t="s">
        <v>14</v>
      </c>
      <c r="E513" s="2"/>
      <c r="F513" s="36">
        <v>800</v>
      </c>
      <c r="G513" s="36">
        <f t="shared" si="83"/>
        <v>0</v>
      </c>
      <c r="H513" s="36">
        <v>0</v>
      </c>
      <c r="I513" s="36">
        <f t="shared" si="84"/>
        <v>0</v>
      </c>
      <c r="J513" s="53">
        <f t="shared" si="90"/>
        <v>0</v>
      </c>
      <c r="K513" s="693"/>
      <c r="L513" s="693"/>
      <c r="M513" s="693"/>
      <c r="N513" s="693"/>
    </row>
    <row r="514" spans="1:14" ht="25.5" x14ac:dyDescent="0.2">
      <c r="A514" s="539">
        <v>487</v>
      </c>
      <c r="B514" s="543" t="s">
        <v>410</v>
      </c>
      <c r="C514" s="541" t="s">
        <v>411</v>
      </c>
      <c r="D514" s="541" t="s">
        <v>14</v>
      </c>
      <c r="E514" s="541"/>
      <c r="F514" s="544">
        <v>1199</v>
      </c>
      <c r="G514" s="544">
        <f t="shared" si="83"/>
        <v>0</v>
      </c>
      <c r="H514" s="544">
        <v>0</v>
      </c>
      <c r="I514" s="544">
        <f t="shared" si="84"/>
        <v>0</v>
      </c>
      <c r="J514" s="664">
        <f t="shared" si="90"/>
        <v>0</v>
      </c>
    </row>
    <row r="515" spans="1:14" x14ac:dyDescent="0.2">
      <c r="A515" s="539">
        <v>488</v>
      </c>
      <c r="B515" s="543" t="s">
        <v>412</v>
      </c>
      <c r="C515" s="541" t="s">
        <v>413</v>
      </c>
      <c r="D515" s="541" t="s">
        <v>14</v>
      </c>
      <c r="E515" s="541"/>
      <c r="F515" s="544">
        <v>3283</v>
      </c>
      <c r="G515" s="544">
        <f t="shared" si="83"/>
        <v>0</v>
      </c>
      <c r="H515" s="544">
        <v>0</v>
      </c>
      <c r="I515" s="544">
        <f t="shared" si="84"/>
        <v>0</v>
      </c>
      <c r="J515" s="664">
        <f t="shared" si="90"/>
        <v>0</v>
      </c>
    </row>
    <row r="516" spans="1:14" x14ac:dyDescent="0.2">
      <c r="A516" s="539">
        <v>489</v>
      </c>
      <c r="B516" s="543" t="s">
        <v>135</v>
      </c>
      <c r="C516" s="546"/>
      <c r="D516" s="541" t="s">
        <v>56</v>
      </c>
      <c r="E516" s="541">
        <v>96</v>
      </c>
      <c r="F516" s="544">
        <v>1875</v>
      </c>
      <c r="G516" s="544">
        <f t="shared" si="83"/>
        <v>180000</v>
      </c>
      <c r="H516" s="544">
        <v>869</v>
      </c>
      <c r="I516" s="544">
        <f t="shared" si="84"/>
        <v>83424</v>
      </c>
      <c r="J516" s="664">
        <f t="shared" si="90"/>
        <v>263424</v>
      </c>
    </row>
    <row r="517" spans="1:14" x14ac:dyDescent="0.2">
      <c r="A517" s="539">
        <v>490</v>
      </c>
      <c r="B517" s="543" t="s">
        <v>160</v>
      </c>
      <c r="C517" s="546"/>
      <c r="D517" s="541" t="s">
        <v>137</v>
      </c>
      <c r="E517" s="541"/>
      <c r="F517" s="541"/>
      <c r="G517" s="544"/>
      <c r="H517" s="147"/>
      <c r="I517" s="544"/>
      <c r="J517" s="663"/>
    </row>
    <row r="518" spans="1:14" x14ac:dyDescent="0.2">
      <c r="A518" s="539">
        <v>491</v>
      </c>
      <c r="B518" s="543" t="s">
        <v>139</v>
      </c>
      <c r="C518" s="546"/>
      <c r="D518" s="541" t="s">
        <v>56</v>
      </c>
      <c r="E518" s="574">
        <v>52.5</v>
      </c>
      <c r="F518" s="544">
        <v>1875</v>
      </c>
      <c r="G518" s="544">
        <f>E518*F518</f>
        <v>98437.5</v>
      </c>
      <c r="H518" s="544">
        <v>1617</v>
      </c>
      <c r="I518" s="544">
        <f>E518*H518</f>
        <v>84892.5</v>
      </c>
      <c r="J518" s="664">
        <f t="shared" ref="J518:J519" si="91">G518+I518</f>
        <v>183330</v>
      </c>
    </row>
    <row r="519" spans="1:14" x14ac:dyDescent="0.2">
      <c r="A519" s="539">
        <v>492</v>
      </c>
      <c r="B519" s="543" t="s">
        <v>60</v>
      </c>
      <c r="C519" s="546"/>
      <c r="D519" s="541" t="s">
        <v>5</v>
      </c>
      <c r="E519" s="541"/>
      <c r="F519" s="544">
        <v>0</v>
      </c>
      <c r="G519" s="544">
        <f>E519*F519</f>
        <v>0</v>
      </c>
      <c r="H519" s="544">
        <v>131146</v>
      </c>
      <c r="I519" s="544">
        <f>E519*H519</f>
        <v>0</v>
      </c>
      <c r="J519" s="664">
        <f t="shared" si="91"/>
        <v>0</v>
      </c>
    </row>
    <row r="520" spans="1:14" x14ac:dyDescent="0.2">
      <c r="A520" s="539">
        <v>493</v>
      </c>
      <c r="B520" s="575" t="s">
        <v>194</v>
      </c>
      <c r="C520" s="546"/>
      <c r="D520" s="541"/>
      <c r="E520" s="541"/>
      <c r="F520" s="541"/>
      <c r="G520" s="544"/>
      <c r="H520" s="147"/>
      <c r="I520" s="544"/>
      <c r="J520" s="663"/>
    </row>
    <row r="521" spans="1:14" ht="38.25" x14ac:dyDescent="0.2">
      <c r="A521" s="539">
        <v>494</v>
      </c>
      <c r="B521" s="543" t="s">
        <v>459</v>
      </c>
      <c r="C521" s="541" t="s">
        <v>437</v>
      </c>
      <c r="D521" s="541" t="s">
        <v>14</v>
      </c>
      <c r="E521" s="541">
        <v>14</v>
      </c>
      <c r="F521" s="544">
        <v>40266</v>
      </c>
      <c r="G521" s="544">
        <f>E521*F521</f>
        <v>563724</v>
      </c>
      <c r="H521" s="544">
        <v>149591</v>
      </c>
      <c r="I521" s="544">
        <f>E521*H521</f>
        <v>2094274</v>
      </c>
      <c r="J521" s="664">
        <f t="shared" ref="J521:J522" si="92">G521+I521</f>
        <v>2657998</v>
      </c>
    </row>
    <row r="522" spans="1:14" x14ac:dyDescent="0.2">
      <c r="A522" s="539">
        <v>495</v>
      </c>
      <c r="B522" s="543" t="s">
        <v>460</v>
      </c>
      <c r="C522" s="541"/>
      <c r="D522" s="541" t="s">
        <v>202</v>
      </c>
      <c r="E522" s="541"/>
      <c r="F522" s="544">
        <v>139</v>
      </c>
      <c r="G522" s="544">
        <f>E522*F522</f>
        <v>0</v>
      </c>
      <c r="H522" s="544">
        <v>151</v>
      </c>
      <c r="I522" s="544">
        <f>E522*H522</f>
        <v>0</v>
      </c>
      <c r="J522" s="664">
        <f t="shared" si="92"/>
        <v>0</v>
      </c>
    </row>
    <row r="523" spans="1:14" x14ac:dyDescent="0.2">
      <c r="A523" s="539">
        <v>496</v>
      </c>
      <c r="B523" s="575" t="s">
        <v>195</v>
      </c>
      <c r="C523" s="546"/>
      <c r="D523" s="541"/>
      <c r="E523" s="541"/>
      <c r="F523" s="541"/>
      <c r="G523" s="544"/>
      <c r="H523" s="147"/>
      <c r="I523" s="544"/>
      <c r="J523" s="663"/>
    </row>
    <row r="524" spans="1:14" ht="24.75" customHeight="1" x14ac:dyDescent="0.2">
      <c r="A524" s="539">
        <v>497</v>
      </c>
      <c r="B524" s="543" t="s">
        <v>196</v>
      </c>
      <c r="C524" s="541"/>
      <c r="D524" s="541" t="s">
        <v>7</v>
      </c>
      <c r="E524" s="541"/>
      <c r="F524" s="544">
        <v>800</v>
      </c>
      <c r="G524" s="544">
        <f t="shared" ref="G524:G546" si="93">E524*F524</f>
        <v>0</v>
      </c>
      <c r="H524" s="544">
        <v>2623</v>
      </c>
      <c r="I524" s="544">
        <f t="shared" ref="I524:I546" si="94">E524*H524</f>
        <v>0</v>
      </c>
      <c r="J524" s="664">
        <f t="shared" ref="J524:J532" si="95">G524+I524</f>
        <v>0</v>
      </c>
    </row>
    <row r="525" spans="1:14" ht="31.9" customHeight="1" x14ac:dyDescent="0.2">
      <c r="A525" s="539">
        <v>498</v>
      </c>
      <c r="B525" s="543" t="s">
        <v>15</v>
      </c>
      <c r="C525" s="541"/>
      <c r="D525" s="541" t="s">
        <v>7</v>
      </c>
      <c r="E525" s="541"/>
      <c r="F525" s="544">
        <v>600</v>
      </c>
      <c r="G525" s="544">
        <f t="shared" si="93"/>
        <v>0</v>
      </c>
      <c r="H525" s="544">
        <v>335</v>
      </c>
      <c r="I525" s="544">
        <f t="shared" si="94"/>
        <v>0</v>
      </c>
      <c r="J525" s="664">
        <f t="shared" si="95"/>
        <v>0</v>
      </c>
    </row>
    <row r="526" spans="1:14" ht="31.9" customHeight="1" x14ac:dyDescent="0.2">
      <c r="A526" s="539">
        <v>499</v>
      </c>
      <c r="B526" s="543" t="s">
        <v>19</v>
      </c>
      <c r="C526" s="541" t="s">
        <v>326</v>
      </c>
      <c r="D526" s="541" t="s">
        <v>7</v>
      </c>
      <c r="E526" s="541"/>
      <c r="F526" s="544">
        <v>600</v>
      </c>
      <c r="G526" s="544">
        <f t="shared" si="93"/>
        <v>0</v>
      </c>
      <c r="H526" s="544">
        <v>928</v>
      </c>
      <c r="I526" s="544">
        <f t="shared" si="94"/>
        <v>0</v>
      </c>
      <c r="J526" s="664">
        <f t="shared" si="95"/>
        <v>0</v>
      </c>
    </row>
    <row r="527" spans="1:14" ht="39.75" customHeight="1" x14ac:dyDescent="0.2">
      <c r="A527" s="539">
        <v>500</v>
      </c>
      <c r="B527" s="543" t="s">
        <v>197</v>
      </c>
      <c r="C527" s="541"/>
      <c r="D527" s="541" t="s">
        <v>7</v>
      </c>
      <c r="E527" s="541"/>
      <c r="F527" s="544">
        <v>600</v>
      </c>
      <c r="G527" s="544">
        <f t="shared" si="93"/>
        <v>0</v>
      </c>
      <c r="H527" s="544">
        <v>1424</v>
      </c>
      <c r="I527" s="544">
        <f t="shared" si="94"/>
        <v>0</v>
      </c>
      <c r="J527" s="664">
        <f t="shared" si="95"/>
        <v>0</v>
      </c>
    </row>
    <row r="528" spans="1:14" ht="12" customHeight="1" x14ac:dyDescent="0.2">
      <c r="A528" s="539">
        <v>501</v>
      </c>
      <c r="B528" s="543" t="s">
        <v>198</v>
      </c>
      <c r="C528" s="541"/>
      <c r="D528" s="541" t="s">
        <v>21</v>
      </c>
      <c r="E528" s="541"/>
      <c r="F528" s="544">
        <v>1300</v>
      </c>
      <c r="G528" s="544">
        <f t="shared" si="93"/>
        <v>0</v>
      </c>
      <c r="H528" s="544">
        <v>957</v>
      </c>
      <c r="I528" s="544">
        <f t="shared" si="94"/>
        <v>0</v>
      </c>
      <c r="J528" s="664">
        <f t="shared" si="95"/>
        <v>0</v>
      </c>
    </row>
    <row r="529" spans="1:10" ht="12" customHeight="1" x14ac:dyDescent="0.2">
      <c r="A529" s="539">
        <v>502</v>
      </c>
      <c r="B529" s="543" t="s">
        <v>23</v>
      </c>
      <c r="C529" s="541"/>
      <c r="D529" s="541" t="s">
        <v>21</v>
      </c>
      <c r="E529" s="541"/>
      <c r="F529" s="544">
        <v>700</v>
      </c>
      <c r="G529" s="544">
        <f t="shared" si="93"/>
        <v>0</v>
      </c>
      <c r="H529" s="544">
        <v>421</v>
      </c>
      <c r="I529" s="544">
        <f t="shared" si="94"/>
        <v>0</v>
      </c>
      <c r="J529" s="664">
        <f t="shared" si="95"/>
        <v>0</v>
      </c>
    </row>
    <row r="530" spans="1:10" ht="12" customHeight="1" x14ac:dyDescent="0.2">
      <c r="A530" s="539">
        <v>503</v>
      </c>
      <c r="B530" s="543" t="s">
        <v>31</v>
      </c>
      <c r="C530" s="546"/>
      <c r="D530" s="541" t="s">
        <v>32</v>
      </c>
      <c r="E530" s="541"/>
      <c r="F530" s="544">
        <v>0</v>
      </c>
      <c r="G530" s="544">
        <f t="shared" si="93"/>
        <v>0</v>
      </c>
      <c r="H530" s="544">
        <v>18051</v>
      </c>
      <c r="I530" s="544">
        <f t="shared" si="94"/>
        <v>0</v>
      </c>
      <c r="J530" s="664">
        <f t="shared" si="95"/>
        <v>0</v>
      </c>
    </row>
    <row r="531" spans="1:10" ht="12" customHeight="1" x14ac:dyDescent="0.2">
      <c r="A531" s="539">
        <v>504</v>
      </c>
      <c r="B531" s="543" t="s">
        <v>201</v>
      </c>
      <c r="C531" s="546"/>
      <c r="D531" s="541" t="s">
        <v>202</v>
      </c>
      <c r="E531" s="541"/>
      <c r="F531" s="544">
        <v>2000</v>
      </c>
      <c r="G531" s="544">
        <f t="shared" si="93"/>
        <v>0</v>
      </c>
      <c r="H531" s="544">
        <v>629</v>
      </c>
      <c r="I531" s="544">
        <f t="shared" si="94"/>
        <v>0</v>
      </c>
      <c r="J531" s="664">
        <f t="shared" si="95"/>
        <v>0</v>
      </c>
    </row>
    <row r="532" spans="1:10" ht="12" customHeight="1" x14ac:dyDescent="0.2">
      <c r="A532" s="539">
        <v>505</v>
      </c>
      <c r="B532" s="543" t="s">
        <v>40</v>
      </c>
      <c r="C532" s="546"/>
      <c r="D532" s="541" t="s">
        <v>41</v>
      </c>
      <c r="E532" s="541"/>
      <c r="F532" s="544">
        <v>0</v>
      </c>
      <c r="G532" s="544">
        <f t="shared" si="93"/>
        <v>0</v>
      </c>
      <c r="H532" s="544">
        <v>66966</v>
      </c>
      <c r="I532" s="544">
        <f t="shared" si="94"/>
        <v>0</v>
      </c>
      <c r="J532" s="664">
        <f t="shared" si="95"/>
        <v>0</v>
      </c>
    </row>
    <row r="533" spans="1:10" ht="12" customHeight="1" x14ac:dyDescent="0.2">
      <c r="A533" s="539">
        <v>506</v>
      </c>
      <c r="B533" s="575" t="s">
        <v>203</v>
      </c>
      <c r="C533" s="546"/>
      <c r="D533" s="541"/>
      <c r="E533" s="541"/>
      <c r="F533" s="541"/>
      <c r="G533" s="544">
        <f t="shared" si="93"/>
        <v>0</v>
      </c>
      <c r="H533" s="147"/>
      <c r="I533" s="544">
        <f t="shared" si="94"/>
        <v>0</v>
      </c>
      <c r="J533" s="663"/>
    </row>
    <row r="534" spans="1:10" ht="12" customHeight="1" x14ac:dyDescent="0.2">
      <c r="A534" s="539">
        <v>507</v>
      </c>
      <c r="B534" s="543" t="s">
        <v>204</v>
      </c>
      <c r="C534" s="541"/>
      <c r="D534" s="541" t="s">
        <v>7</v>
      </c>
      <c r="E534" s="541"/>
      <c r="F534" s="544">
        <v>1200</v>
      </c>
      <c r="G534" s="544">
        <f t="shared" si="93"/>
        <v>0</v>
      </c>
      <c r="H534" s="544">
        <v>1853</v>
      </c>
      <c r="I534" s="544">
        <f t="shared" si="94"/>
        <v>0</v>
      </c>
      <c r="J534" s="664">
        <f t="shared" ref="J534:J538" si="96">G534+I534</f>
        <v>0</v>
      </c>
    </row>
    <row r="535" spans="1:10" ht="12" customHeight="1" x14ac:dyDescent="0.2">
      <c r="A535" s="539">
        <v>508</v>
      </c>
      <c r="B535" s="543" t="s">
        <v>15</v>
      </c>
      <c r="C535" s="541"/>
      <c r="D535" s="541" t="s">
        <v>7</v>
      </c>
      <c r="E535" s="541"/>
      <c r="F535" s="544">
        <v>600</v>
      </c>
      <c r="G535" s="544">
        <f t="shared" si="93"/>
        <v>0</v>
      </c>
      <c r="H535" s="544">
        <v>335</v>
      </c>
      <c r="I535" s="544">
        <f t="shared" si="94"/>
        <v>0</v>
      </c>
      <c r="J535" s="664">
        <f t="shared" si="96"/>
        <v>0</v>
      </c>
    </row>
    <row r="536" spans="1:10" x14ac:dyDescent="0.2">
      <c r="A536" s="539">
        <v>509</v>
      </c>
      <c r="B536" s="543" t="s">
        <v>19</v>
      </c>
      <c r="C536" s="541" t="s">
        <v>326</v>
      </c>
      <c r="D536" s="541" t="s">
        <v>7</v>
      </c>
      <c r="E536" s="541"/>
      <c r="F536" s="544">
        <v>600</v>
      </c>
      <c r="G536" s="544">
        <f t="shared" si="93"/>
        <v>0</v>
      </c>
      <c r="H536" s="544">
        <v>928</v>
      </c>
      <c r="I536" s="544">
        <f t="shared" si="94"/>
        <v>0</v>
      </c>
      <c r="J536" s="664">
        <f t="shared" si="96"/>
        <v>0</v>
      </c>
    </row>
    <row r="537" spans="1:10" ht="26.25" customHeight="1" x14ac:dyDescent="0.2">
      <c r="A537" s="539">
        <v>510</v>
      </c>
      <c r="B537" s="543" t="s">
        <v>198</v>
      </c>
      <c r="C537" s="541"/>
      <c r="D537" s="541" t="s">
        <v>21</v>
      </c>
      <c r="E537" s="541"/>
      <c r="F537" s="544">
        <v>1300</v>
      </c>
      <c r="G537" s="544">
        <f t="shared" si="93"/>
        <v>0</v>
      </c>
      <c r="H537" s="544">
        <v>957</v>
      </c>
      <c r="I537" s="544">
        <f t="shared" si="94"/>
        <v>0</v>
      </c>
      <c r="J537" s="664">
        <f t="shared" si="96"/>
        <v>0</v>
      </c>
    </row>
    <row r="538" spans="1:10" ht="31.9" customHeight="1" x14ac:dyDescent="0.2">
      <c r="A538" s="539">
        <v>511</v>
      </c>
      <c r="B538" s="543" t="s">
        <v>31</v>
      </c>
      <c r="C538" s="546"/>
      <c r="D538" s="541" t="s">
        <v>32</v>
      </c>
      <c r="E538" s="541"/>
      <c r="F538" s="544">
        <v>0</v>
      </c>
      <c r="G538" s="544">
        <f t="shared" si="93"/>
        <v>0</v>
      </c>
      <c r="H538" s="544">
        <v>15695</v>
      </c>
      <c r="I538" s="544">
        <f t="shared" si="94"/>
        <v>0</v>
      </c>
      <c r="J538" s="664">
        <f t="shared" si="96"/>
        <v>0</v>
      </c>
    </row>
    <row r="539" spans="1:10" ht="31.9" customHeight="1" x14ac:dyDescent="0.2">
      <c r="A539" s="539">
        <v>512</v>
      </c>
      <c r="B539" s="543" t="s">
        <v>199</v>
      </c>
      <c r="C539" s="541"/>
      <c r="D539" s="541"/>
      <c r="E539" s="541"/>
      <c r="F539" s="544"/>
      <c r="G539" s="544">
        <f t="shared" si="93"/>
        <v>0</v>
      </c>
      <c r="H539" s="544"/>
      <c r="I539" s="544">
        <f t="shared" si="94"/>
        <v>0</v>
      </c>
      <c r="J539" s="664"/>
    </row>
    <row r="540" spans="1:10" ht="38.25" customHeight="1" x14ac:dyDescent="0.2">
      <c r="A540" s="539">
        <v>513</v>
      </c>
      <c r="B540" s="545" t="s">
        <v>200</v>
      </c>
      <c r="C540" s="541"/>
      <c r="D540" s="541" t="s">
        <v>21</v>
      </c>
      <c r="E540" s="541"/>
      <c r="F540" s="544">
        <v>350</v>
      </c>
      <c r="G540" s="544">
        <f t="shared" si="93"/>
        <v>0</v>
      </c>
      <c r="H540" s="544">
        <v>1212</v>
      </c>
      <c r="I540" s="544">
        <f t="shared" si="94"/>
        <v>0</v>
      </c>
      <c r="J540" s="664">
        <f t="shared" ref="J540:J543" si="97">G540+I540</f>
        <v>0</v>
      </c>
    </row>
    <row r="541" spans="1:10" ht="12" customHeight="1" x14ac:dyDescent="0.2">
      <c r="A541" s="539">
        <v>514</v>
      </c>
      <c r="B541" s="543" t="s">
        <v>201</v>
      </c>
      <c r="C541" s="546"/>
      <c r="D541" s="541" t="s">
        <v>202</v>
      </c>
      <c r="E541" s="541"/>
      <c r="F541" s="544">
        <v>2000</v>
      </c>
      <c r="G541" s="544">
        <f t="shared" si="93"/>
        <v>0</v>
      </c>
      <c r="H541" s="544">
        <v>629</v>
      </c>
      <c r="I541" s="544">
        <f t="shared" si="94"/>
        <v>0</v>
      </c>
      <c r="J541" s="664">
        <f t="shared" si="97"/>
        <v>0</v>
      </c>
    </row>
    <row r="542" spans="1:10" ht="12" customHeight="1" x14ac:dyDescent="0.2">
      <c r="A542" s="539">
        <v>515</v>
      </c>
      <c r="B542" s="543" t="s">
        <v>40</v>
      </c>
      <c r="C542" s="546"/>
      <c r="D542" s="541" t="s">
        <v>41</v>
      </c>
      <c r="E542" s="541"/>
      <c r="F542" s="544">
        <v>0</v>
      </c>
      <c r="G542" s="544">
        <f t="shared" si="93"/>
        <v>0</v>
      </c>
      <c r="H542" s="544">
        <v>53152</v>
      </c>
      <c r="I542" s="544">
        <f t="shared" si="94"/>
        <v>0</v>
      </c>
      <c r="J542" s="664">
        <f t="shared" si="97"/>
        <v>0</v>
      </c>
    </row>
    <row r="543" spans="1:10" ht="12" customHeight="1" x14ac:dyDescent="0.2">
      <c r="A543" s="539">
        <v>516</v>
      </c>
      <c r="B543" s="543" t="s">
        <v>205</v>
      </c>
      <c r="C543" s="576"/>
      <c r="D543" s="541" t="s">
        <v>32</v>
      </c>
      <c r="E543" s="695">
        <v>0.6</v>
      </c>
      <c r="F543" s="544">
        <v>954853.5</v>
      </c>
      <c r="G543" s="544">
        <f t="shared" si="93"/>
        <v>572912.1</v>
      </c>
      <c r="H543" s="544">
        <v>928267</v>
      </c>
      <c r="I543" s="544">
        <f t="shared" si="94"/>
        <v>556960.19999999995</v>
      </c>
      <c r="J543" s="664">
        <f t="shared" si="97"/>
        <v>1129872.2999999998</v>
      </c>
    </row>
    <row r="544" spans="1:10" ht="12" customHeight="1" x14ac:dyDescent="0.2">
      <c r="A544" s="539">
        <v>517</v>
      </c>
      <c r="B544" s="543"/>
      <c r="C544" s="576"/>
      <c r="D544" s="541"/>
      <c r="E544" s="541"/>
      <c r="F544" s="544"/>
      <c r="G544" s="544">
        <f t="shared" si="93"/>
        <v>0</v>
      </c>
      <c r="H544" s="544"/>
      <c r="I544" s="544">
        <f t="shared" si="94"/>
        <v>0</v>
      </c>
      <c r="J544" s="664"/>
    </row>
    <row r="545" spans="1:11" ht="12" customHeight="1" x14ac:dyDescent="0.2">
      <c r="A545" s="539">
        <v>518</v>
      </c>
      <c r="B545" s="543" t="s">
        <v>206</v>
      </c>
      <c r="C545" s="546"/>
      <c r="D545" s="541" t="s">
        <v>207</v>
      </c>
      <c r="E545" s="541">
        <v>0.5</v>
      </c>
      <c r="F545" s="544">
        <v>576000</v>
      </c>
      <c r="G545" s="544">
        <f t="shared" si="93"/>
        <v>288000</v>
      </c>
      <c r="H545" s="544">
        <v>0</v>
      </c>
      <c r="I545" s="544">
        <f t="shared" si="94"/>
        <v>0</v>
      </c>
      <c r="J545" s="664">
        <f t="shared" ref="J545:J546" si="98">G545+I545</f>
        <v>288000</v>
      </c>
    </row>
    <row r="546" spans="1:11" ht="12" customHeight="1" x14ac:dyDescent="0.2">
      <c r="A546" s="539">
        <v>519</v>
      </c>
      <c r="B546" s="543" t="s">
        <v>104</v>
      </c>
      <c r="C546" s="546"/>
      <c r="D546" s="541" t="s">
        <v>207</v>
      </c>
      <c r="E546" s="541"/>
      <c r="F546" s="544">
        <v>243000</v>
      </c>
      <c r="G546" s="544">
        <f t="shared" si="93"/>
        <v>0</v>
      </c>
      <c r="H546" s="544">
        <v>0</v>
      </c>
      <c r="I546" s="544">
        <f t="shared" si="94"/>
        <v>0</v>
      </c>
      <c r="J546" s="664">
        <f t="shared" si="98"/>
        <v>0</v>
      </c>
    </row>
    <row r="547" spans="1:11" ht="12" customHeight="1" x14ac:dyDescent="0.2">
      <c r="A547" s="539">
        <v>520</v>
      </c>
      <c r="B547" s="543"/>
      <c r="C547" s="541"/>
      <c r="D547" s="541"/>
      <c r="E547" s="541"/>
      <c r="F547" s="544"/>
      <c r="G547" s="544"/>
      <c r="H547" s="544"/>
      <c r="I547" s="544"/>
      <c r="J547" s="664"/>
    </row>
    <row r="548" spans="1:11" ht="21.75" customHeight="1" x14ac:dyDescent="0.2">
      <c r="A548" s="539">
        <v>521</v>
      </c>
      <c r="B548" s="684" t="s">
        <v>208</v>
      </c>
      <c r="C548" s="685"/>
      <c r="D548" s="686"/>
      <c r="E548" s="585"/>
      <c r="F548" s="544"/>
      <c r="G548" s="687">
        <f>SUM(G252:G547)</f>
        <v>3129032.02</v>
      </c>
      <c r="H548" s="544"/>
      <c r="I548" s="687">
        <f>SUM(I252:I547)</f>
        <v>6581385.9240000006</v>
      </c>
      <c r="J548" s="688">
        <f t="shared" ref="J548" si="99">SUM(J252:J547)</f>
        <v>9710417.9439999983</v>
      </c>
      <c r="K548" s="669">
        <f>'вдц+кс-6'!P788</f>
        <v>14309357.718854373</v>
      </c>
    </row>
    <row r="549" spans="1:11" hidden="1" x14ac:dyDescent="0.2">
      <c r="A549" s="539">
        <v>522</v>
      </c>
      <c r="B549" s="684"/>
      <c r="C549" s="685"/>
      <c r="D549" s="686"/>
      <c r="E549" s="585"/>
      <c r="F549" s="585"/>
      <c r="G549" s="544"/>
      <c r="H549" s="147"/>
      <c r="I549" s="544"/>
      <c r="J549" s="663"/>
    </row>
    <row r="550" spans="1:11" ht="26.25" customHeight="1" x14ac:dyDescent="0.25">
      <c r="A550" s="539">
        <v>523</v>
      </c>
      <c r="B550" s="540" t="s">
        <v>2</v>
      </c>
      <c r="C550" s="541"/>
      <c r="D550" s="541"/>
      <c r="E550" s="541"/>
      <c r="F550" s="541"/>
      <c r="G550" s="544"/>
      <c r="H550" s="147"/>
      <c r="I550" s="544"/>
      <c r="J550" s="663"/>
    </row>
    <row r="551" spans="1:11" ht="31.9" customHeight="1" x14ac:dyDescent="0.2">
      <c r="A551" s="539">
        <v>524</v>
      </c>
      <c r="B551" s="547" t="s">
        <v>42</v>
      </c>
      <c r="C551" s="541"/>
      <c r="D551" s="541"/>
      <c r="E551" s="541"/>
      <c r="F551" s="541"/>
      <c r="G551" s="544"/>
      <c r="H551" s="147"/>
      <c r="I551" s="544"/>
      <c r="J551" s="663"/>
    </row>
    <row r="552" spans="1:11" ht="31.9" customHeight="1" x14ac:dyDescent="0.2">
      <c r="A552" s="539">
        <v>525</v>
      </c>
      <c r="B552" s="543" t="s">
        <v>19</v>
      </c>
      <c r="C552" s="541" t="s">
        <v>326</v>
      </c>
      <c r="D552" s="541" t="s">
        <v>14</v>
      </c>
      <c r="E552" s="541"/>
      <c r="F552" s="544">
        <v>600</v>
      </c>
      <c r="G552" s="544">
        <f t="shared" ref="G552:G615" si="100">E552*F552</f>
        <v>0</v>
      </c>
      <c r="H552" s="544">
        <v>928</v>
      </c>
      <c r="I552" s="544">
        <f t="shared" ref="I552:I615" si="101">E552*H552</f>
        <v>0</v>
      </c>
      <c r="J552" s="664">
        <f t="shared" ref="J552:J558" si="102">G552+I552</f>
        <v>0</v>
      </c>
    </row>
    <row r="553" spans="1:11" ht="31.9" customHeight="1" x14ac:dyDescent="0.2">
      <c r="A553" s="539">
        <v>526</v>
      </c>
      <c r="B553" s="543" t="s">
        <v>17</v>
      </c>
      <c r="C553" s="541"/>
      <c r="D553" s="541" t="s">
        <v>14</v>
      </c>
      <c r="E553" s="541"/>
      <c r="F553" s="544">
        <v>600</v>
      </c>
      <c r="G553" s="544">
        <f t="shared" si="100"/>
        <v>0</v>
      </c>
      <c r="H553" s="544">
        <v>1026</v>
      </c>
      <c r="I553" s="544">
        <f t="shared" si="101"/>
        <v>0</v>
      </c>
      <c r="J553" s="664">
        <f t="shared" si="102"/>
        <v>0</v>
      </c>
    </row>
    <row r="554" spans="1:11" ht="36.75" customHeight="1" x14ac:dyDescent="0.2">
      <c r="A554" s="539">
        <v>527</v>
      </c>
      <c r="B554" s="543" t="s">
        <v>43</v>
      </c>
      <c r="C554" s="541"/>
      <c r="D554" s="541" t="s">
        <v>21</v>
      </c>
      <c r="E554" s="541"/>
      <c r="F554" s="544">
        <v>650</v>
      </c>
      <c r="G554" s="544">
        <f t="shared" si="100"/>
        <v>0</v>
      </c>
      <c r="H554" s="544">
        <v>237</v>
      </c>
      <c r="I554" s="544">
        <f t="shared" si="101"/>
        <v>0</v>
      </c>
      <c r="J554" s="664">
        <f t="shared" si="102"/>
        <v>0</v>
      </c>
    </row>
    <row r="555" spans="1:11" ht="12" customHeight="1" x14ac:dyDescent="0.2">
      <c r="A555" s="539">
        <v>528</v>
      </c>
      <c r="B555" s="543" t="s">
        <v>327</v>
      </c>
      <c r="C555" s="548"/>
      <c r="D555" s="541" t="s">
        <v>21</v>
      </c>
      <c r="E555" s="541"/>
      <c r="F555" s="544">
        <v>290</v>
      </c>
      <c r="G555" s="544">
        <f t="shared" si="100"/>
        <v>0</v>
      </c>
      <c r="H555" s="544">
        <v>45</v>
      </c>
      <c r="I555" s="544">
        <f t="shared" si="101"/>
        <v>0</v>
      </c>
      <c r="J555" s="664">
        <f t="shared" si="102"/>
        <v>0</v>
      </c>
    </row>
    <row r="556" spans="1:11" ht="12" customHeight="1" x14ac:dyDescent="0.2">
      <c r="A556" s="539">
        <v>529</v>
      </c>
      <c r="B556" s="543" t="s">
        <v>31</v>
      </c>
      <c r="C556" s="546"/>
      <c r="D556" s="541" t="s">
        <v>32</v>
      </c>
      <c r="E556" s="541"/>
      <c r="F556" s="544">
        <v>0</v>
      </c>
      <c r="G556" s="544">
        <f t="shared" si="100"/>
        <v>0</v>
      </c>
      <c r="H556" s="544">
        <v>1896</v>
      </c>
      <c r="I556" s="544">
        <f t="shared" si="101"/>
        <v>0</v>
      </c>
      <c r="J556" s="664">
        <f t="shared" si="102"/>
        <v>0</v>
      </c>
    </row>
    <row r="557" spans="1:11" ht="12" customHeight="1" x14ac:dyDescent="0.2">
      <c r="A557" s="539">
        <v>530</v>
      </c>
      <c r="B557" s="543" t="s">
        <v>40</v>
      </c>
      <c r="C557" s="546"/>
      <c r="D557" s="541" t="s">
        <v>41</v>
      </c>
      <c r="E557" s="541"/>
      <c r="F557" s="544">
        <v>0</v>
      </c>
      <c r="G557" s="544">
        <f t="shared" si="100"/>
        <v>0</v>
      </c>
      <c r="H557" s="544">
        <v>1976</v>
      </c>
      <c r="I557" s="544">
        <f t="shared" si="101"/>
        <v>0</v>
      </c>
      <c r="J557" s="664">
        <f t="shared" si="102"/>
        <v>0</v>
      </c>
    </row>
    <row r="558" spans="1:11" ht="12" customHeight="1" x14ac:dyDescent="0.2">
      <c r="A558" s="539">
        <v>531</v>
      </c>
      <c r="B558" s="543" t="s">
        <v>15</v>
      </c>
      <c r="C558" s="541"/>
      <c r="D558" s="541" t="s">
        <v>14</v>
      </c>
      <c r="E558" s="541"/>
      <c r="F558" s="544">
        <v>600</v>
      </c>
      <c r="G558" s="544">
        <f t="shared" si="100"/>
        <v>0</v>
      </c>
      <c r="H558" s="544">
        <v>335</v>
      </c>
      <c r="I558" s="544">
        <f t="shared" si="101"/>
        <v>0</v>
      </c>
      <c r="J558" s="664">
        <f t="shared" si="102"/>
        <v>0</v>
      </c>
    </row>
    <row r="559" spans="1:11" ht="12" customHeight="1" x14ac:dyDescent="0.2">
      <c r="A559" s="539">
        <v>532</v>
      </c>
      <c r="B559" s="547" t="s">
        <v>44</v>
      </c>
      <c r="C559" s="541"/>
      <c r="D559" s="541"/>
      <c r="E559" s="541"/>
      <c r="F559" s="541"/>
      <c r="G559" s="544"/>
      <c r="H559" s="147"/>
      <c r="I559" s="544"/>
      <c r="J559" s="663"/>
    </row>
    <row r="560" spans="1:11" ht="12" customHeight="1" x14ac:dyDescent="0.2">
      <c r="A560" s="539">
        <v>533</v>
      </c>
      <c r="B560" s="547" t="s">
        <v>45</v>
      </c>
      <c r="C560" s="541"/>
      <c r="D560" s="541"/>
      <c r="E560" s="541"/>
      <c r="F560" s="541"/>
      <c r="G560" s="544"/>
      <c r="H560" s="147"/>
      <c r="I560" s="544"/>
      <c r="J560" s="663"/>
    </row>
    <row r="561" spans="1:10" ht="12" customHeight="1" x14ac:dyDescent="0.2">
      <c r="A561" s="539">
        <v>534</v>
      </c>
      <c r="B561" s="543" t="s">
        <v>301</v>
      </c>
      <c r="C561" s="541" t="s">
        <v>368</v>
      </c>
      <c r="D561" s="541" t="s">
        <v>7</v>
      </c>
      <c r="E561" s="541"/>
      <c r="F561" s="544">
        <v>53425.200000000004</v>
      </c>
      <c r="G561" s="544">
        <f t="shared" si="100"/>
        <v>0</v>
      </c>
      <c r="H561" s="544">
        <v>61094.303999999996</v>
      </c>
      <c r="I561" s="544">
        <f t="shared" si="101"/>
        <v>0</v>
      </c>
      <c r="J561" s="664">
        <f t="shared" ref="J561:J590" si="103">G561+I561</f>
        <v>0</v>
      </c>
    </row>
    <row r="562" spans="1:10" ht="38.25" x14ac:dyDescent="0.2">
      <c r="A562" s="539">
        <v>535</v>
      </c>
      <c r="B562" s="543" t="s">
        <v>238</v>
      </c>
      <c r="C562" s="541" t="s">
        <v>369</v>
      </c>
      <c r="D562" s="541" t="s">
        <v>7</v>
      </c>
      <c r="E562" s="541"/>
      <c r="F562" s="544">
        <v>6088.4000000000005</v>
      </c>
      <c r="G562" s="544">
        <f t="shared" si="100"/>
        <v>0</v>
      </c>
      <c r="H562" s="544">
        <v>13392</v>
      </c>
      <c r="I562" s="544">
        <f t="shared" si="101"/>
        <v>0</v>
      </c>
      <c r="J562" s="664">
        <f t="shared" si="103"/>
        <v>0</v>
      </c>
    </row>
    <row r="563" spans="1:10" ht="24.75" customHeight="1" x14ac:dyDescent="0.2">
      <c r="A563" s="539">
        <v>536</v>
      </c>
      <c r="B563" s="543" t="s">
        <v>239</v>
      </c>
      <c r="C563" s="541" t="s">
        <v>370</v>
      </c>
      <c r="D563" s="541" t="s">
        <v>7</v>
      </c>
      <c r="E563" s="541"/>
      <c r="F563" s="544">
        <v>12143.6</v>
      </c>
      <c r="G563" s="544">
        <f t="shared" si="100"/>
        <v>0</v>
      </c>
      <c r="H563" s="544">
        <v>31296.359999999997</v>
      </c>
      <c r="I563" s="544">
        <f t="shared" si="101"/>
        <v>0</v>
      </c>
      <c r="J563" s="664">
        <f t="shared" si="103"/>
        <v>0</v>
      </c>
    </row>
    <row r="564" spans="1:10" ht="31.9" customHeight="1" x14ac:dyDescent="0.2">
      <c r="A564" s="539">
        <v>537</v>
      </c>
      <c r="B564" s="543" t="s">
        <v>240</v>
      </c>
      <c r="C564" s="541" t="s">
        <v>371</v>
      </c>
      <c r="D564" s="541" t="s">
        <v>7</v>
      </c>
      <c r="E564" s="541"/>
      <c r="F564" s="544">
        <v>1535.6000000000001</v>
      </c>
      <c r="G564" s="544">
        <f t="shared" si="100"/>
        <v>0</v>
      </c>
      <c r="H564" s="544">
        <v>3678.3360000000002</v>
      </c>
      <c r="I564" s="544">
        <f t="shared" si="101"/>
        <v>0</v>
      </c>
      <c r="J564" s="664">
        <f t="shared" si="103"/>
        <v>0</v>
      </c>
    </row>
    <row r="565" spans="1:10" ht="31.9" customHeight="1" x14ac:dyDescent="0.2">
      <c r="A565" s="539">
        <v>538</v>
      </c>
      <c r="B565" s="543" t="s">
        <v>241</v>
      </c>
      <c r="C565" s="541" t="s">
        <v>372</v>
      </c>
      <c r="D565" s="541" t="s">
        <v>7</v>
      </c>
      <c r="E565" s="541"/>
      <c r="F565" s="544">
        <v>21070</v>
      </c>
      <c r="G565" s="544">
        <f t="shared" si="100"/>
        <v>0</v>
      </c>
      <c r="H565" s="544">
        <v>26159.040000000001</v>
      </c>
      <c r="I565" s="544">
        <f t="shared" si="101"/>
        <v>0</v>
      </c>
      <c r="J565" s="664">
        <f t="shared" si="103"/>
        <v>0</v>
      </c>
    </row>
    <row r="566" spans="1:10" ht="38.25" customHeight="1" x14ac:dyDescent="0.2">
      <c r="A566" s="539">
        <v>539</v>
      </c>
      <c r="B566" s="543" t="s">
        <v>242</v>
      </c>
      <c r="C566" s="541" t="s">
        <v>373</v>
      </c>
      <c r="D566" s="541" t="s">
        <v>7</v>
      </c>
      <c r="E566" s="541"/>
      <c r="F566" s="544">
        <v>40176</v>
      </c>
      <c r="G566" s="544">
        <f t="shared" si="100"/>
        <v>0</v>
      </c>
      <c r="H566" s="544">
        <v>99212.4</v>
      </c>
      <c r="I566" s="544">
        <f t="shared" si="101"/>
        <v>0</v>
      </c>
      <c r="J566" s="664">
        <f t="shared" si="103"/>
        <v>0</v>
      </c>
    </row>
    <row r="567" spans="1:10" ht="12" customHeight="1" x14ac:dyDescent="0.2">
      <c r="A567" s="539">
        <v>540</v>
      </c>
      <c r="B567" s="543" t="s">
        <v>414</v>
      </c>
      <c r="C567" s="541"/>
      <c r="D567" s="541" t="s">
        <v>7</v>
      </c>
      <c r="E567" s="541"/>
      <c r="F567" s="544">
        <v>8530</v>
      </c>
      <c r="G567" s="544">
        <f t="shared" si="100"/>
        <v>0</v>
      </c>
      <c r="H567" s="544">
        <v>21450</v>
      </c>
      <c r="I567" s="544">
        <f t="shared" si="101"/>
        <v>0</v>
      </c>
      <c r="J567" s="664">
        <f t="shared" si="103"/>
        <v>0</v>
      </c>
    </row>
    <row r="568" spans="1:10" ht="12" customHeight="1" x14ac:dyDescent="0.2">
      <c r="A568" s="539">
        <v>541</v>
      </c>
      <c r="B568" s="549" t="s">
        <v>387</v>
      </c>
      <c r="C568" s="550" t="s">
        <v>415</v>
      </c>
      <c r="D568" s="550" t="s">
        <v>14</v>
      </c>
      <c r="E568" s="550"/>
      <c r="F568" s="551">
        <v>4500</v>
      </c>
      <c r="G568" s="544">
        <f t="shared" si="100"/>
        <v>0</v>
      </c>
      <c r="H568" s="551">
        <v>12169.05</v>
      </c>
      <c r="I568" s="544">
        <f t="shared" si="101"/>
        <v>0</v>
      </c>
      <c r="J568" s="665">
        <f t="shared" si="103"/>
        <v>0</v>
      </c>
    </row>
    <row r="569" spans="1:10" ht="12" customHeight="1" x14ac:dyDescent="0.2">
      <c r="A569" s="539">
        <v>542</v>
      </c>
      <c r="B569" s="549" t="s">
        <v>387</v>
      </c>
      <c r="C569" s="550" t="s">
        <v>416</v>
      </c>
      <c r="D569" s="550" t="s">
        <v>14</v>
      </c>
      <c r="E569" s="550"/>
      <c r="F569" s="551">
        <v>4500</v>
      </c>
      <c r="G569" s="544">
        <f t="shared" si="100"/>
        <v>0</v>
      </c>
      <c r="H569" s="551">
        <v>12435.650000000001</v>
      </c>
      <c r="I569" s="544">
        <f t="shared" si="101"/>
        <v>0</v>
      </c>
      <c r="J569" s="665">
        <f t="shared" si="103"/>
        <v>0</v>
      </c>
    </row>
    <row r="570" spans="1:10" ht="12" customHeight="1" x14ac:dyDescent="0.2">
      <c r="A570" s="539">
        <v>543</v>
      </c>
      <c r="B570" s="549" t="s">
        <v>387</v>
      </c>
      <c r="C570" s="550" t="s">
        <v>417</v>
      </c>
      <c r="D570" s="550" t="s">
        <v>14</v>
      </c>
      <c r="E570" s="550"/>
      <c r="F570" s="551">
        <v>4500</v>
      </c>
      <c r="G570" s="544">
        <f t="shared" si="100"/>
        <v>0</v>
      </c>
      <c r="H570" s="551">
        <v>11769.15</v>
      </c>
      <c r="I570" s="544">
        <f t="shared" si="101"/>
        <v>0</v>
      </c>
      <c r="J570" s="665">
        <f t="shared" si="103"/>
        <v>0</v>
      </c>
    </row>
    <row r="571" spans="1:10" ht="12" customHeight="1" x14ac:dyDescent="0.2">
      <c r="A571" s="539">
        <v>544</v>
      </c>
      <c r="B571" s="549" t="s">
        <v>387</v>
      </c>
      <c r="C571" s="550" t="s">
        <v>418</v>
      </c>
      <c r="D571" s="550" t="s">
        <v>14</v>
      </c>
      <c r="E571" s="550"/>
      <c r="F571" s="551">
        <v>4500</v>
      </c>
      <c r="G571" s="544">
        <f t="shared" si="100"/>
        <v>0</v>
      </c>
      <c r="H571" s="551">
        <v>10968.575000000001</v>
      </c>
      <c r="I571" s="544">
        <f t="shared" si="101"/>
        <v>0</v>
      </c>
      <c r="J571" s="665">
        <f t="shared" si="103"/>
        <v>0</v>
      </c>
    </row>
    <row r="572" spans="1:10" ht="12" customHeight="1" x14ac:dyDescent="0.2">
      <c r="A572" s="539">
        <v>545</v>
      </c>
      <c r="B572" s="549" t="s">
        <v>387</v>
      </c>
      <c r="C572" s="550" t="s">
        <v>419</v>
      </c>
      <c r="D572" s="550" t="s">
        <v>14</v>
      </c>
      <c r="E572" s="550"/>
      <c r="F572" s="551">
        <v>4500</v>
      </c>
      <c r="G572" s="544">
        <f t="shared" si="100"/>
        <v>0</v>
      </c>
      <c r="H572" s="551">
        <v>10701.199999999999</v>
      </c>
      <c r="I572" s="544">
        <f t="shared" si="101"/>
        <v>0</v>
      </c>
      <c r="J572" s="665">
        <f t="shared" si="103"/>
        <v>0</v>
      </c>
    </row>
    <row r="573" spans="1:10" ht="12" customHeight="1" x14ac:dyDescent="0.2">
      <c r="A573" s="539">
        <v>546</v>
      </c>
      <c r="B573" s="549" t="s">
        <v>387</v>
      </c>
      <c r="C573" s="550" t="s">
        <v>420</v>
      </c>
      <c r="D573" s="550" t="s">
        <v>14</v>
      </c>
      <c r="E573" s="550"/>
      <c r="F573" s="551">
        <v>4500</v>
      </c>
      <c r="G573" s="544">
        <f t="shared" si="100"/>
        <v>0</v>
      </c>
      <c r="H573" s="551">
        <v>10701.199999999999</v>
      </c>
      <c r="I573" s="544">
        <f t="shared" si="101"/>
        <v>0</v>
      </c>
      <c r="J573" s="665">
        <f t="shared" si="103"/>
        <v>0</v>
      </c>
    </row>
    <row r="574" spans="1:10" ht="25.5" x14ac:dyDescent="0.2">
      <c r="A574" s="539">
        <v>547</v>
      </c>
      <c r="B574" s="549" t="s">
        <v>387</v>
      </c>
      <c r="C574" s="550" t="s">
        <v>421</v>
      </c>
      <c r="D574" s="550" t="s">
        <v>14</v>
      </c>
      <c r="E574" s="550"/>
      <c r="F574" s="551">
        <v>4500</v>
      </c>
      <c r="G574" s="544">
        <f t="shared" si="100"/>
        <v>0</v>
      </c>
      <c r="H574" s="551">
        <v>10567.9</v>
      </c>
      <c r="I574" s="544">
        <f t="shared" si="101"/>
        <v>0</v>
      </c>
      <c r="J574" s="665">
        <f t="shared" si="103"/>
        <v>0</v>
      </c>
    </row>
    <row r="575" spans="1:10" ht="26.25" customHeight="1" x14ac:dyDescent="0.2">
      <c r="A575" s="539">
        <v>548</v>
      </c>
      <c r="B575" s="549" t="s">
        <v>82</v>
      </c>
      <c r="C575" s="550" t="s">
        <v>83</v>
      </c>
      <c r="D575" s="550" t="s">
        <v>56</v>
      </c>
      <c r="E575" s="550"/>
      <c r="F575" s="551">
        <v>600</v>
      </c>
      <c r="G575" s="544">
        <f t="shared" si="100"/>
        <v>0</v>
      </c>
      <c r="H575" s="551">
        <v>588</v>
      </c>
      <c r="I575" s="544">
        <f t="shared" si="101"/>
        <v>0</v>
      </c>
      <c r="J575" s="665">
        <f t="shared" si="103"/>
        <v>0</v>
      </c>
    </row>
    <row r="576" spans="1:10" ht="31.9" customHeight="1" x14ac:dyDescent="0.2">
      <c r="A576" s="539">
        <v>549</v>
      </c>
      <c r="B576" s="549" t="s">
        <v>151</v>
      </c>
      <c r="C576" s="550" t="s">
        <v>152</v>
      </c>
      <c r="D576" s="550" t="s">
        <v>56</v>
      </c>
      <c r="E576" s="550"/>
      <c r="F576" s="551">
        <v>600</v>
      </c>
      <c r="G576" s="544">
        <f t="shared" si="100"/>
        <v>0</v>
      </c>
      <c r="H576" s="551">
        <v>381</v>
      </c>
      <c r="I576" s="544">
        <f t="shared" si="101"/>
        <v>0</v>
      </c>
      <c r="J576" s="665">
        <f t="shared" si="103"/>
        <v>0</v>
      </c>
    </row>
    <row r="577" spans="1:10" ht="36.75" customHeight="1" x14ac:dyDescent="0.2">
      <c r="A577" s="539">
        <v>550</v>
      </c>
      <c r="B577" s="549" t="s">
        <v>390</v>
      </c>
      <c r="C577" s="550" t="s">
        <v>391</v>
      </c>
      <c r="D577" s="550" t="s">
        <v>14</v>
      </c>
      <c r="E577" s="550"/>
      <c r="F577" s="551">
        <v>400</v>
      </c>
      <c r="G577" s="544">
        <f t="shared" si="100"/>
        <v>0</v>
      </c>
      <c r="H577" s="551">
        <v>900</v>
      </c>
      <c r="I577" s="544">
        <f t="shared" si="101"/>
        <v>0</v>
      </c>
      <c r="J577" s="665">
        <f t="shared" si="103"/>
        <v>0</v>
      </c>
    </row>
    <row r="578" spans="1:10" ht="12" customHeight="1" x14ac:dyDescent="0.2">
      <c r="A578" s="539">
        <v>551</v>
      </c>
      <c r="B578" s="549" t="s">
        <v>392</v>
      </c>
      <c r="C578" s="550" t="s">
        <v>393</v>
      </c>
      <c r="D578" s="550" t="s">
        <v>14</v>
      </c>
      <c r="E578" s="550"/>
      <c r="F578" s="551">
        <v>300</v>
      </c>
      <c r="G578" s="544">
        <f t="shared" si="100"/>
        <v>0</v>
      </c>
      <c r="H578" s="551">
        <v>234</v>
      </c>
      <c r="I578" s="544">
        <f t="shared" si="101"/>
        <v>0</v>
      </c>
      <c r="J578" s="665">
        <f t="shared" si="103"/>
        <v>0</v>
      </c>
    </row>
    <row r="579" spans="1:10" ht="12" customHeight="1" x14ac:dyDescent="0.2">
      <c r="A579" s="539">
        <v>552</v>
      </c>
      <c r="B579" s="549" t="s">
        <v>394</v>
      </c>
      <c r="C579" s="552" t="s">
        <v>422</v>
      </c>
      <c r="D579" s="552" t="s">
        <v>14</v>
      </c>
      <c r="E579" s="552"/>
      <c r="F579" s="551">
        <v>1250</v>
      </c>
      <c r="G579" s="544">
        <f t="shared" si="100"/>
        <v>0</v>
      </c>
      <c r="H579" s="551">
        <v>899.84999999999991</v>
      </c>
      <c r="I579" s="544">
        <f t="shared" si="101"/>
        <v>0</v>
      </c>
      <c r="J579" s="665">
        <f t="shared" si="103"/>
        <v>0</v>
      </c>
    </row>
    <row r="580" spans="1:10" ht="12" customHeight="1" x14ac:dyDescent="0.2">
      <c r="A580" s="539">
        <v>553</v>
      </c>
      <c r="B580" s="549" t="s">
        <v>394</v>
      </c>
      <c r="C580" s="552" t="s">
        <v>423</v>
      </c>
      <c r="D580" s="552" t="s">
        <v>14</v>
      </c>
      <c r="E580" s="552"/>
      <c r="F580" s="551">
        <v>1250</v>
      </c>
      <c r="G580" s="544">
        <f t="shared" si="100"/>
        <v>0</v>
      </c>
      <c r="H580" s="551">
        <v>738.5</v>
      </c>
      <c r="I580" s="544">
        <f t="shared" si="101"/>
        <v>0</v>
      </c>
      <c r="J580" s="665">
        <f t="shared" si="103"/>
        <v>0</v>
      </c>
    </row>
    <row r="581" spans="1:10" ht="12" customHeight="1" x14ac:dyDescent="0.2">
      <c r="A581" s="539">
        <v>554</v>
      </c>
      <c r="B581" s="549" t="s">
        <v>394</v>
      </c>
      <c r="C581" s="552" t="s">
        <v>293</v>
      </c>
      <c r="D581" s="552" t="s">
        <v>14</v>
      </c>
      <c r="E581" s="552"/>
      <c r="F581" s="551">
        <v>1150</v>
      </c>
      <c r="G581" s="544">
        <f t="shared" si="100"/>
        <v>0</v>
      </c>
      <c r="H581" s="551">
        <v>600.21818181818185</v>
      </c>
      <c r="I581" s="544">
        <f t="shared" si="101"/>
        <v>0</v>
      </c>
      <c r="J581" s="665">
        <f t="shared" si="103"/>
        <v>0</v>
      </c>
    </row>
    <row r="582" spans="1:10" ht="12" customHeight="1" x14ac:dyDescent="0.2">
      <c r="A582" s="539">
        <v>555</v>
      </c>
      <c r="B582" s="549" t="s">
        <v>394</v>
      </c>
      <c r="C582" s="552" t="s">
        <v>424</v>
      </c>
      <c r="D582" s="552" t="s">
        <v>14</v>
      </c>
      <c r="E582" s="552"/>
      <c r="F582" s="551">
        <v>850</v>
      </c>
      <c r="G582" s="544">
        <f t="shared" si="100"/>
        <v>0</v>
      </c>
      <c r="H582" s="551">
        <v>509.44444444444446</v>
      </c>
      <c r="I582" s="544">
        <f t="shared" si="101"/>
        <v>0</v>
      </c>
      <c r="J582" s="665">
        <f t="shared" si="103"/>
        <v>0</v>
      </c>
    </row>
    <row r="583" spans="1:10" ht="12" customHeight="1" x14ac:dyDescent="0.2">
      <c r="A583" s="539">
        <v>556</v>
      </c>
      <c r="B583" s="543" t="s">
        <v>302</v>
      </c>
      <c r="C583" s="541"/>
      <c r="D583" s="541" t="s">
        <v>7</v>
      </c>
      <c r="E583" s="541"/>
      <c r="F583" s="544">
        <v>1500</v>
      </c>
      <c r="G583" s="544">
        <f t="shared" si="100"/>
        <v>0</v>
      </c>
      <c r="H583" s="544">
        <v>4557</v>
      </c>
      <c r="I583" s="544">
        <f t="shared" si="101"/>
        <v>0</v>
      </c>
      <c r="J583" s="664">
        <f t="shared" si="103"/>
        <v>0</v>
      </c>
    </row>
    <row r="584" spans="1:10" ht="12" customHeight="1" x14ac:dyDescent="0.2">
      <c r="A584" s="539">
        <v>557</v>
      </c>
      <c r="B584" s="543" t="s">
        <v>243</v>
      </c>
      <c r="C584" s="541"/>
      <c r="D584" s="541" t="s">
        <v>7</v>
      </c>
      <c r="E584" s="541"/>
      <c r="F584" s="544">
        <v>800</v>
      </c>
      <c r="G584" s="544">
        <f t="shared" si="100"/>
        <v>0</v>
      </c>
      <c r="H584" s="544">
        <v>832</v>
      </c>
      <c r="I584" s="544">
        <f t="shared" si="101"/>
        <v>0</v>
      </c>
      <c r="J584" s="664">
        <f t="shared" si="103"/>
        <v>0</v>
      </c>
    </row>
    <row r="585" spans="1:10" ht="12" customHeight="1" x14ac:dyDescent="0.2">
      <c r="A585" s="539">
        <v>558</v>
      </c>
      <c r="B585" s="543" t="s">
        <v>244</v>
      </c>
      <c r="C585" s="541"/>
      <c r="D585" s="541" t="s">
        <v>7</v>
      </c>
      <c r="E585" s="541"/>
      <c r="F585" s="544">
        <v>800</v>
      </c>
      <c r="G585" s="544">
        <f t="shared" si="100"/>
        <v>0</v>
      </c>
      <c r="H585" s="544">
        <v>507</v>
      </c>
      <c r="I585" s="544">
        <f t="shared" si="101"/>
        <v>0</v>
      </c>
      <c r="J585" s="664">
        <f t="shared" si="103"/>
        <v>0</v>
      </c>
    </row>
    <row r="586" spans="1:10" x14ac:dyDescent="0.2">
      <c r="A586" s="539">
        <v>559</v>
      </c>
      <c r="B586" s="543" t="s">
        <v>55</v>
      </c>
      <c r="C586" s="541"/>
      <c r="D586" s="541" t="s">
        <v>56</v>
      </c>
      <c r="E586" s="541"/>
      <c r="F586" s="544">
        <v>1800</v>
      </c>
      <c r="G586" s="544">
        <f t="shared" si="100"/>
        <v>0</v>
      </c>
      <c r="H586" s="544">
        <v>840</v>
      </c>
      <c r="I586" s="544">
        <f t="shared" si="101"/>
        <v>0</v>
      </c>
      <c r="J586" s="664">
        <f t="shared" si="103"/>
        <v>0</v>
      </c>
    </row>
    <row r="587" spans="1:10" x14ac:dyDescent="0.2">
      <c r="A587" s="539">
        <v>560</v>
      </c>
      <c r="B587" s="543" t="s">
        <v>429</v>
      </c>
      <c r="C587" s="546"/>
      <c r="D587" s="541" t="s">
        <v>56</v>
      </c>
      <c r="E587" s="541"/>
      <c r="F587" s="544">
        <v>1800</v>
      </c>
      <c r="G587" s="544">
        <f t="shared" si="100"/>
        <v>0</v>
      </c>
      <c r="H587" s="544">
        <v>1460</v>
      </c>
      <c r="I587" s="544">
        <f t="shared" si="101"/>
        <v>0</v>
      </c>
      <c r="J587" s="664">
        <f t="shared" si="103"/>
        <v>0</v>
      </c>
    </row>
    <row r="588" spans="1:10" ht="25.5" x14ac:dyDescent="0.2">
      <c r="A588" s="539">
        <v>561</v>
      </c>
      <c r="B588" s="543" t="s">
        <v>431</v>
      </c>
      <c r="C588" s="546"/>
      <c r="D588" s="541" t="s">
        <v>56</v>
      </c>
      <c r="E588" s="541"/>
      <c r="F588" s="544">
        <v>1800</v>
      </c>
      <c r="G588" s="544">
        <f t="shared" si="100"/>
        <v>0</v>
      </c>
      <c r="H588" s="544">
        <v>2920</v>
      </c>
      <c r="I588" s="544">
        <f t="shared" si="101"/>
        <v>0</v>
      </c>
      <c r="J588" s="664">
        <f t="shared" si="103"/>
        <v>0</v>
      </c>
    </row>
    <row r="589" spans="1:10" x14ac:dyDescent="0.2">
      <c r="A589" s="539">
        <v>562</v>
      </c>
      <c r="B589" s="543" t="s">
        <v>59</v>
      </c>
      <c r="C589" s="541"/>
      <c r="D589" s="541" t="s">
        <v>56</v>
      </c>
      <c r="E589" s="541"/>
      <c r="F589" s="544">
        <v>1800</v>
      </c>
      <c r="G589" s="544">
        <f t="shared" si="100"/>
        <v>0</v>
      </c>
      <c r="H589" s="544">
        <v>3080</v>
      </c>
      <c r="I589" s="544">
        <f t="shared" si="101"/>
        <v>0</v>
      </c>
      <c r="J589" s="664">
        <f t="shared" si="103"/>
        <v>0</v>
      </c>
    </row>
    <row r="590" spans="1:10" x14ac:dyDescent="0.2">
      <c r="A590" s="539">
        <v>563</v>
      </c>
      <c r="B590" s="543" t="s">
        <v>60</v>
      </c>
      <c r="C590" s="546"/>
      <c r="D590" s="541" t="s">
        <v>5</v>
      </c>
      <c r="E590" s="541"/>
      <c r="F590" s="544">
        <v>0</v>
      </c>
      <c r="G590" s="544">
        <f t="shared" si="100"/>
        <v>0</v>
      </c>
      <c r="H590" s="544">
        <v>97337</v>
      </c>
      <c r="I590" s="544">
        <f t="shared" si="101"/>
        <v>0</v>
      </c>
      <c r="J590" s="664">
        <f t="shared" si="103"/>
        <v>0</v>
      </c>
    </row>
    <row r="591" spans="1:10" x14ac:dyDescent="0.2">
      <c r="A591" s="539">
        <v>564</v>
      </c>
      <c r="B591" s="547" t="s">
        <v>61</v>
      </c>
      <c r="C591" s="541"/>
      <c r="D591" s="541"/>
      <c r="E591" s="541"/>
      <c r="F591" s="541"/>
      <c r="G591" s="544">
        <f t="shared" si="100"/>
        <v>0</v>
      </c>
      <c r="H591" s="147"/>
      <c r="I591" s="544">
        <f t="shared" si="101"/>
        <v>0</v>
      </c>
      <c r="J591" s="663"/>
    </row>
    <row r="592" spans="1:10" ht="25.5" x14ac:dyDescent="0.2">
      <c r="A592" s="539">
        <v>565</v>
      </c>
      <c r="B592" s="543" t="s">
        <v>303</v>
      </c>
      <c r="C592" s="541" t="s">
        <v>374</v>
      </c>
      <c r="D592" s="541" t="s">
        <v>14</v>
      </c>
      <c r="E592" s="541"/>
      <c r="F592" s="544">
        <v>43125</v>
      </c>
      <c r="G592" s="544">
        <f t="shared" si="100"/>
        <v>0</v>
      </c>
      <c r="H592" s="544">
        <v>47854.080000000002</v>
      </c>
      <c r="I592" s="544">
        <f t="shared" si="101"/>
        <v>0</v>
      </c>
      <c r="J592" s="664">
        <f t="shared" ref="J592:J609" si="104">G592+I592</f>
        <v>0</v>
      </c>
    </row>
    <row r="593" spans="1:10" x14ac:dyDescent="0.2">
      <c r="A593" s="539">
        <v>566</v>
      </c>
      <c r="B593" s="543" t="s">
        <v>425</v>
      </c>
      <c r="C593" s="541"/>
      <c r="D593" s="541" t="s">
        <v>7</v>
      </c>
      <c r="E593" s="541"/>
      <c r="F593" s="544">
        <v>7730</v>
      </c>
      <c r="G593" s="544">
        <f t="shared" si="100"/>
        <v>0</v>
      </c>
      <c r="H593" s="544">
        <v>18729</v>
      </c>
      <c r="I593" s="544">
        <f t="shared" si="101"/>
        <v>0</v>
      </c>
      <c r="J593" s="664">
        <f t="shared" si="104"/>
        <v>0</v>
      </c>
    </row>
    <row r="594" spans="1:10" ht="25.5" x14ac:dyDescent="0.2">
      <c r="A594" s="539">
        <v>567</v>
      </c>
      <c r="B594" s="549" t="s">
        <v>387</v>
      </c>
      <c r="C594" s="550" t="s">
        <v>426</v>
      </c>
      <c r="D594" s="550" t="s">
        <v>14</v>
      </c>
      <c r="E594" s="550"/>
      <c r="F594" s="551">
        <v>4500</v>
      </c>
      <c r="G594" s="544">
        <f t="shared" si="100"/>
        <v>0</v>
      </c>
      <c r="H594" s="551">
        <v>14304.174999999999</v>
      </c>
      <c r="I594" s="544">
        <f t="shared" si="101"/>
        <v>0</v>
      </c>
      <c r="J594" s="665">
        <f t="shared" si="104"/>
        <v>0</v>
      </c>
    </row>
    <row r="595" spans="1:10" ht="25.5" x14ac:dyDescent="0.2">
      <c r="A595" s="539">
        <v>568</v>
      </c>
      <c r="B595" s="549" t="s">
        <v>387</v>
      </c>
      <c r="C595" s="550" t="s">
        <v>419</v>
      </c>
      <c r="D595" s="550" t="s">
        <v>14</v>
      </c>
      <c r="E595" s="550"/>
      <c r="F595" s="551">
        <v>4500</v>
      </c>
      <c r="G595" s="544">
        <f t="shared" si="100"/>
        <v>0</v>
      </c>
      <c r="H595" s="551">
        <v>10701.199999999999</v>
      </c>
      <c r="I595" s="544">
        <f t="shared" si="101"/>
        <v>0</v>
      </c>
      <c r="J595" s="665">
        <f t="shared" si="104"/>
        <v>0</v>
      </c>
    </row>
    <row r="596" spans="1:10" ht="25.5" x14ac:dyDescent="0.2">
      <c r="A596" s="539">
        <v>569</v>
      </c>
      <c r="B596" s="549" t="s">
        <v>387</v>
      </c>
      <c r="C596" s="550" t="s">
        <v>420</v>
      </c>
      <c r="D596" s="550" t="s">
        <v>14</v>
      </c>
      <c r="E596" s="550"/>
      <c r="F596" s="551">
        <v>4500</v>
      </c>
      <c r="G596" s="544">
        <f t="shared" si="100"/>
        <v>0</v>
      </c>
      <c r="H596" s="551">
        <v>10701.199999999999</v>
      </c>
      <c r="I596" s="544">
        <f t="shared" si="101"/>
        <v>0</v>
      </c>
      <c r="J596" s="665">
        <f t="shared" si="104"/>
        <v>0</v>
      </c>
    </row>
    <row r="597" spans="1:10" ht="25.5" x14ac:dyDescent="0.2">
      <c r="A597" s="539">
        <v>570</v>
      </c>
      <c r="B597" s="549" t="s">
        <v>387</v>
      </c>
      <c r="C597" s="550" t="s">
        <v>421</v>
      </c>
      <c r="D597" s="550" t="s">
        <v>14</v>
      </c>
      <c r="E597" s="550"/>
      <c r="F597" s="551">
        <v>4500</v>
      </c>
      <c r="G597" s="544">
        <f t="shared" si="100"/>
        <v>0</v>
      </c>
      <c r="H597" s="551">
        <v>10567.9</v>
      </c>
      <c r="I597" s="544">
        <f t="shared" si="101"/>
        <v>0</v>
      </c>
      <c r="J597" s="665">
        <f t="shared" si="104"/>
        <v>0</v>
      </c>
    </row>
    <row r="598" spans="1:10" ht="25.5" x14ac:dyDescent="0.2">
      <c r="A598" s="539">
        <v>571</v>
      </c>
      <c r="B598" s="549" t="s">
        <v>82</v>
      </c>
      <c r="C598" s="550" t="s">
        <v>83</v>
      </c>
      <c r="D598" s="550" t="s">
        <v>56</v>
      </c>
      <c r="E598" s="550"/>
      <c r="F598" s="551">
        <v>600</v>
      </c>
      <c r="G598" s="544">
        <f t="shared" si="100"/>
        <v>0</v>
      </c>
      <c r="H598" s="551">
        <v>588</v>
      </c>
      <c r="I598" s="544">
        <f t="shared" si="101"/>
        <v>0</v>
      </c>
      <c r="J598" s="665">
        <f t="shared" si="104"/>
        <v>0</v>
      </c>
    </row>
    <row r="599" spans="1:10" x14ac:dyDescent="0.2">
      <c r="A599" s="539">
        <v>572</v>
      </c>
      <c r="B599" s="549" t="s">
        <v>390</v>
      </c>
      <c r="C599" s="550" t="s">
        <v>391</v>
      </c>
      <c r="D599" s="550" t="s">
        <v>14</v>
      </c>
      <c r="E599" s="550"/>
      <c r="F599" s="551">
        <v>400</v>
      </c>
      <c r="G599" s="544">
        <f t="shared" si="100"/>
        <v>0</v>
      </c>
      <c r="H599" s="551">
        <v>900</v>
      </c>
      <c r="I599" s="544">
        <f t="shared" si="101"/>
        <v>0</v>
      </c>
      <c r="J599" s="665">
        <f t="shared" si="104"/>
        <v>0</v>
      </c>
    </row>
    <row r="600" spans="1:10" ht="28.5" customHeight="1" x14ac:dyDescent="0.2">
      <c r="A600" s="539">
        <v>573</v>
      </c>
      <c r="B600" s="549" t="s">
        <v>392</v>
      </c>
      <c r="C600" s="550" t="s">
        <v>393</v>
      </c>
      <c r="D600" s="550" t="s">
        <v>14</v>
      </c>
      <c r="E600" s="550"/>
      <c r="F600" s="551">
        <v>300</v>
      </c>
      <c r="G600" s="544">
        <f t="shared" si="100"/>
        <v>0</v>
      </c>
      <c r="H600" s="551">
        <v>234</v>
      </c>
      <c r="I600" s="544">
        <f t="shared" si="101"/>
        <v>0</v>
      </c>
      <c r="J600" s="665">
        <f t="shared" si="104"/>
        <v>0</v>
      </c>
    </row>
    <row r="601" spans="1:10" ht="12" customHeight="1" x14ac:dyDescent="0.2">
      <c r="A601" s="539">
        <v>574</v>
      </c>
      <c r="B601" s="549" t="s">
        <v>394</v>
      </c>
      <c r="C601" s="552" t="s">
        <v>423</v>
      </c>
      <c r="D601" s="552" t="s">
        <v>14</v>
      </c>
      <c r="E601" s="552"/>
      <c r="F601" s="551">
        <v>1250</v>
      </c>
      <c r="G601" s="544">
        <f t="shared" si="100"/>
        <v>0</v>
      </c>
      <c r="H601" s="551">
        <v>738.5</v>
      </c>
      <c r="I601" s="544">
        <f t="shared" si="101"/>
        <v>0</v>
      </c>
      <c r="J601" s="665">
        <f t="shared" si="104"/>
        <v>0</v>
      </c>
    </row>
    <row r="602" spans="1:10" ht="12" customHeight="1" x14ac:dyDescent="0.2">
      <c r="A602" s="539">
        <v>575</v>
      </c>
      <c r="B602" s="549" t="s">
        <v>394</v>
      </c>
      <c r="C602" s="552" t="s">
        <v>293</v>
      </c>
      <c r="D602" s="552" t="s">
        <v>14</v>
      </c>
      <c r="E602" s="552"/>
      <c r="F602" s="551">
        <v>1150</v>
      </c>
      <c r="G602" s="544">
        <f t="shared" si="100"/>
        <v>0</v>
      </c>
      <c r="H602" s="551">
        <v>600.21818181818185</v>
      </c>
      <c r="I602" s="544">
        <f t="shared" si="101"/>
        <v>0</v>
      </c>
      <c r="J602" s="665">
        <f t="shared" si="104"/>
        <v>0</v>
      </c>
    </row>
    <row r="603" spans="1:10" ht="12" customHeight="1" x14ac:dyDescent="0.2">
      <c r="A603" s="539">
        <v>576</v>
      </c>
      <c r="B603" s="549" t="s">
        <v>394</v>
      </c>
      <c r="C603" s="552" t="s">
        <v>424</v>
      </c>
      <c r="D603" s="552" t="s">
        <v>14</v>
      </c>
      <c r="E603" s="552"/>
      <c r="F603" s="551">
        <v>850</v>
      </c>
      <c r="G603" s="544">
        <f t="shared" si="100"/>
        <v>0</v>
      </c>
      <c r="H603" s="551">
        <v>509.44444444444446</v>
      </c>
      <c r="I603" s="544">
        <f t="shared" si="101"/>
        <v>0</v>
      </c>
      <c r="J603" s="665">
        <f t="shared" si="104"/>
        <v>0</v>
      </c>
    </row>
    <row r="604" spans="1:10" ht="12" customHeight="1" x14ac:dyDescent="0.2">
      <c r="A604" s="539">
        <v>577</v>
      </c>
      <c r="B604" s="543" t="s">
        <v>244</v>
      </c>
      <c r="C604" s="541"/>
      <c r="D604" s="541" t="s">
        <v>14</v>
      </c>
      <c r="E604" s="541"/>
      <c r="F604" s="544">
        <v>800</v>
      </c>
      <c r="G604" s="544">
        <f t="shared" si="100"/>
        <v>0</v>
      </c>
      <c r="H604" s="544">
        <v>507</v>
      </c>
      <c r="I604" s="544">
        <f t="shared" si="101"/>
        <v>0</v>
      </c>
      <c r="J604" s="664">
        <f t="shared" si="104"/>
        <v>0</v>
      </c>
    </row>
    <row r="605" spans="1:10" x14ac:dyDescent="0.2">
      <c r="A605" s="539">
        <v>578</v>
      </c>
      <c r="B605" s="543" t="s">
        <v>243</v>
      </c>
      <c r="C605" s="541"/>
      <c r="D605" s="541" t="s">
        <v>14</v>
      </c>
      <c r="E605" s="541"/>
      <c r="F605" s="544">
        <v>800</v>
      </c>
      <c r="G605" s="544">
        <f t="shared" si="100"/>
        <v>0</v>
      </c>
      <c r="H605" s="544">
        <v>507</v>
      </c>
      <c r="I605" s="544">
        <f t="shared" si="101"/>
        <v>0</v>
      </c>
      <c r="J605" s="664">
        <f t="shared" si="104"/>
        <v>0</v>
      </c>
    </row>
    <row r="606" spans="1:10" x14ac:dyDescent="0.2">
      <c r="A606" s="539">
        <v>579</v>
      </c>
      <c r="B606" s="543" t="s">
        <v>304</v>
      </c>
      <c r="C606" s="541"/>
      <c r="D606" s="541" t="s">
        <v>14</v>
      </c>
      <c r="E606" s="541"/>
      <c r="F606" s="544">
        <v>600</v>
      </c>
      <c r="G606" s="544">
        <f t="shared" si="100"/>
        <v>0</v>
      </c>
      <c r="H606" s="544">
        <v>15460</v>
      </c>
      <c r="I606" s="544">
        <f t="shared" si="101"/>
        <v>0</v>
      </c>
      <c r="J606" s="664">
        <f t="shared" si="104"/>
        <v>0</v>
      </c>
    </row>
    <row r="607" spans="1:10" x14ac:dyDescent="0.2">
      <c r="A607" s="539">
        <v>580</v>
      </c>
      <c r="B607" s="543" t="s">
        <v>429</v>
      </c>
      <c r="C607" s="546"/>
      <c r="D607" s="541" t="s">
        <v>56</v>
      </c>
      <c r="E607" s="541"/>
      <c r="F607" s="544">
        <v>1800</v>
      </c>
      <c r="G607" s="544">
        <f t="shared" si="100"/>
        <v>0</v>
      </c>
      <c r="H607" s="544">
        <v>1460</v>
      </c>
      <c r="I607" s="544">
        <f t="shared" si="101"/>
        <v>0</v>
      </c>
      <c r="J607" s="664">
        <f t="shared" si="104"/>
        <v>0</v>
      </c>
    </row>
    <row r="608" spans="1:10" ht="25.5" x14ac:dyDescent="0.2">
      <c r="A608" s="539">
        <v>581</v>
      </c>
      <c r="B608" s="543" t="s">
        <v>430</v>
      </c>
      <c r="C608" s="546"/>
      <c r="D608" s="541" t="s">
        <v>56</v>
      </c>
      <c r="E608" s="541"/>
      <c r="F608" s="544">
        <v>1800</v>
      </c>
      <c r="G608" s="544">
        <f t="shared" si="100"/>
        <v>0</v>
      </c>
      <c r="H608" s="544">
        <v>2920</v>
      </c>
      <c r="I608" s="544">
        <f t="shared" si="101"/>
        <v>0</v>
      </c>
      <c r="J608" s="664">
        <f t="shared" si="104"/>
        <v>0</v>
      </c>
    </row>
    <row r="609" spans="1:10" ht="24" customHeight="1" x14ac:dyDescent="0.2">
      <c r="A609" s="539">
        <v>582</v>
      </c>
      <c r="B609" s="543" t="s">
        <v>60</v>
      </c>
      <c r="C609" s="546"/>
      <c r="D609" s="541" t="s">
        <v>5</v>
      </c>
      <c r="E609" s="541"/>
      <c r="F609" s="544">
        <v>0</v>
      </c>
      <c r="G609" s="544">
        <f t="shared" si="100"/>
        <v>0</v>
      </c>
      <c r="H609" s="544">
        <v>59701</v>
      </c>
      <c r="I609" s="544">
        <f t="shared" si="101"/>
        <v>0</v>
      </c>
      <c r="J609" s="664">
        <f t="shared" si="104"/>
        <v>0</v>
      </c>
    </row>
    <row r="610" spans="1:10" x14ac:dyDescent="0.2">
      <c r="A610" s="539">
        <v>583</v>
      </c>
      <c r="B610" s="547" t="s">
        <v>66</v>
      </c>
      <c r="C610" s="541"/>
      <c r="D610" s="541"/>
      <c r="E610" s="541"/>
      <c r="F610" s="541"/>
      <c r="G610" s="544"/>
      <c r="H610" s="147"/>
      <c r="I610" s="544"/>
      <c r="J610" s="663"/>
    </row>
    <row r="611" spans="1:10" ht="25.5" x14ac:dyDescent="0.2">
      <c r="A611" s="539">
        <v>584</v>
      </c>
      <c r="B611" s="543" t="s">
        <v>305</v>
      </c>
      <c r="C611" s="541" t="s">
        <v>375</v>
      </c>
      <c r="D611" s="541" t="s">
        <v>14</v>
      </c>
      <c r="E611" s="541"/>
      <c r="F611" s="544">
        <v>53425.200000000004</v>
      </c>
      <c r="G611" s="544">
        <f t="shared" si="100"/>
        <v>0</v>
      </c>
      <c r="H611" s="544">
        <v>96511.679999999993</v>
      </c>
      <c r="I611" s="544">
        <f t="shared" si="101"/>
        <v>0</v>
      </c>
      <c r="J611" s="664">
        <f t="shared" ref="J611:J630" si="105">G611+I611</f>
        <v>0</v>
      </c>
    </row>
    <row r="612" spans="1:10" x14ac:dyDescent="0.2">
      <c r="A612" s="539">
        <v>585</v>
      </c>
      <c r="B612" s="543" t="s">
        <v>425</v>
      </c>
      <c r="C612" s="541"/>
      <c r="D612" s="541" t="s">
        <v>7</v>
      </c>
      <c r="E612" s="541"/>
      <c r="F612" s="544">
        <v>7730</v>
      </c>
      <c r="G612" s="544">
        <f t="shared" si="100"/>
        <v>0</v>
      </c>
      <c r="H612" s="544">
        <v>18729</v>
      </c>
      <c r="I612" s="544">
        <f t="shared" si="101"/>
        <v>0</v>
      </c>
      <c r="J612" s="664">
        <f t="shared" si="105"/>
        <v>0</v>
      </c>
    </row>
    <row r="613" spans="1:10" ht="25.5" x14ac:dyDescent="0.2">
      <c r="A613" s="539">
        <v>586</v>
      </c>
      <c r="B613" s="549" t="s">
        <v>387</v>
      </c>
      <c r="C613" s="550" t="s">
        <v>427</v>
      </c>
      <c r="D613" s="550" t="s">
        <v>14</v>
      </c>
      <c r="E613" s="550"/>
      <c r="F613" s="551">
        <v>4500</v>
      </c>
      <c r="G613" s="544">
        <f t="shared" si="100"/>
        <v>0</v>
      </c>
      <c r="H613" s="551">
        <v>16972.5</v>
      </c>
      <c r="I613" s="544">
        <f t="shared" si="101"/>
        <v>0</v>
      </c>
      <c r="J613" s="665">
        <f t="shared" si="105"/>
        <v>0</v>
      </c>
    </row>
    <row r="614" spans="1:10" ht="25.5" x14ac:dyDescent="0.2">
      <c r="A614" s="539">
        <v>587</v>
      </c>
      <c r="B614" s="549" t="s">
        <v>387</v>
      </c>
      <c r="C614" s="550" t="s">
        <v>417</v>
      </c>
      <c r="D614" s="550" t="s">
        <v>14</v>
      </c>
      <c r="E614" s="550"/>
      <c r="F614" s="551">
        <v>4500</v>
      </c>
      <c r="G614" s="544">
        <f t="shared" si="100"/>
        <v>0</v>
      </c>
      <c r="H614" s="551">
        <v>11769.15</v>
      </c>
      <c r="I614" s="544">
        <f t="shared" si="101"/>
        <v>0</v>
      </c>
      <c r="J614" s="665">
        <f t="shared" si="105"/>
        <v>0</v>
      </c>
    </row>
    <row r="615" spans="1:10" ht="25.5" x14ac:dyDescent="0.2">
      <c r="A615" s="539">
        <v>588</v>
      </c>
      <c r="B615" s="549" t="s">
        <v>387</v>
      </c>
      <c r="C615" s="550" t="s">
        <v>418</v>
      </c>
      <c r="D615" s="550" t="s">
        <v>14</v>
      </c>
      <c r="E615" s="550"/>
      <c r="F615" s="551">
        <v>4500</v>
      </c>
      <c r="G615" s="544">
        <f t="shared" si="100"/>
        <v>0</v>
      </c>
      <c r="H615" s="551">
        <v>10968.575000000001</v>
      </c>
      <c r="I615" s="544">
        <f t="shared" si="101"/>
        <v>0</v>
      </c>
      <c r="J615" s="665">
        <f t="shared" si="105"/>
        <v>0</v>
      </c>
    </row>
    <row r="616" spans="1:10" ht="25.5" x14ac:dyDescent="0.2">
      <c r="A616" s="539">
        <v>589</v>
      </c>
      <c r="B616" s="549" t="s">
        <v>387</v>
      </c>
      <c r="C616" s="550" t="s">
        <v>419</v>
      </c>
      <c r="D616" s="550" t="s">
        <v>14</v>
      </c>
      <c r="E616" s="550"/>
      <c r="F616" s="551">
        <v>4500</v>
      </c>
      <c r="G616" s="544">
        <f t="shared" ref="G616:G679" si="106">E616*F616</f>
        <v>0</v>
      </c>
      <c r="H616" s="551">
        <v>10701.199999999999</v>
      </c>
      <c r="I616" s="544">
        <f t="shared" ref="I616:I679" si="107">E616*H616</f>
        <v>0</v>
      </c>
      <c r="J616" s="665">
        <f t="shared" si="105"/>
        <v>0</v>
      </c>
    </row>
    <row r="617" spans="1:10" ht="25.5" x14ac:dyDescent="0.2">
      <c r="A617" s="539">
        <v>590</v>
      </c>
      <c r="B617" s="549" t="s">
        <v>387</v>
      </c>
      <c r="C617" s="550" t="s">
        <v>420</v>
      </c>
      <c r="D617" s="550" t="s">
        <v>14</v>
      </c>
      <c r="E617" s="550"/>
      <c r="F617" s="551">
        <v>4500</v>
      </c>
      <c r="G617" s="544">
        <f t="shared" si="106"/>
        <v>0</v>
      </c>
      <c r="H617" s="551">
        <v>10701.199999999999</v>
      </c>
      <c r="I617" s="544">
        <f t="shared" si="107"/>
        <v>0</v>
      </c>
      <c r="J617" s="665">
        <f t="shared" si="105"/>
        <v>0</v>
      </c>
    </row>
    <row r="618" spans="1:10" ht="25.5" x14ac:dyDescent="0.2">
      <c r="A618" s="539">
        <v>591</v>
      </c>
      <c r="B618" s="549" t="s">
        <v>82</v>
      </c>
      <c r="C618" s="550" t="s">
        <v>83</v>
      </c>
      <c r="D618" s="550" t="s">
        <v>56</v>
      </c>
      <c r="E618" s="550"/>
      <c r="F618" s="551">
        <v>600</v>
      </c>
      <c r="G618" s="544">
        <f t="shared" si="106"/>
        <v>0</v>
      </c>
      <c r="H618" s="551">
        <v>588</v>
      </c>
      <c r="I618" s="544">
        <f t="shared" si="107"/>
        <v>0</v>
      </c>
      <c r="J618" s="665">
        <f t="shared" si="105"/>
        <v>0</v>
      </c>
    </row>
    <row r="619" spans="1:10" x14ac:dyDescent="0.2">
      <c r="A619" s="539">
        <v>592</v>
      </c>
      <c r="B619" s="549" t="s">
        <v>390</v>
      </c>
      <c r="C619" s="550" t="s">
        <v>391</v>
      </c>
      <c r="D619" s="550" t="s">
        <v>14</v>
      </c>
      <c r="E619" s="550"/>
      <c r="F619" s="551">
        <v>400</v>
      </c>
      <c r="G619" s="544">
        <f t="shared" si="106"/>
        <v>0</v>
      </c>
      <c r="H619" s="551">
        <v>900</v>
      </c>
      <c r="I619" s="544">
        <f t="shared" si="107"/>
        <v>0</v>
      </c>
      <c r="J619" s="665">
        <f t="shared" si="105"/>
        <v>0</v>
      </c>
    </row>
    <row r="620" spans="1:10" x14ac:dyDescent="0.2">
      <c r="A620" s="539">
        <v>593</v>
      </c>
      <c r="B620" s="549" t="s">
        <v>392</v>
      </c>
      <c r="C620" s="550" t="s">
        <v>393</v>
      </c>
      <c r="D620" s="550" t="s">
        <v>14</v>
      </c>
      <c r="E620" s="550"/>
      <c r="F620" s="551">
        <v>300</v>
      </c>
      <c r="G620" s="544">
        <f t="shared" si="106"/>
        <v>0</v>
      </c>
      <c r="H620" s="551">
        <v>234</v>
      </c>
      <c r="I620" s="544">
        <f t="shared" si="107"/>
        <v>0</v>
      </c>
      <c r="J620" s="665">
        <f t="shared" si="105"/>
        <v>0</v>
      </c>
    </row>
    <row r="621" spans="1:10" x14ac:dyDescent="0.2">
      <c r="A621" s="539">
        <v>594</v>
      </c>
      <c r="B621" s="549" t="s">
        <v>394</v>
      </c>
      <c r="C621" s="552" t="s">
        <v>428</v>
      </c>
      <c r="D621" s="552" t="s">
        <v>14</v>
      </c>
      <c r="E621" s="552"/>
      <c r="F621" s="551">
        <v>1250</v>
      </c>
      <c r="G621" s="544">
        <f t="shared" si="106"/>
        <v>0</v>
      </c>
      <c r="H621" s="551">
        <v>1234.8</v>
      </c>
      <c r="I621" s="544">
        <f t="shared" si="107"/>
        <v>0</v>
      </c>
      <c r="J621" s="665">
        <f t="shared" si="105"/>
        <v>0</v>
      </c>
    </row>
    <row r="622" spans="1:10" x14ac:dyDescent="0.2">
      <c r="A622" s="539">
        <v>595</v>
      </c>
      <c r="B622" s="549" t="s">
        <v>394</v>
      </c>
      <c r="C622" s="552" t="s">
        <v>422</v>
      </c>
      <c r="D622" s="552" t="s">
        <v>14</v>
      </c>
      <c r="E622" s="552"/>
      <c r="F622" s="551">
        <v>1250</v>
      </c>
      <c r="G622" s="544">
        <f t="shared" si="106"/>
        <v>0</v>
      </c>
      <c r="H622" s="551">
        <v>899.73333333333323</v>
      </c>
      <c r="I622" s="544">
        <f t="shared" si="107"/>
        <v>0</v>
      </c>
      <c r="J622" s="665">
        <f t="shared" si="105"/>
        <v>0</v>
      </c>
    </row>
    <row r="623" spans="1:10" x14ac:dyDescent="0.2">
      <c r="A623" s="539">
        <v>596</v>
      </c>
      <c r="B623" s="549" t="s">
        <v>394</v>
      </c>
      <c r="C623" s="552" t="s">
        <v>293</v>
      </c>
      <c r="D623" s="552" t="s">
        <v>14</v>
      </c>
      <c r="E623" s="552"/>
      <c r="F623" s="551">
        <v>1150</v>
      </c>
      <c r="G623" s="544">
        <f t="shared" si="106"/>
        <v>0</v>
      </c>
      <c r="H623" s="551">
        <v>600.13333333333333</v>
      </c>
      <c r="I623" s="544">
        <f t="shared" si="107"/>
        <v>0</v>
      </c>
      <c r="J623" s="665">
        <f t="shared" si="105"/>
        <v>0</v>
      </c>
    </row>
    <row r="624" spans="1:10" x14ac:dyDescent="0.2">
      <c r="A624" s="539">
        <v>597</v>
      </c>
      <c r="B624" s="549" t="s">
        <v>394</v>
      </c>
      <c r="C624" s="552" t="s">
        <v>424</v>
      </c>
      <c r="D624" s="552" t="s">
        <v>14</v>
      </c>
      <c r="E624" s="552"/>
      <c r="F624" s="551">
        <v>850</v>
      </c>
      <c r="G624" s="544">
        <f t="shared" si="106"/>
        <v>0</v>
      </c>
      <c r="H624" s="551">
        <v>509.13333333333333</v>
      </c>
      <c r="I624" s="544">
        <f t="shared" si="107"/>
        <v>0</v>
      </c>
      <c r="J624" s="665">
        <f t="shared" si="105"/>
        <v>0</v>
      </c>
    </row>
    <row r="625" spans="1:10" x14ac:dyDescent="0.2">
      <c r="A625" s="539">
        <v>598</v>
      </c>
      <c r="B625" s="543" t="s">
        <v>243</v>
      </c>
      <c r="C625" s="541"/>
      <c r="D625" s="541" t="s">
        <v>14</v>
      </c>
      <c r="E625" s="541"/>
      <c r="F625" s="544">
        <v>800</v>
      </c>
      <c r="G625" s="544">
        <f t="shared" si="106"/>
        <v>0</v>
      </c>
      <c r="H625" s="544">
        <v>832</v>
      </c>
      <c r="I625" s="544">
        <f t="shared" si="107"/>
        <v>0</v>
      </c>
      <c r="J625" s="664">
        <f t="shared" si="105"/>
        <v>0</v>
      </c>
    </row>
    <row r="626" spans="1:10" x14ac:dyDescent="0.2">
      <c r="A626" s="539">
        <v>599</v>
      </c>
      <c r="B626" s="543" t="s">
        <v>244</v>
      </c>
      <c r="C626" s="541"/>
      <c r="D626" s="541" t="s">
        <v>14</v>
      </c>
      <c r="E626" s="541"/>
      <c r="F626" s="544">
        <v>800</v>
      </c>
      <c r="G626" s="544">
        <f t="shared" si="106"/>
        <v>0</v>
      </c>
      <c r="H626" s="544">
        <v>507</v>
      </c>
      <c r="I626" s="544">
        <f t="shared" si="107"/>
        <v>0</v>
      </c>
      <c r="J626" s="664">
        <f t="shared" si="105"/>
        <v>0</v>
      </c>
    </row>
    <row r="627" spans="1:10" x14ac:dyDescent="0.2">
      <c r="A627" s="539">
        <v>600</v>
      </c>
      <c r="B627" s="543" t="s">
        <v>304</v>
      </c>
      <c r="C627" s="541"/>
      <c r="D627" s="541" t="s">
        <v>14</v>
      </c>
      <c r="E627" s="541"/>
      <c r="F627" s="544">
        <v>600</v>
      </c>
      <c r="G627" s="544">
        <f t="shared" si="106"/>
        <v>0</v>
      </c>
      <c r="H627" s="544">
        <v>19275</v>
      </c>
      <c r="I627" s="544">
        <f t="shared" si="107"/>
        <v>0</v>
      </c>
      <c r="J627" s="664">
        <f t="shared" si="105"/>
        <v>0</v>
      </c>
    </row>
    <row r="628" spans="1:10" x14ac:dyDescent="0.2">
      <c r="A628" s="539">
        <v>601</v>
      </c>
      <c r="B628" s="543" t="s">
        <v>429</v>
      </c>
      <c r="C628" s="546"/>
      <c r="D628" s="541" t="s">
        <v>56</v>
      </c>
      <c r="E628" s="541"/>
      <c r="F628" s="544">
        <v>1800</v>
      </c>
      <c r="G628" s="544">
        <f t="shared" si="106"/>
        <v>0</v>
      </c>
      <c r="H628" s="544">
        <v>1460</v>
      </c>
      <c r="I628" s="544">
        <f t="shared" si="107"/>
        <v>0</v>
      </c>
      <c r="J628" s="664">
        <f t="shared" si="105"/>
        <v>0</v>
      </c>
    </row>
    <row r="629" spans="1:10" ht="27" customHeight="1" x14ac:dyDescent="0.2">
      <c r="A629" s="539">
        <v>602</v>
      </c>
      <c r="B629" s="543" t="s">
        <v>430</v>
      </c>
      <c r="C629" s="546"/>
      <c r="D629" s="541" t="s">
        <v>56</v>
      </c>
      <c r="E629" s="541"/>
      <c r="F629" s="544">
        <v>1800</v>
      </c>
      <c r="G629" s="544">
        <f t="shared" si="106"/>
        <v>0</v>
      </c>
      <c r="H629" s="544">
        <v>2920</v>
      </c>
      <c r="I629" s="544">
        <f t="shared" si="107"/>
        <v>0</v>
      </c>
      <c r="J629" s="664">
        <f t="shared" si="105"/>
        <v>0</v>
      </c>
    </row>
    <row r="630" spans="1:10" ht="27" customHeight="1" x14ac:dyDescent="0.2">
      <c r="A630" s="539">
        <v>603</v>
      </c>
      <c r="B630" s="543" t="s">
        <v>60</v>
      </c>
      <c r="C630" s="546"/>
      <c r="D630" s="541" t="s">
        <v>5</v>
      </c>
      <c r="E630" s="541"/>
      <c r="F630" s="544">
        <v>0</v>
      </c>
      <c r="G630" s="544">
        <f t="shared" si="106"/>
        <v>0</v>
      </c>
      <c r="H630" s="544">
        <v>77968</v>
      </c>
      <c r="I630" s="544">
        <f t="shared" si="107"/>
        <v>0</v>
      </c>
      <c r="J630" s="664">
        <f t="shared" si="105"/>
        <v>0</v>
      </c>
    </row>
    <row r="631" spans="1:10" ht="25.5" customHeight="1" x14ac:dyDescent="0.2">
      <c r="A631" s="539">
        <v>604</v>
      </c>
      <c r="B631" s="547" t="s">
        <v>91</v>
      </c>
      <c r="C631" s="541"/>
      <c r="D631" s="541"/>
      <c r="E631" s="541"/>
      <c r="F631" s="541"/>
      <c r="G631" s="544"/>
      <c r="H631" s="147"/>
      <c r="I631" s="544"/>
      <c r="J631" s="663"/>
    </row>
    <row r="632" spans="1:10" ht="25.5" customHeight="1" x14ac:dyDescent="0.2">
      <c r="A632" s="539">
        <v>605</v>
      </c>
      <c r="B632" s="547" t="s">
        <v>92</v>
      </c>
      <c r="C632" s="541"/>
      <c r="D632" s="541"/>
      <c r="E632" s="541"/>
      <c r="F632" s="541"/>
      <c r="G632" s="544"/>
      <c r="H632" s="147"/>
      <c r="I632" s="544"/>
      <c r="J632" s="663"/>
    </row>
    <row r="633" spans="1:10" ht="25.5" customHeight="1" x14ac:dyDescent="0.2">
      <c r="A633" s="539">
        <v>606</v>
      </c>
      <c r="B633" s="543" t="s">
        <v>312</v>
      </c>
      <c r="C633" s="541"/>
      <c r="D633" s="541" t="s">
        <v>5</v>
      </c>
      <c r="E633" s="541"/>
      <c r="F633" s="541"/>
      <c r="G633" s="544">
        <f t="shared" si="106"/>
        <v>0</v>
      </c>
      <c r="H633" s="147"/>
      <c r="I633" s="544">
        <f t="shared" si="107"/>
        <v>0</v>
      </c>
      <c r="J633" s="663"/>
    </row>
    <row r="634" spans="1:10" ht="25.5" customHeight="1" x14ac:dyDescent="0.2">
      <c r="A634" s="539">
        <v>607</v>
      </c>
      <c r="B634" s="545" t="s">
        <v>93</v>
      </c>
      <c r="C634" s="541" t="s">
        <v>314</v>
      </c>
      <c r="D634" s="541" t="s">
        <v>7</v>
      </c>
      <c r="E634" s="541"/>
      <c r="F634" s="544">
        <v>14000</v>
      </c>
      <c r="G634" s="544">
        <f t="shared" si="106"/>
        <v>0</v>
      </c>
      <c r="H634" s="544">
        <v>37474</v>
      </c>
      <c r="I634" s="544">
        <f t="shared" si="107"/>
        <v>0</v>
      </c>
      <c r="J634" s="664">
        <f t="shared" ref="J634:J636" si="108">G634+I634</f>
        <v>0</v>
      </c>
    </row>
    <row r="635" spans="1:10" ht="25.5" customHeight="1" x14ac:dyDescent="0.2">
      <c r="A635" s="539">
        <v>608</v>
      </c>
      <c r="B635" s="545" t="s">
        <v>93</v>
      </c>
      <c r="C635" s="541" t="s">
        <v>313</v>
      </c>
      <c r="D635" s="541" t="s">
        <v>7</v>
      </c>
      <c r="E635" s="541"/>
      <c r="F635" s="544">
        <v>14000</v>
      </c>
      <c r="G635" s="544">
        <f t="shared" si="106"/>
        <v>0</v>
      </c>
      <c r="H635" s="544">
        <v>45868</v>
      </c>
      <c r="I635" s="544">
        <f t="shared" si="107"/>
        <v>0</v>
      </c>
      <c r="J635" s="664">
        <f t="shared" si="108"/>
        <v>0</v>
      </c>
    </row>
    <row r="636" spans="1:10" ht="25.5" customHeight="1" x14ac:dyDescent="0.2">
      <c r="A636" s="539">
        <v>609</v>
      </c>
      <c r="B636" s="545" t="s">
        <v>94</v>
      </c>
      <c r="C636" s="541" t="s">
        <v>315</v>
      </c>
      <c r="D636" s="541" t="s">
        <v>7</v>
      </c>
      <c r="E636" s="541"/>
      <c r="F636" s="544">
        <v>44166</v>
      </c>
      <c r="G636" s="544">
        <f t="shared" si="106"/>
        <v>0</v>
      </c>
      <c r="H636" s="544">
        <v>294438</v>
      </c>
      <c r="I636" s="544">
        <f t="shared" si="107"/>
        <v>0</v>
      </c>
      <c r="J636" s="664">
        <f t="shared" si="108"/>
        <v>0</v>
      </c>
    </row>
    <row r="637" spans="1:10" ht="25.5" customHeight="1" x14ac:dyDescent="0.2">
      <c r="A637" s="539">
        <v>610</v>
      </c>
      <c r="B637" s="545" t="s">
        <v>95</v>
      </c>
      <c r="C637" s="541"/>
      <c r="D637" s="541" t="s">
        <v>7</v>
      </c>
      <c r="E637" s="541"/>
      <c r="F637" s="541"/>
      <c r="G637" s="544">
        <f t="shared" si="106"/>
        <v>0</v>
      </c>
      <c r="H637" s="147"/>
      <c r="I637" s="544">
        <f t="shared" si="107"/>
        <v>0</v>
      </c>
      <c r="J637" s="663"/>
    </row>
    <row r="638" spans="1:10" ht="25.5" customHeight="1" x14ac:dyDescent="0.2">
      <c r="A638" s="539">
        <v>611</v>
      </c>
      <c r="B638" s="543" t="s">
        <v>245</v>
      </c>
      <c r="C638" s="541"/>
      <c r="D638" s="541"/>
      <c r="E638" s="541"/>
      <c r="F638" s="541"/>
      <c r="G638" s="544">
        <f t="shared" si="106"/>
        <v>0</v>
      </c>
      <c r="H638" s="147"/>
      <c r="I638" s="544">
        <f t="shared" si="107"/>
        <v>0</v>
      </c>
      <c r="J638" s="663"/>
    </row>
    <row r="639" spans="1:10" ht="25.5" customHeight="1" x14ac:dyDescent="0.2">
      <c r="A639" s="539">
        <v>612</v>
      </c>
      <c r="B639" s="545" t="s">
        <v>307</v>
      </c>
      <c r="C639" s="541"/>
      <c r="D639" s="541" t="s">
        <v>96</v>
      </c>
      <c r="E639" s="541"/>
      <c r="F639" s="544">
        <f>250+105</f>
        <v>355</v>
      </c>
      <c r="G639" s="544">
        <f t="shared" si="106"/>
        <v>0</v>
      </c>
      <c r="H639" s="544">
        <v>240</v>
      </c>
      <c r="I639" s="544">
        <f t="shared" si="107"/>
        <v>0</v>
      </c>
      <c r="J639" s="664">
        <f t="shared" ref="J639:J645" si="109">G639+I639</f>
        <v>0</v>
      </c>
    </row>
    <row r="640" spans="1:10" ht="25.5" customHeight="1" x14ac:dyDescent="0.2">
      <c r="A640" s="539">
        <v>613</v>
      </c>
      <c r="B640" s="545" t="s">
        <v>308</v>
      </c>
      <c r="C640" s="541"/>
      <c r="D640" s="541" t="s">
        <v>96</v>
      </c>
      <c r="E640" s="541"/>
      <c r="F640" s="544">
        <f>330+105</f>
        <v>435</v>
      </c>
      <c r="G640" s="544">
        <f t="shared" si="106"/>
        <v>0</v>
      </c>
      <c r="H640" s="544">
        <v>403</v>
      </c>
      <c r="I640" s="544">
        <f t="shared" si="107"/>
        <v>0</v>
      </c>
      <c r="J640" s="664">
        <f t="shared" si="109"/>
        <v>0</v>
      </c>
    </row>
    <row r="641" spans="1:10" ht="25.5" customHeight="1" x14ac:dyDescent="0.2">
      <c r="A641" s="539">
        <v>614</v>
      </c>
      <c r="B641" s="545" t="s">
        <v>97</v>
      </c>
      <c r="C641" s="541"/>
      <c r="D641" s="541" t="s">
        <v>96</v>
      </c>
      <c r="E641" s="541"/>
      <c r="F641" s="544">
        <f>352+105</f>
        <v>457</v>
      </c>
      <c r="G641" s="544">
        <f t="shared" si="106"/>
        <v>0</v>
      </c>
      <c r="H641" s="544">
        <v>524</v>
      </c>
      <c r="I641" s="544">
        <f t="shared" si="107"/>
        <v>0</v>
      </c>
      <c r="J641" s="664">
        <f t="shared" si="109"/>
        <v>0</v>
      </c>
    </row>
    <row r="642" spans="1:10" ht="25.5" customHeight="1" x14ac:dyDescent="0.2">
      <c r="A642" s="539">
        <v>615</v>
      </c>
      <c r="B642" s="545" t="s">
        <v>309</v>
      </c>
      <c r="C642" s="541"/>
      <c r="D642" s="541" t="s">
        <v>96</v>
      </c>
      <c r="E642" s="541"/>
      <c r="F642" s="544">
        <f>396+105</f>
        <v>501</v>
      </c>
      <c r="G642" s="544">
        <f t="shared" si="106"/>
        <v>0</v>
      </c>
      <c r="H642" s="544">
        <v>877</v>
      </c>
      <c r="I642" s="544">
        <f t="shared" si="107"/>
        <v>0</v>
      </c>
      <c r="J642" s="664">
        <f t="shared" si="109"/>
        <v>0</v>
      </c>
    </row>
    <row r="643" spans="1:10" ht="25.5" customHeight="1" x14ac:dyDescent="0.2">
      <c r="A643" s="539">
        <v>616</v>
      </c>
      <c r="B643" s="543" t="s">
        <v>98</v>
      </c>
      <c r="C643" s="541" t="s">
        <v>99</v>
      </c>
      <c r="D643" s="541" t="s">
        <v>7</v>
      </c>
      <c r="E643" s="541"/>
      <c r="F643" s="544">
        <v>2500</v>
      </c>
      <c r="G643" s="544">
        <f t="shared" si="106"/>
        <v>0</v>
      </c>
      <c r="H643" s="544">
        <v>8211</v>
      </c>
      <c r="I643" s="544">
        <f t="shared" si="107"/>
        <v>0</v>
      </c>
      <c r="J643" s="664">
        <f t="shared" si="109"/>
        <v>0</v>
      </c>
    </row>
    <row r="644" spans="1:10" ht="25.5" customHeight="1" x14ac:dyDescent="0.2">
      <c r="A644" s="539">
        <v>617</v>
      </c>
      <c r="B644" s="543" t="s">
        <v>310</v>
      </c>
      <c r="C644" s="541"/>
      <c r="D644" s="541" t="s">
        <v>7</v>
      </c>
      <c r="E644" s="541"/>
      <c r="F644" s="544">
        <v>2500</v>
      </c>
      <c r="G644" s="544">
        <f t="shared" si="106"/>
        <v>0</v>
      </c>
      <c r="H644" s="544">
        <v>5000</v>
      </c>
      <c r="I644" s="544">
        <f t="shared" si="107"/>
        <v>0</v>
      </c>
      <c r="J644" s="664">
        <f t="shared" si="109"/>
        <v>0</v>
      </c>
    </row>
    <row r="645" spans="1:10" ht="25.5" customHeight="1" x14ac:dyDescent="0.2">
      <c r="A645" s="539">
        <v>618</v>
      </c>
      <c r="B645" s="547" t="s">
        <v>102</v>
      </c>
      <c r="C645" s="541"/>
      <c r="D645" s="541"/>
      <c r="E645" s="541"/>
      <c r="F645" s="544">
        <v>0</v>
      </c>
      <c r="G645" s="544">
        <f t="shared" si="106"/>
        <v>0</v>
      </c>
      <c r="H645" s="544">
        <v>0</v>
      </c>
      <c r="I645" s="544">
        <f t="shared" si="107"/>
        <v>0</v>
      </c>
      <c r="J645" s="664">
        <f t="shared" si="109"/>
        <v>0</v>
      </c>
    </row>
    <row r="646" spans="1:10" ht="25.5" customHeight="1" x14ac:dyDescent="0.2">
      <c r="A646" s="539">
        <v>619</v>
      </c>
      <c r="B646" s="543" t="s">
        <v>312</v>
      </c>
      <c r="C646" s="541"/>
      <c r="D646" s="541" t="s">
        <v>5</v>
      </c>
      <c r="E646" s="541"/>
      <c r="F646" s="541"/>
      <c r="G646" s="544">
        <f t="shared" si="106"/>
        <v>0</v>
      </c>
      <c r="H646" s="147"/>
      <c r="I646" s="544">
        <f t="shared" si="107"/>
        <v>0</v>
      </c>
      <c r="J646" s="663"/>
    </row>
    <row r="647" spans="1:10" ht="25.5" customHeight="1" x14ac:dyDescent="0.2">
      <c r="A647" s="539">
        <v>620</v>
      </c>
      <c r="B647" s="545" t="s">
        <v>93</v>
      </c>
      <c r="C647" s="541" t="s">
        <v>314</v>
      </c>
      <c r="D647" s="541" t="s">
        <v>7</v>
      </c>
      <c r="E647" s="541">
        <v>2</v>
      </c>
      <c r="F647" s="544">
        <v>14000</v>
      </c>
      <c r="G647" s="544">
        <f t="shared" si="106"/>
        <v>28000</v>
      </c>
      <c r="H647" s="544">
        <v>37474</v>
      </c>
      <c r="I647" s="544">
        <f t="shared" si="107"/>
        <v>74948</v>
      </c>
      <c r="J647" s="664">
        <f t="shared" ref="J647:J649" si="110">G647+I647</f>
        <v>102948</v>
      </c>
    </row>
    <row r="648" spans="1:10" ht="25.5" customHeight="1" x14ac:dyDescent="0.2">
      <c r="A648" s="539">
        <v>621</v>
      </c>
      <c r="B648" s="545" t="s">
        <v>93</v>
      </c>
      <c r="C648" s="541" t="s">
        <v>316</v>
      </c>
      <c r="D648" s="541" t="s">
        <v>7</v>
      </c>
      <c r="E648" s="541">
        <v>2</v>
      </c>
      <c r="F648" s="544">
        <v>14000</v>
      </c>
      <c r="G648" s="544">
        <f t="shared" si="106"/>
        <v>28000</v>
      </c>
      <c r="H648" s="544">
        <v>34605</v>
      </c>
      <c r="I648" s="544">
        <f t="shared" si="107"/>
        <v>69210</v>
      </c>
      <c r="J648" s="664">
        <f t="shared" si="110"/>
        <v>97210</v>
      </c>
    </row>
    <row r="649" spans="1:10" ht="25.5" customHeight="1" x14ac:dyDescent="0.2">
      <c r="A649" s="539">
        <v>622</v>
      </c>
      <c r="B649" s="545" t="s">
        <v>94</v>
      </c>
      <c r="C649" s="541" t="s">
        <v>317</v>
      </c>
      <c r="D649" s="541" t="s">
        <v>7</v>
      </c>
      <c r="E649" s="541">
        <v>1</v>
      </c>
      <c r="F649" s="544">
        <v>44166</v>
      </c>
      <c r="G649" s="544">
        <f t="shared" si="106"/>
        <v>44166</v>
      </c>
      <c r="H649" s="544">
        <v>268606</v>
      </c>
      <c r="I649" s="544">
        <f t="shared" si="107"/>
        <v>268606</v>
      </c>
      <c r="J649" s="664">
        <f t="shared" si="110"/>
        <v>312772</v>
      </c>
    </row>
    <row r="650" spans="1:10" ht="25.5" customHeight="1" x14ac:dyDescent="0.2">
      <c r="A650" s="539">
        <v>623</v>
      </c>
      <c r="B650" s="545" t="s">
        <v>95</v>
      </c>
      <c r="C650" s="541"/>
      <c r="D650" s="541" t="s">
        <v>7</v>
      </c>
      <c r="E650" s="541"/>
      <c r="F650" s="544"/>
      <c r="G650" s="544">
        <f t="shared" si="106"/>
        <v>0</v>
      </c>
      <c r="H650" s="544"/>
      <c r="I650" s="544">
        <f t="shared" si="107"/>
        <v>0</v>
      </c>
      <c r="J650" s="664"/>
    </row>
    <row r="651" spans="1:10" ht="25.5" customHeight="1" x14ac:dyDescent="0.2">
      <c r="A651" s="539">
        <v>624</v>
      </c>
      <c r="B651" s="543" t="s">
        <v>245</v>
      </c>
      <c r="C651" s="541"/>
      <c r="D651" s="541"/>
      <c r="E651" s="541"/>
      <c r="F651" s="544"/>
      <c r="G651" s="544">
        <f t="shared" si="106"/>
        <v>0</v>
      </c>
      <c r="H651" s="544"/>
      <c r="I651" s="544">
        <f t="shared" si="107"/>
        <v>0</v>
      </c>
      <c r="J651" s="664"/>
    </row>
    <row r="652" spans="1:10" ht="25.5" customHeight="1" x14ac:dyDescent="0.2">
      <c r="A652" s="539">
        <v>625</v>
      </c>
      <c r="B652" s="545" t="s">
        <v>307</v>
      </c>
      <c r="C652" s="541"/>
      <c r="D652" s="541" t="s">
        <v>96</v>
      </c>
      <c r="E652" s="541"/>
      <c r="F652" s="544">
        <f>250+105</f>
        <v>355</v>
      </c>
      <c r="G652" s="544">
        <f t="shared" si="106"/>
        <v>0</v>
      </c>
      <c r="H652" s="544">
        <v>240</v>
      </c>
      <c r="I652" s="544">
        <f t="shared" si="107"/>
        <v>0</v>
      </c>
      <c r="J652" s="664">
        <f t="shared" ref="J652:J658" si="111">G652+I652</f>
        <v>0</v>
      </c>
    </row>
    <row r="653" spans="1:10" ht="25.5" customHeight="1" x14ac:dyDescent="0.2">
      <c r="A653" s="539">
        <v>626</v>
      </c>
      <c r="B653" s="545" t="s">
        <v>308</v>
      </c>
      <c r="C653" s="541"/>
      <c r="D653" s="541" t="s">
        <v>96</v>
      </c>
      <c r="E653" s="541"/>
      <c r="F653" s="544">
        <f>330+105</f>
        <v>435</v>
      </c>
      <c r="G653" s="544">
        <f t="shared" si="106"/>
        <v>0</v>
      </c>
      <c r="H653" s="544">
        <v>403</v>
      </c>
      <c r="I653" s="544">
        <f t="shared" si="107"/>
        <v>0</v>
      </c>
      <c r="J653" s="664">
        <f t="shared" si="111"/>
        <v>0</v>
      </c>
    </row>
    <row r="654" spans="1:10" ht="25.5" customHeight="1" x14ac:dyDescent="0.2">
      <c r="A654" s="539">
        <v>627</v>
      </c>
      <c r="B654" s="545" t="s">
        <v>97</v>
      </c>
      <c r="C654" s="541"/>
      <c r="D654" s="541" t="s">
        <v>96</v>
      </c>
      <c r="E654" s="541"/>
      <c r="F654" s="544">
        <f>352+105</f>
        <v>457</v>
      </c>
      <c r="G654" s="544">
        <f t="shared" si="106"/>
        <v>0</v>
      </c>
      <c r="H654" s="544">
        <v>524</v>
      </c>
      <c r="I654" s="544">
        <f t="shared" si="107"/>
        <v>0</v>
      </c>
      <c r="J654" s="664">
        <f t="shared" si="111"/>
        <v>0</v>
      </c>
    </row>
    <row r="655" spans="1:10" ht="25.5" customHeight="1" x14ac:dyDescent="0.2">
      <c r="A655" s="539">
        <v>628</v>
      </c>
      <c r="B655" s="545" t="s">
        <v>311</v>
      </c>
      <c r="C655" s="541"/>
      <c r="D655" s="541" t="s">
        <v>96</v>
      </c>
      <c r="E655" s="541"/>
      <c r="F655" s="544">
        <v>556</v>
      </c>
      <c r="G655" s="544">
        <f t="shared" si="106"/>
        <v>0</v>
      </c>
      <c r="H655" s="544">
        <v>877</v>
      </c>
      <c r="I655" s="544">
        <f t="shared" si="107"/>
        <v>0</v>
      </c>
      <c r="J655" s="664">
        <f t="shared" si="111"/>
        <v>0</v>
      </c>
    </row>
    <row r="656" spans="1:10" ht="25.5" customHeight="1" x14ac:dyDescent="0.2">
      <c r="A656" s="539">
        <v>629</v>
      </c>
      <c r="B656" s="543" t="s">
        <v>98</v>
      </c>
      <c r="C656" s="541" t="s">
        <v>99</v>
      </c>
      <c r="D656" s="541" t="s">
        <v>7</v>
      </c>
      <c r="E656" s="541"/>
      <c r="F656" s="544">
        <v>2500</v>
      </c>
      <c r="G656" s="544">
        <f t="shared" si="106"/>
        <v>0</v>
      </c>
      <c r="H656" s="544">
        <v>8211</v>
      </c>
      <c r="I656" s="544">
        <f t="shared" si="107"/>
        <v>0</v>
      </c>
      <c r="J656" s="664">
        <f t="shared" si="111"/>
        <v>0</v>
      </c>
    </row>
    <row r="657" spans="1:10" ht="25.5" customHeight="1" x14ac:dyDescent="0.2">
      <c r="A657" s="539">
        <v>630</v>
      </c>
      <c r="B657" s="543" t="s">
        <v>310</v>
      </c>
      <c r="C657" s="541"/>
      <c r="D657" s="541" t="s">
        <v>7</v>
      </c>
      <c r="E657" s="541"/>
      <c r="F657" s="544">
        <v>2500</v>
      </c>
      <c r="G657" s="544">
        <f t="shared" si="106"/>
        <v>0</v>
      </c>
      <c r="H657" s="544">
        <v>5000</v>
      </c>
      <c r="I657" s="544">
        <f t="shared" si="107"/>
        <v>0</v>
      </c>
      <c r="J657" s="664">
        <f t="shared" si="111"/>
        <v>0</v>
      </c>
    </row>
    <row r="658" spans="1:10" ht="25.5" customHeight="1" x14ac:dyDescent="0.2">
      <c r="A658" s="539">
        <v>631</v>
      </c>
      <c r="B658" s="547" t="s">
        <v>103</v>
      </c>
      <c r="C658" s="541"/>
      <c r="D658" s="541"/>
      <c r="E658" s="541"/>
      <c r="F658" s="544">
        <v>0</v>
      </c>
      <c r="G658" s="544">
        <f t="shared" si="106"/>
        <v>0</v>
      </c>
      <c r="H658" s="544">
        <v>0</v>
      </c>
      <c r="I658" s="544">
        <f t="shared" si="107"/>
        <v>0</v>
      </c>
      <c r="J658" s="664">
        <f t="shared" si="111"/>
        <v>0</v>
      </c>
    </row>
    <row r="659" spans="1:10" ht="25.5" customHeight="1" x14ac:dyDescent="0.2">
      <c r="A659" s="539">
        <v>632</v>
      </c>
      <c r="B659" s="543" t="s">
        <v>312</v>
      </c>
      <c r="C659" s="541"/>
      <c r="D659" s="541" t="s">
        <v>5</v>
      </c>
      <c r="E659" s="541"/>
      <c r="F659" s="541"/>
      <c r="G659" s="544">
        <f t="shared" si="106"/>
        <v>0</v>
      </c>
      <c r="H659" s="147"/>
      <c r="I659" s="544">
        <f t="shared" si="107"/>
        <v>0</v>
      </c>
      <c r="J659" s="663"/>
    </row>
    <row r="660" spans="1:10" ht="25.5" customHeight="1" x14ac:dyDescent="0.2">
      <c r="A660" s="539">
        <v>633</v>
      </c>
      <c r="B660" s="545" t="s">
        <v>93</v>
      </c>
      <c r="C660" s="541" t="s">
        <v>316</v>
      </c>
      <c r="D660" s="541" t="s">
        <v>7</v>
      </c>
      <c r="E660" s="541">
        <v>1</v>
      </c>
      <c r="F660" s="544">
        <v>14000</v>
      </c>
      <c r="G660" s="544">
        <f t="shared" si="106"/>
        <v>14000</v>
      </c>
      <c r="H660" s="544">
        <v>34605</v>
      </c>
      <c r="I660" s="544">
        <f t="shared" si="107"/>
        <v>34605</v>
      </c>
      <c r="J660" s="664">
        <f t="shared" ref="J660:J663" si="112">G660+I660</f>
        <v>48605</v>
      </c>
    </row>
    <row r="661" spans="1:10" ht="25.5" customHeight="1" x14ac:dyDescent="0.2">
      <c r="A661" s="539">
        <v>634</v>
      </c>
      <c r="B661" s="545" t="s">
        <v>93</v>
      </c>
      <c r="C661" s="541" t="s">
        <v>313</v>
      </c>
      <c r="D661" s="541" t="s">
        <v>7</v>
      </c>
      <c r="E661" s="541">
        <v>1</v>
      </c>
      <c r="F661" s="544">
        <v>14000</v>
      </c>
      <c r="G661" s="544">
        <f t="shared" si="106"/>
        <v>14000</v>
      </c>
      <c r="H661" s="544">
        <v>45868</v>
      </c>
      <c r="I661" s="544">
        <f t="shared" si="107"/>
        <v>45868</v>
      </c>
      <c r="J661" s="664">
        <f t="shared" si="112"/>
        <v>59868</v>
      </c>
    </row>
    <row r="662" spans="1:10" ht="25.5" customHeight="1" x14ac:dyDescent="0.2">
      <c r="A662" s="539">
        <v>635</v>
      </c>
      <c r="B662" s="545" t="s">
        <v>93</v>
      </c>
      <c r="C662" s="541" t="s">
        <v>314</v>
      </c>
      <c r="D662" s="541" t="s">
        <v>7</v>
      </c>
      <c r="E662" s="541">
        <v>1</v>
      </c>
      <c r="F662" s="544">
        <v>14000</v>
      </c>
      <c r="G662" s="544">
        <f t="shared" si="106"/>
        <v>14000</v>
      </c>
      <c r="H662" s="544">
        <v>37474</v>
      </c>
      <c r="I662" s="544">
        <f t="shared" si="107"/>
        <v>37474</v>
      </c>
      <c r="J662" s="664">
        <f t="shared" si="112"/>
        <v>51474</v>
      </c>
    </row>
    <row r="663" spans="1:10" ht="25.5" customHeight="1" x14ac:dyDescent="0.2">
      <c r="A663" s="539">
        <v>636</v>
      </c>
      <c r="B663" s="545" t="s">
        <v>94</v>
      </c>
      <c r="C663" s="541" t="s">
        <v>317</v>
      </c>
      <c r="D663" s="541" t="s">
        <v>7</v>
      </c>
      <c r="E663" s="541">
        <v>1</v>
      </c>
      <c r="F663" s="544">
        <v>44166</v>
      </c>
      <c r="G663" s="544">
        <f t="shared" si="106"/>
        <v>44166</v>
      </c>
      <c r="H663" s="544">
        <v>268606</v>
      </c>
      <c r="I663" s="544">
        <f t="shared" si="107"/>
        <v>268606</v>
      </c>
      <c r="J663" s="664">
        <f t="shared" si="112"/>
        <v>312772</v>
      </c>
    </row>
    <row r="664" spans="1:10" ht="25.5" customHeight="1" x14ac:dyDescent="0.2">
      <c r="A664" s="539">
        <v>637</v>
      </c>
      <c r="B664" s="545" t="s">
        <v>95</v>
      </c>
      <c r="C664" s="541"/>
      <c r="D664" s="541" t="s">
        <v>7</v>
      </c>
      <c r="E664" s="541"/>
      <c r="F664" s="544"/>
      <c r="G664" s="544">
        <f t="shared" si="106"/>
        <v>0</v>
      </c>
      <c r="H664" s="544"/>
      <c r="I664" s="544">
        <f t="shared" si="107"/>
        <v>0</v>
      </c>
      <c r="J664" s="664"/>
    </row>
    <row r="665" spans="1:10" ht="25.5" customHeight="1" x14ac:dyDescent="0.2">
      <c r="A665" s="539">
        <v>638</v>
      </c>
      <c r="B665" s="543" t="s">
        <v>245</v>
      </c>
      <c r="C665" s="541"/>
      <c r="D665" s="541"/>
      <c r="E665" s="541"/>
      <c r="F665" s="544"/>
      <c r="G665" s="544">
        <f t="shared" si="106"/>
        <v>0</v>
      </c>
      <c r="H665" s="544"/>
      <c r="I665" s="544">
        <f t="shared" si="107"/>
        <v>0</v>
      </c>
      <c r="J665" s="664"/>
    </row>
    <row r="666" spans="1:10" ht="25.5" customHeight="1" x14ac:dyDescent="0.2">
      <c r="A666" s="539">
        <v>639</v>
      </c>
      <c r="B666" s="545" t="s">
        <v>307</v>
      </c>
      <c r="C666" s="541"/>
      <c r="D666" s="541" t="s">
        <v>96</v>
      </c>
      <c r="E666" s="541"/>
      <c r="F666" s="544">
        <f>250+105</f>
        <v>355</v>
      </c>
      <c r="G666" s="544">
        <f t="shared" si="106"/>
        <v>0</v>
      </c>
      <c r="H666" s="544">
        <v>240</v>
      </c>
      <c r="I666" s="544">
        <f t="shared" si="107"/>
        <v>0</v>
      </c>
      <c r="J666" s="664">
        <f t="shared" ref="J666:J671" si="113">G666+I666</f>
        <v>0</v>
      </c>
    </row>
    <row r="667" spans="1:10" ht="25.5" customHeight="1" x14ac:dyDescent="0.2">
      <c r="A667" s="539">
        <v>640</v>
      </c>
      <c r="B667" s="545" t="s">
        <v>308</v>
      </c>
      <c r="C667" s="541"/>
      <c r="D667" s="541" t="s">
        <v>96</v>
      </c>
      <c r="E667" s="541"/>
      <c r="F667" s="544">
        <f>330+105</f>
        <v>435</v>
      </c>
      <c r="G667" s="544">
        <f t="shared" si="106"/>
        <v>0</v>
      </c>
      <c r="H667" s="544">
        <v>403</v>
      </c>
      <c r="I667" s="544">
        <f t="shared" si="107"/>
        <v>0</v>
      </c>
      <c r="J667" s="664">
        <f t="shared" si="113"/>
        <v>0</v>
      </c>
    </row>
    <row r="668" spans="1:10" ht="25.5" customHeight="1" x14ac:dyDescent="0.2">
      <c r="A668" s="539">
        <v>641</v>
      </c>
      <c r="B668" s="545" t="s">
        <v>309</v>
      </c>
      <c r="C668" s="541"/>
      <c r="D668" s="541" t="s">
        <v>96</v>
      </c>
      <c r="E668" s="541"/>
      <c r="F668" s="544">
        <f>396+105</f>
        <v>501</v>
      </c>
      <c r="G668" s="544">
        <f t="shared" si="106"/>
        <v>0</v>
      </c>
      <c r="H668" s="544">
        <v>877</v>
      </c>
      <c r="I668" s="544">
        <f t="shared" si="107"/>
        <v>0</v>
      </c>
      <c r="J668" s="664">
        <f t="shared" si="113"/>
        <v>0</v>
      </c>
    </row>
    <row r="669" spans="1:10" ht="25.5" customHeight="1" x14ac:dyDescent="0.2">
      <c r="A669" s="539">
        <v>642</v>
      </c>
      <c r="B669" s="543" t="s">
        <v>98</v>
      </c>
      <c r="C669" s="541" t="s">
        <v>99</v>
      </c>
      <c r="D669" s="541" t="s">
        <v>7</v>
      </c>
      <c r="E669" s="541"/>
      <c r="F669" s="544">
        <v>2500</v>
      </c>
      <c r="G669" s="544">
        <f t="shared" si="106"/>
        <v>0</v>
      </c>
      <c r="H669" s="544">
        <v>8211</v>
      </c>
      <c r="I669" s="544">
        <f t="shared" si="107"/>
        <v>0</v>
      </c>
      <c r="J669" s="664">
        <f t="shared" si="113"/>
        <v>0</v>
      </c>
    </row>
    <row r="670" spans="1:10" ht="25.5" customHeight="1" x14ac:dyDescent="0.2">
      <c r="A670" s="539">
        <v>643</v>
      </c>
      <c r="B670" s="543" t="s">
        <v>310</v>
      </c>
      <c r="C670" s="541"/>
      <c r="D670" s="541" t="s">
        <v>7</v>
      </c>
      <c r="E670" s="541"/>
      <c r="F670" s="544">
        <v>2500</v>
      </c>
      <c r="G670" s="544">
        <f t="shared" si="106"/>
        <v>0</v>
      </c>
      <c r="H670" s="544">
        <v>5000</v>
      </c>
      <c r="I670" s="544">
        <f t="shared" si="107"/>
        <v>0</v>
      </c>
      <c r="J670" s="664">
        <f t="shared" si="113"/>
        <v>0</v>
      </c>
    </row>
    <row r="671" spans="1:10" ht="25.5" customHeight="1" x14ac:dyDescent="0.2">
      <c r="A671" s="539">
        <v>644</v>
      </c>
      <c r="B671" s="547" t="s">
        <v>247</v>
      </c>
      <c r="C671" s="541"/>
      <c r="D671" s="541"/>
      <c r="E671" s="541"/>
      <c r="F671" s="544">
        <v>0</v>
      </c>
      <c r="G671" s="544">
        <f t="shared" si="106"/>
        <v>0</v>
      </c>
      <c r="H671" s="544">
        <v>0</v>
      </c>
      <c r="I671" s="544">
        <f t="shared" si="107"/>
        <v>0</v>
      </c>
      <c r="J671" s="664">
        <f t="shared" si="113"/>
        <v>0</v>
      </c>
    </row>
    <row r="672" spans="1:10" ht="25.5" customHeight="1" x14ac:dyDescent="0.2">
      <c r="A672" s="539">
        <v>645</v>
      </c>
      <c r="B672" s="543" t="s">
        <v>312</v>
      </c>
      <c r="C672" s="541"/>
      <c r="D672" s="541" t="s">
        <v>5</v>
      </c>
      <c r="E672" s="541"/>
      <c r="F672" s="544"/>
      <c r="G672" s="544">
        <f t="shared" si="106"/>
        <v>0</v>
      </c>
      <c r="H672" s="544"/>
      <c r="I672" s="544">
        <f t="shared" si="107"/>
        <v>0</v>
      </c>
      <c r="J672" s="664"/>
    </row>
    <row r="673" spans="1:10" ht="25.5" customHeight="1" x14ac:dyDescent="0.2">
      <c r="A673" s="539">
        <v>646</v>
      </c>
      <c r="B673" s="545" t="s">
        <v>93</v>
      </c>
      <c r="C673" s="541" t="s">
        <v>314</v>
      </c>
      <c r="D673" s="541" t="s">
        <v>7</v>
      </c>
      <c r="E673" s="541">
        <v>2</v>
      </c>
      <c r="F673" s="544">
        <v>14000</v>
      </c>
      <c r="G673" s="544">
        <f t="shared" si="106"/>
        <v>28000</v>
      </c>
      <c r="H673" s="544">
        <v>37474</v>
      </c>
      <c r="I673" s="544">
        <f t="shared" si="107"/>
        <v>74948</v>
      </c>
      <c r="J673" s="664">
        <f t="shared" ref="J673:J675" si="114">G673+I673</f>
        <v>102948</v>
      </c>
    </row>
    <row r="674" spans="1:10" ht="25.5" customHeight="1" x14ac:dyDescent="0.2">
      <c r="A674" s="539">
        <v>647</v>
      </c>
      <c r="B674" s="545" t="s">
        <v>93</v>
      </c>
      <c r="C674" s="541" t="s">
        <v>318</v>
      </c>
      <c r="D674" s="541" t="s">
        <v>7</v>
      </c>
      <c r="E674" s="541">
        <v>1</v>
      </c>
      <c r="F674" s="544">
        <v>14000</v>
      </c>
      <c r="G674" s="544">
        <f t="shared" si="106"/>
        <v>14000</v>
      </c>
      <c r="H674" s="544">
        <v>45868</v>
      </c>
      <c r="I674" s="544">
        <f t="shared" si="107"/>
        <v>45868</v>
      </c>
      <c r="J674" s="664">
        <f t="shared" si="114"/>
        <v>59868</v>
      </c>
    </row>
    <row r="675" spans="1:10" ht="25.5" customHeight="1" x14ac:dyDescent="0.2">
      <c r="A675" s="539">
        <v>648</v>
      </c>
      <c r="B675" s="545" t="s">
        <v>94</v>
      </c>
      <c r="C675" s="541" t="s">
        <v>317</v>
      </c>
      <c r="D675" s="541" t="s">
        <v>7</v>
      </c>
      <c r="E675" s="541">
        <v>1</v>
      </c>
      <c r="F675" s="544">
        <v>44166</v>
      </c>
      <c r="G675" s="544">
        <f t="shared" si="106"/>
        <v>44166</v>
      </c>
      <c r="H675" s="544">
        <v>268606</v>
      </c>
      <c r="I675" s="544">
        <f t="shared" si="107"/>
        <v>268606</v>
      </c>
      <c r="J675" s="664">
        <f t="shared" si="114"/>
        <v>312772</v>
      </c>
    </row>
    <row r="676" spans="1:10" ht="25.5" customHeight="1" x14ac:dyDescent="0.2">
      <c r="A676" s="539">
        <v>649</v>
      </c>
      <c r="B676" s="545" t="s">
        <v>95</v>
      </c>
      <c r="C676" s="541"/>
      <c r="D676" s="541" t="s">
        <v>7</v>
      </c>
      <c r="E676" s="541"/>
      <c r="F676" s="544"/>
      <c r="G676" s="544">
        <f t="shared" si="106"/>
        <v>0</v>
      </c>
      <c r="H676" s="544"/>
      <c r="I676" s="544">
        <f t="shared" si="107"/>
        <v>0</v>
      </c>
      <c r="J676" s="664"/>
    </row>
    <row r="677" spans="1:10" ht="25.5" customHeight="1" x14ac:dyDescent="0.2">
      <c r="A677" s="539">
        <v>650</v>
      </c>
      <c r="B677" s="543" t="s">
        <v>245</v>
      </c>
      <c r="C677" s="541"/>
      <c r="D677" s="541"/>
      <c r="E677" s="541"/>
      <c r="F677" s="544"/>
      <c r="G677" s="544">
        <f t="shared" si="106"/>
        <v>0</v>
      </c>
      <c r="H677" s="544"/>
      <c r="I677" s="544">
        <f t="shared" si="107"/>
        <v>0</v>
      </c>
      <c r="J677" s="664"/>
    </row>
    <row r="678" spans="1:10" ht="25.5" customHeight="1" x14ac:dyDescent="0.2">
      <c r="A678" s="539">
        <v>651</v>
      </c>
      <c r="B678" s="545" t="s">
        <v>307</v>
      </c>
      <c r="C678" s="541"/>
      <c r="D678" s="541" t="s">
        <v>96</v>
      </c>
      <c r="E678" s="541"/>
      <c r="F678" s="544">
        <f>250+105</f>
        <v>355</v>
      </c>
      <c r="G678" s="544">
        <f t="shared" si="106"/>
        <v>0</v>
      </c>
      <c r="H678" s="544">
        <v>240</v>
      </c>
      <c r="I678" s="544">
        <f t="shared" si="107"/>
        <v>0</v>
      </c>
      <c r="J678" s="664">
        <f t="shared" ref="J678:J683" si="115">G678+I678</f>
        <v>0</v>
      </c>
    </row>
    <row r="679" spans="1:10" ht="25.5" customHeight="1" x14ac:dyDescent="0.2">
      <c r="A679" s="539">
        <v>652</v>
      </c>
      <c r="B679" s="545" t="s">
        <v>308</v>
      </c>
      <c r="C679" s="541"/>
      <c r="D679" s="541" t="s">
        <v>96</v>
      </c>
      <c r="E679" s="541"/>
      <c r="F679" s="544">
        <f>330+105</f>
        <v>435</v>
      </c>
      <c r="G679" s="544">
        <f t="shared" si="106"/>
        <v>0</v>
      </c>
      <c r="H679" s="544">
        <v>403</v>
      </c>
      <c r="I679" s="544">
        <f t="shared" si="107"/>
        <v>0</v>
      </c>
      <c r="J679" s="664">
        <f t="shared" si="115"/>
        <v>0</v>
      </c>
    </row>
    <row r="680" spans="1:10" ht="25.5" customHeight="1" x14ac:dyDescent="0.2">
      <c r="A680" s="539">
        <v>653</v>
      </c>
      <c r="B680" s="545" t="s">
        <v>309</v>
      </c>
      <c r="C680" s="541"/>
      <c r="D680" s="541" t="s">
        <v>96</v>
      </c>
      <c r="E680" s="541"/>
      <c r="F680" s="544">
        <f>396+105</f>
        <v>501</v>
      </c>
      <c r="G680" s="544">
        <f t="shared" ref="G680:G704" si="116">E680*F680</f>
        <v>0</v>
      </c>
      <c r="H680" s="544">
        <v>877</v>
      </c>
      <c r="I680" s="544">
        <f t="shared" ref="I680:I704" si="117">E680*H680</f>
        <v>0</v>
      </c>
      <c r="J680" s="664">
        <f t="shared" si="115"/>
        <v>0</v>
      </c>
    </row>
    <row r="681" spans="1:10" ht="25.5" customHeight="1" x14ac:dyDescent="0.2">
      <c r="A681" s="539">
        <v>654</v>
      </c>
      <c r="B681" s="543" t="s">
        <v>98</v>
      </c>
      <c r="C681" s="541" t="s">
        <v>99</v>
      </c>
      <c r="D681" s="541" t="s">
        <v>7</v>
      </c>
      <c r="E681" s="541"/>
      <c r="F681" s="544">
        <v>2500</v>
      </c>
      <c r="G681" s="544">
        <f t="shared" si="116"/>
        <v>0</v>
      </c>
      <c r="H681" s="544">
        <v>8211</v>
      </c>
      <c r="I681" s="544">
        <f t="shared" si="117"/>
        <v>0</v>
      </c>
      <c r="J681" s="664">
        <f t="shared" si="115"/>
        <v>0</v>
      </c>
    </row>
    <row r="682" spans="1:10" ht="25.5" customHeight="1" x14ac:dyDescent="0.2">
      <c r="A682" s="539">
        <v>655</v>
      </c>
      <c r="B682" s="543" t="s">
        <v>310</v>
      </c>
      <c r="C682" s="541"/>
      <c r="D682" s="541" t="s">
        <v>7</v>
      </c>
      <c r="E682" s="541"/>
      <c r="F682" s="544">
        <v>2500</v>
      </c>
      <c r="G682" s="544">
        <f t="shared" si="116"/>
        <v>0</v>
      </c>
      <c r="H682" s="544">
        <v>5000</v>
      </c>
      <c r="I682" s="544">
        <f t="shared" si="117"/>
        <v>0</v>
      </c>
      <c r="J682" s="664">
        <f t="shared" si="115"/>
        <v>0</v>
      </c>
    </row>
    <row r="683" spans="1:10" ht="25.5" customHeight="1" x14ac:dyDescent="0.2">
      <c r="A683" s="539">
        <v>656</v>
      </c>
      <c r="B683" s="547" t="s">
        <v>248</v>
      </c>
      <c r="C683" s="541"/>
      <c r="D683" s="541"/>
      <c r="E683" s="541"/>
      <c r="F683" s="544">
        <v>0</v>
      </c>
      <c r="G683" s="544">
        <f t="shared" si="116"/>
        <v>0</v>
      </c>
      <c r="H683" s="544">
        <v>0</v>
      </c>
      <c r="I683" s="544">
        <f t="shared" si="117"/>
        <v>0</v>
      </c>
      <c r="J683" s="664">
        <f t="shared" si="115"/>
        <v>0</v>
      </c>
    </row>
    <row r="684" spans="1:10" ht="25.5" customHeight="1" x14ac:dyDescent="0.2">
      <c r="A684" s="539">
        <v>657</v>
      </c>
      <c r="B684" s="543" t="s">
        <v>312</v>
      </c>
      <c r="C684" s="541"/>
      <c r="D684" s="541" t="s">
        <v>5</v>
      </c>
      <c r="E684" s="541">
        <v>1</v>
      </c>
      <c r="F684" s="544"/>
      <c r="G684" s="544">
        <f t="shared" si="116"/>
        <v>0</v>
      </c>
      <c r="H684" s="544"/>
      <c r="I684" s="544">
        <f t="shared" si="117"/>
        <v>0</v>
      </c>
      <c r="J684" s="664"/>
    </row>
    <row r="685" spans="1:10" ht="25.5" customHeight="1" x14ac:dyDescent="0.2">
      <c r="A685" s="539">
        <v>658</v>
      </c>
      <c r="B685" s="545" t="s">
        <v>93</v>
      </c>
      <c r="C685" s="541" t="s">
        <v>314</v>
      </c>
      <c r="D685" s="541" t="s">
        <v>7</v>
      </c>
      <c r="E685" s="541">
        <v>3</v>
      </c>
      <c r="F685" s="544">
        <v>14000</v>
      </c>
      <c r="G685" s="544">
        <f t="shared" si="116"/>
        <v>42000</v>
      </c>
      <c r="H685" s="544">
        <v>37474</v>
      </c>
      <c r="I685" s="544">
        <f t="shared" si="117"/>
        <v>112422</v>
      </c>
      <c r="J685" s="664">
        <f t="shared" ref="J685:J686" si="118">G685+I685</f>
        <v>154422</v>
      </c>
    </row>
    <row r="686" spans="1:10" ht="25.5" customHeight="1" x14ac:dyDescent="0.2">
      <c r="A686" s="539">
        <v>659</v>
      </c>
      <c r="B686" s="545" t="s">
        <v>94</v>
      </c>
      <c r="C686" s="541" t="s">
        <v>317</v>
      </c>
      <c r="D686" s="541" t="s">
        <v>7</v>
      </c>
      <c r="E686" s="541">
        <v>1</v>
      </c>
      <c r="F686" s="544">
        <v>44166</v>
      </c>
      <c r="G686" s="544">
        <f t="shared" si="116"/>
        <v>44166</v>
      </c>
      <c r="H686" s="544">
        <v>268606</v>
      </c>
      <c r="I686" s="544">
        <f t="shared" si="117"/>
        <v>268606</v>
      </c>
      <c r="J686" s="664">
        <f t="shared" si="118"/>
        <v>312772</v>
      </c>
    </row>
    <row r="687" spans="1:10" ht="25.5" customHeight="1" x14ac:dyDescent="0.2">
      <c r="A687" s="539">
        <v>660</v>
      </c>
      <c r="B687" s="545" t="s">
        <v>95</v>
      </c>
      <c r="C687" s="541"/>
      <c r="D687" s="541" t="s">
        <v>7</v>
      </c>
      <c r="E687" s="541"/>
      <c r="F687" s="544"/>
      <c r="G687" s="544">
        <f t="shared" si="116"/>
        <v>0</v>
      </c>
      <c r="H687" s="544"/>
      <c r="I687" s="544">
        <f t="shared" si="117"/>
        <v>0</v>
      </c>
      <c r="J687" s="664"/>
    </row>
    <row r="688" spans="1:10" ht="25.5" customHeight="1" x14ac:dyDescent="0.2">
      <c r="A688" s="539">
        <v>661</v>
      </c>
      <c r="B688" s="543" t="s">
        <v>245</v>
      </c>
      <c r="C688" s="541"/>
      <c r="D688" s="541"/>
      <c r="E688" s="541"/>
      <c r="F688" s="544"/>
      <c r="G688" s="544">
        <f t="shared" si="116"/>
        <v>0</v>
      </c>
      <c r="H688" s="544"/>
      <c r="I688" s="544">
        <f t="shared" si="117"/>
        <v>0</v>
      </c>
      <c r="J688" s="664"/>
    </row>
    <row r="689" spans="1:10" ht="25.5" customHeight="1" x14ac:dyDescent="0.2">
      <c r="A689" s="539">
        <v>662</v>
      </c>
      <c r="B689" s="545" t="s">
        <v>307</v>
      </c>
      <c r="C689" s="541"/>
      <c r="D689" s="541" t="s">
        <v>96</v>
      </c>
      <c r="E689" s="541"/>
      <c r="F689" s="544">
        <f>250+105</f>
        <v>355</v>
      </c>
      <c r="G689" s="544">
        <f t="shared" si="116"/>
        <v>0</v>
      </c>
      <c r="H689" s="544">
        <v>240</v>
      </c>
      <c r="I689" s="544">
        <f t="shared" si="117"/>
        <v>0</v>
      </c>
      <c r="J689" s="664">
        <f t="shared" ref="J689:J695" si="119">G689+I689</f>
        <v>0</v>
      </c>
    </row>
    <row r="690" spans="1:10" ht="25.5" customHeight="1" x14ac:dyDescent="0.2">
      <c r="A690" s="539">
        <v>663</v>
      </c>
      <c r="B690" s="545" t="s">
        <v>308</v>
      </c>
      <c r="C690" s="541"/>
      <c r="D690" s="541" t="s">
        <v>96</v>
      </c>
      <c r="E690" s="541"/>
      <c r="F690" s="544">
        <f>330+105</f>
        <v>435</v>
      </c>
      <c r="G690" s="544">
        <f t="shared" si="116"/>
        <v>0</v>
      </c>
      <c r="H690" s="544">
        <v>403</v>
      </c>
      <c r="I690" s="544">
        <f t="shared" si="117"/>
        <v>0</v>
      </c>
      <c r="J690" s="664">
        <f t="shared" si="119"/>
        <v>0</v>
      </c>
    </row>
    <row r="691" spans="1:10" ht="25.5" customHeight="1" x14ac:dyDescent="0.2">
      <c r="A691" s="539">
        <v>664</v>
      </c>
      <c r="B691" s="545" t="s">
        <v>97</v>
      </c>
      <c r="C691" s="541"/>
      <c r="D691" s="541" t="s">
        <v>96</v>
      </c>
      <c r="E691" s="541"/>
      <c r="F691" s="544">
        <f>352+105</f>
        <v>457</v>
      </c>
      <c r="G691" s="544">
        <f t="shared" si="116"/>
        <v>0</v>
      </c>
      <c r="H691" s="544">
        <v>524</v>
      </c>
      <c r="I691" s="544">
        <f t="shared" si="117"/>
        <v>0</v>
      </c>
      <c r="J691" s="664">
        <f t="shared" si="119"/>
        <v>0</v>
      </c>
    </row>
    <row r="692" spans="1:10" ht="25.5" customHeight="1" x14ac:dyDescent="0.2">
      <c r="A692" s="539">
        <v>665</v>
      </c>
      <c r="B692" s="545" t="s">
        <v>309</v>
      </c>
      <c r="C692" s="541"/>
      <c r="D692" s="541" t="s">
        <v>96</v>
      </c>
      <c r="E692" s="541"/>
      <c r="F692" s="544">
        <f>396+105</f>
        <v>501</v>
      </c>
      <c r="G692" s="544">
        <f t="shared" si="116"/>
        <v>0</v>
      </c>
      <c r="H692" s="544">
        <v>877</v>
      </c>
      <c r="I692" s="544">
        <f t="shared" si="117"/>
        <v>0</v>
      </c>
      <c r="J692" s="664">
        <f t="shared" si="119"/>
        <v>0</v>
      </c>
    </row>
    <row r="693" spans="1:10" ht="25.5" customHeight="1" x14ac:dyDescent="0.2">
      <c r="A693" s="539">
        <v>666</v>
      </c>
      <c r="B693" s="543" t="s">
        <v>98</v>
      </c>
      <c r="C693" s="541" t="s">
        <v>99</v>
      </c>
      <c r="D693" s="541" t="s">
        <v>7</v>
      </c>
      <c r="E693" s="541"/>
      <c r="F693" s="544">
        <v>2500</v>
      </c>
      <c r="G693" s="544">
        <f t="shared" si="116"/>
        <v>0</v>
      </c>
      <c r="H693" s="544">
        <v>8211</v>
      </c>
      <c r="I693" s="544">
        <f t="shared" si="117"/>
        <v>0</v>
      </c>
      <c r="J693" s="664">
        <f t="shared" si="119"/>
        <v>0</v>
      </c>
    </row>
    <row r="694" spans="1:10" ht="25.5" customHeight="1" x14ac:dyDescent="0.2">
      <c r="A694" s="539">
        <v>667</v>
      </c>
      <c r="B694" s="543" t="s">
        <v>310</v>
      </c>
      <c r="C694" s="541"/>
      <c r="D694" s="541" t="s">
        <v>7</v>
      </c>
      <c r="E694" s="541"/>
      <c r="F694" s="544">
        <v>2500</v>
      </c>
      <c r="G694" s="544">
        <f t="shared" si="116"/>
        <v>0</v>
      </c>
      <c r="H694" s="544">
        <v>5000</v>
      </c>
      <c r="I694" s="544">
        <f t="shared" si="117"/>
        <v>0</v>
      </c>
      <c r="J694" s="664">
        <f t="shared" si="119"/>
        <v>0</v>
      </c>
    </row>
    <row r="695" spans="1:10" ht="25.5" customHeight="1" x14ac:dyDescent="0.2">
      <c r="A695" s="539">
        <v>668</v>
      </c>
      <c r="B695" s="543" t="s">
        <v>101</v>
      </c>
      <c r="C695" s="541"/>
      <c r="D695" s="541" t="s">
        <v>5</v>
      </c>
      <c r="E695" s="541"/>
      <c r="F695" s="544">
        <v>0</v>
      </c>
      <c r="G695" s="544">
        <f t="shared" si="116"/>
        <v>0</v>
      </c>
      <c r="H695" s="544">
        <v>53055</v>
      </c>
      <c r="I695" s="544">
        <f t="shared" si="117"/>
        <v>0</v>
      </c>
      <c r="J695" s="664">
        <f t="shared" si="119"/>
        <v>0</v>
      </c>
    </row>
    <row r="696" spans="1:10" x14ac:dyDescent="0.2">
      <c r="A696" s="539">
        <v>669</v>
      </c>
      <c r="B696" s="543"/>
      <c r="C696" s="541"/>
      <c r="D696" s="541"/>
      <c r="E696" s="541"/>
      <c r="F696" s="541"/>
      <c r="G696" s="544"/>
      <c r="H696" s="147"/>
      <c r="I696" s="544"/>
      <c r="J696" s="663"/>
    </row>
    <row r="697" spans="1:10" x14ac:dyDescent="0.2">
      <c r="A697" s="539">
        <v>670</v>
      </c>
      <c r="B697" s="543" t="s">
        <v>249</v>
      </c>
      <c r="C697" s="541"/>
      <c r="D697" s="541" t="s">
        <v>96</v>
      </c>
      <c r="E697" s="541"/>
      <c r="F697" s="544">
        <v>500</v>
      </c>
      <c r="G697" s="544">
        <f t="shared" si="116"/>
        <v>0</v>
      </c>
      <c r="H697" s="544">
        <v>117</v>
      </c>
      <c r="I697" s="544">
        <f t="shared" si="117"/>
        <v>0</v>
      </c>
      <c r="J697" s="664">
        <f t="shared" ref="J697:J701" si="120">G697+I697</f>
        <v>0</v>
      </c>
    </row>
    <row r="698" spans="1:10" x14ac:dyDescent="0.2">
      <c r="A698" s="539">
        <v>671</v>
      </c>
      <c r="B698" s="543" t="s">
        <v>250</v>
      </c>
      <c r="C698" s="541"/>
      <c r="D698" s="541" t="s">
        <v>96</v>
      </c>
      <c r="E698" s="541"/>
      <c r="F698" s="544">
        <v>500</v>
      </c>
      <c r="G698" s="544">
        <f t="shared" si="116"/>
        <v>0</v>
      </c>
      <c r="H698" s="544">
        <v>200</v>
      </c>
      <c r="I698" s="544">
        <f t="shared" si="117"/>
        <v>0</v>
      </c>
      <c r="J698" s="664">
        <f t="shared" si="120"/>
        <v>0</v>
      </c>
    </row>
    <row r="699" spans="1:10" x14ac:dyDescent="0.2">
      <c r="A699" s="539">
        <v>672</v>
      </c>
      <c r="B699" s="543" t="s">
        <v>251</v>
      </c>
      <c r="C699" s="541"/>
      <c r="D699" s="541" t="s">
        <v>96</v>
      </c>
      <c r="E699" s="541"/>
      <c r="F699" s="544">
        <v>500</v>
      </c>
      <c r="G699" s="544">
        <f t="shared" si="116"/>
        <v>0</v>
      </c>
      <c r="H699" s="544">
        <v>326</v>
      </c>
      <c r="I699" s="544">
        <f t="shared" si="117"/>
        <v>0</v>
      </c>
      <c r="J699" s="664">
        <f t="shared" si="120"/>
        <v>0</v>
      </c>
    </row>
    <row r="700" spans="1:10" x14ac:dyDescent="0.2">
      <c r="A700" s="539">
        <v>673</v>
      </c>
      <c r="B700" s="543" t="s">
        <v>252</v>
      </c>
      <c r="C700" s="541"/>
      <c r="D700" s="541" t="s">
        <v>96</v>
      </c>
      <c r="E700" s="541"/>
      <c r="F700" s="544">
        <v>500</v>
      </c>
      <c r="G700" s="544">
        <f t="shared" si="116"/>
        <v>0</v>
      </c>
      <c r="H700" s="544">
        <v>512</v>
      </c>
      <c r="I700" s="544">
        <f t="shared" si="117"/>
        <v>0</v>
      </c>
      <c r="J700" s="664">
        <f t="shared" si="120"/>
        <v>0</v>
      </c>
    </row>
    <row r="701" spans="1:10" x14ac:dyDescent="0.2">
      <c r="A701" s="539">
        <v>674</v>
      </c>
      <c r="B701" s="543" t="s">
        <v>246</v>
      </c>
      <c r="C701" s="541"/>
      <c r="D701" s="541" t="s">
        <v>96</v>
      </c>
      <c r="E701" s="541"/>
      <c r="F701" s="544">
        <v>500</v>
      </c>
      <c r="G701" s="544">
        <f t="shared" si="116"/>
        <v>0</v>
      </c>
      <c r="H701" s="544">
        <v>915</v>
      </c>
      <c r="I701" s="544">
        <f t="shared" si="117"/>
        <v>0</v>
      </c>
      <c r="J701" s="664">
        <f t="shared" si="120"/>
        <v>0</v>
      </c>
    </row>
    <row r="702" spans="1:10" x14ac:dyDescent="0.2">
      <c r="A702" s="539">
        <v>675</v>
      </c>
      <c r="B702" s="578"/>
      <c r="C702" s="576"/>
      <c r="D702" s="576"/>
      <c r="E702" s="576"/>
      <c r="F702" s="544"/>
      <c r="G702" s="544"/>
      <c r="H702" s="544"/>
      <c r="I702" s="544"/>
      <c r="J702" s="664"/>
    </row>
    <row r="703" spans="1:10" x14ac:dyDescent="0.2">
      <c r="A703" s="539">
        <v>676</v>
      </c>
      <c r="B703" s="549" t="s">
        <v>432</v>
      </c>
      <c r="C703" s="550"/>
      <c r="D703" s="550" t="s">
        <v>32</v>
      </c>
      <c r="E703" s="541"/>
      <c r="F703" s="544">
        <v>402000</v>
      </c>
      <c r="G703" s="544">
        <f t="shared" si="116"/>
        <v>0</v>
      </c>
      <c r="H703" s="544">
        <v>0</v>
      </c>
      <c r="I703" s="544">
        <f t="shared" si="117"/>
        <v>0</v>
      </c>
      <c r="J703" s="664">
        <f t="shared" ref="J703:J704" si="121">G703+I703</f>
        <v>0</v>
      </c>
    </row>
    <row r="704" spans="1:10" x14ac:dyDescent="0.2">
      <c r="A704" s="539">
        <v>677</v>
      </c>
      <c r="B704" s="543" t="s">
        <v>104</v>
      </c>
      <c r="C704" s="541"/>
      <c r="D704" s="541" t="s">
        <v>32</v>
      </c>
      <c r="E704" s="541"/>
      <c r="F704" s="544">
        <v>162000</v>
      </c>
      <c r="G704" s="544">
        <f t="shared" si="116"/>
        <v>0</v>
      </c>
      <c r="H704" s="544">
        <v>0</v>
      </c>
      <c r="I704" s="544">
        <f t="shared" si="117"/>
        <v>0</v>
      </c>
      <c r="J704" s="664">
        <f t="shared" si="121"/>
        <v>0</v>
      </c>
    </row>
    <row r="705" spans="1:10" x14ac:dyDescent="0.2">
      <c r="A705" s="539">
        <v>678</v>
      </c>
      <c r="B705" s="578"/>
      <c r="C705" s="576"/>
      <c r="D705" s="576"/>
      <c r="E705" s="576"/>
      <c r="F705" s="544"/>
      <c r="G705" s="544"/>
      <c r="H705" s="544"/>
      <c r="I705" s="544"/>
      <c r="J705" s="664"/>
    </row>
    <row r="706" spans="1:10" ht="13.5" thickBot="1" x14ac:dyDescent="0.25">
      <c r="A706" s="539">
        <v>679</v>
      </c>
      <c r="B706" s="578"/>
      <c r="C706" s="576"/>
      <c r="D706" s="576"/>
      <c r="E706" s="576"/>
      <c r="F706" s="541"/>
      <c r="G706" s="147"/>
      <c r="H706" s="147"/>
      <c r="I706" s="147"/>
      <c r="J706" s="663"/>
    </row>
    <row r="707" spans="1:10" ht="13.5" thickBot="1" x14ac:dyDescent="0.25">
      <c r="A707" s="539">
        <v>680</v>
      </c>
      <c r="B707" s="579" t="s">
        <v>253</v>
      </c>
      <c r="C707" s="580"/>
      <c r="D707" s="581"/>
      <c r="E707" s="582"/>
      <c r="F707" s="583"/>
      <c r="G707" s="584">
        <f>SUM(G552:G705)</f>
        <v>358664</v>
      </c>
      <c r="H707" s="583"/>
      <c r="I707" s="584">
        <f>SUM(I552:I705)</f>
        <v>1569767</v>
      </c>
      <c r="J707" s="671">
        <f>SUM(J552:J705)</f>
        <v>1928431</v>
      </c>
    </row>
    <row r="708" spans="1:10" x14ac:dyDescent="0.2">
      <c r="A708" s="539">
        <v>681</v>
      </c>
      <c r="B708" s="564"/>
      <c r="C708" s="577"/>
      <c r="D708" s="566"/>
      <c r="E708" s="567"/>
      <c r="F708" s="585"/>
      <c r="G708" s="147"/>
      <c r="H708" s="147"/>
      <c r="I708" s="147"/>
      <c r="J708" s="663"/>
    </row>
    <row r="709" spans="1:10" ht="13.5" x14ac:dyDescent="0.25">
      <c r="A709" s="539">
        <v>682</v>
      </c>
      <c r="B709" s="536" t="s">
        <v>209</v>
      </c>
      <c r="C709" s="537"/>
      <c r="D709" s="538"/>
      <c r="E709" s="538"/>
      <c r="F709" s="538"/>
      <c r="G709" s="147"/>
      <c r="H709" s="147"/>
      <c r="I709" s="147"/>
      <c r="J709" s="663"/>
    </row>
    <row r="710" spans="1:10" ht="25.5" x14ac:dyDescent="0.2">
      <c r="A710" s="539">
        <v>683</v>
      </c>
      <c r="B710" s="586" t="s">
        <v>210</v>
      </c>
      <c r="C710" s="541" t="s">
        <v>211</v>
      </c>
      <c r="D710" s="541" t="s">
        <v>14</v>
      </c>
      <c r="E710" s="541"/>
      <c r="F710" s="544">
        <v>2000</v>
      </c>
      <c r="G710" s="544">
        <f>E710*F710</f>
        <v>0</v>
      </c>
      <c r="H710" s="544">
        <v>1856</v>
      </c>
      <c r="I710" s="544">
        <f>E710*H710</f>
        <v>0</v>
      </c>
      <c r="J710" s="664">
        <f t="shared" ref="J710:J726" si="122">G710+I710</f>
        <v>0</v>
      </c>
    </row>
    <row r="711" spans="1:10" x14ac:dyDescent="0.2">
      <c r="A711" s="539">
        <v>684</v>
      </c>
      <c r="B711" s="586" t="s">
        <v>212</v>
      </c>
      <c r="C711" s="541" t="s">
        <v>213</v>
      </c>
      <c r="D711" s="541" t="s">
        <v>14</v>
      </c>
      <c r="E711" s="541"/>
      <c r="F711" s="544">
        <v>750</v>
      </c>
      <c r="G711" s="544">
        <f t="shared" ref="G711:G726" si="123">E711*F711</f>
        <v>0</v>
      </c>
      <c r="H711" s="544">
        <v>532</v>
      </c>
      <c r="I711" s="544">
        <f t="shared" ref="I711:I726" si="124">E711*H711</f>
        <v>0</v>
      </c>
      <c r="J711" s="664">
        <f t="shared" si="122"/>
        <v>0</v>
      </c>
    </row>
    <row r="712" spans="1:10" x14ac:dyDescent="0.2">
      <c r="A712" s="539">
        <v>685</v>
      </c>
      <c r="B712" s="586" t="s">
        <v>214</v>
      </c>
      <c r="C712" s="541" t="s">
        <v>306</v>
      </c>
      <c r="D712" s="541" t="s">
        <v>14</v>
      </c>
      <c r="E712" s="541"/>
      <c r="F712" s="544">
        <v>450</v>
      </c>
      <c r="G712" s="544">
        <f t="shared" si="123"/>
        <v>0</v>
      </c>
      <c r="H712" s="544">
        <v>4220</v>
      </c>
      <c r="I712" s="544">
        <f t="shared" si="124"/>
        <v>0</v>
      </c>
      <c r="J712" s="664">
        <f t="shared" si="122"/>
        <v>0</v>
      </c>
    </row>
    <row r="713" spans="1:10" x14ac:dyDescent="0.2">
      <c r="A713" s="539">
        <v>686</v>
      </c>
      <c r="B713" s="586" t="s">
        <v>216</v>
      </c>
      <c r="C713" s="541"/>
      <c r="D713" s="541" t="s">
        <v>35</v>
      </c>
      <c r="E713" s="541"/>
      <c r="F713" s="544">
        <v>100</v>
      </c>
      <c r="G713" s="544">
        <f t="shared" si="123"/>
        <v>0</v>
      </c>
      <c r="H713" s="544">
        <v>189</v>
      </c>
      <c r="I713" s="544">
        <f t="shared" si="124"/>
        <v>0</v>
      </c>
      <c r="J713" s="664">
        <f t="shared" si="122"/>
        <v>0</v>
      </c>
    </row>
    <row r="714" spans="1:10" x14ac:dyDescent="0.2">
      <c r="A714" s="539">
        <v>687</v>
      </c>
      <c r="B714" s="586" t="s">
        <v>217</v>
      </c>
      <c r="C714" s="541" t="s">
        <v>218</v>
      </c>
      <c r="D714" s="541" t="s">
        <v>14</v>
      </c>
      <c r="E714" s="541"/>
      <c r="F714" s="544">
        <v>50</v>
      </c>
      <c r="G714" s="544">
        <f t="shared" si="123"/>
        <v>0</v>
      </c>
      <c r="H714" s="544">
        <v>324</v>
      </c>
      <c r="I714" s="544">
        <f t="shared" si="124"/>
        <v>0</v>
      </c>
      <c r="J714" s="664">
        <f t="shared" si="122"/>
        <v>0</v>
      </c>
    </row>
    <row r="715" spans="1:10" x14ac:dyDescent="0.2">
      <c r="A715" s="539">
        <v>688</v>
      </c>
      <c r="B715" s="543" t="s">
        <v>219</v>
      </c>
      <c r="C715" s="546" t="s">
        <v>220</v>
      </c>
      <c r="D715" s="541" t="s">
        <v>35</v>
      </c>
      <c r="E715" s="541"/>
      <c r="F715" s="544">
        <v>80</v>
      </c>
      <c r="G715" s="544">
        <f t="shared" si="123"/>
        <v>0</v>
      </c>
      <c r="H715" s="544">
        <v>30</v>
      </c>
      <c r="I715" s="544">
        <f t="shared" si="124"/>
        <v>0</v>
      </c>
      <c r="J715" s="664">
        <f t="shared" si="122"/>
        <v>0</v>
      </c>
    </row>
    <row r="716" spans="1:10" x14ac:dyDescent="0.2">
      <c r="A716" s="539">
        <v>689</v>
      </c>
      <c r="B716" s="543" t="s">
        <v>219</v>
      </c>
      <c r="C716" s="546" t="s">
        <v>221</v>
      </c>
      <c r="D716" s="541" t="s">
        <v>35</v>
      </c>
      <c r="E716" s="541"/>
      <c r="F716" s="544">
        <v>80</v>
      </c>
      <c r="G716" s="544">
        <f t="shared" si="123"/>
        <v>0</v>
      </c>
      <c r="H716" s="544">
        <v>45</v>
      </c>
      <c r="I716" s="544">
        <f t="shared" si="124"/>
        <v>0</v>
      </c>
      <c r="J716" s="664">
        <f t="shared" si="122"/>
        <v>0</v>
      </c>
    </row>
    <row r="717" spans="1:10" x14ac:dyDescent="0.2">
      <c r="A717" s="539">
        <v>690</v>
      </c>
      <c r="B717" s="543" t="s">
        <v>274</v>
      </c>
      <c r="C717" s="546" t="s">
        <v>220</v>
      </c>
      <c r="D717" s="541" t="s">
        <v>35</v>
      </c>
      <c r="E717" s="541"/>
      <c r="F717" s="544">
        <v>0</v>
      </c>
      <c r="G717" s="544">
        <f t="shared" si="123"/>
        <v>0</v>
      </c>
      <c r="H717" s="544">
        <v>32</v>
      </c>
      <c r="I717" s="544">
        <f t="shared" si="124"/>
        <v>0</v>
      </c>
      <c r="J717" s="664">
        <f t="shared" si="122"/>
        <v>0</v>
      </c>
    </row>
    <row r="718" spans="1:10" x14ac:dyDescent="0.2">
      <c r="A718" s="539">
        <v>691</v>
      </c>
      <c r="B718" s="543" t="s">
        <v>274</v>
      </c>
      <c r="C718" s="546" t="s">
        <v>221</v>
      </c>
      <c r="D718" s="541" t="s">
        <v>35</v>
      </c>
      <c r="E718" s="541"/>
      <c r="F718" s="544">
        <v>0</v>
      </c>
      <c r="G718" s="544">
        <f t="shared" si="123"/>
        <v>0</v>
      </c>
      <c r="H718" s="544">
        <v>34</v>
      </c>
      <c r="I718" s="544">
        <f t="shared" si="124"/>
        <v>0</v>
      </c>
      <c r="J718" s="664">
        <f t="shared" si="122"/>
        <v>0</v>
      </c>
    </row>
    <row r="719" spans="1:10" ht="25.5" x14ac:dyDescent="0.2">
      <c r="A719" s="539">
        <v>692</v>
      </c>
      <c r="B719" s="543" t="s">
        <v>48</v>
      </c>
      <c r="C719" s="541" t="s">
        <v>379</v>
      </c>
      <c r="D719" s="541" t="s">
        <v>14</v>
      </c>
      <c r="E719" s="541"/>
      <c r="F719" s="544">
        <v>90059</v>
      </c>
      <c r="G719" s="544">
        <f t="shared" si="123"/>
        <v>0</v>
      </c>
      <c r="H719" s="544">
        <v>151613.06399999998</v>
      </c>
      <c r="I719" s="544">
        <f t="shared" si="124"/>
        <v>0</v>
      </c>
      <c r="J719" s="664">
        <f t="shared" si="122"/>
        <v>0</v>
      </c>
    </row>
    <row r="720" spans="1:10" x14ac:dyDescent="0.2">
      <c r="A720" s="539">
        <v>693</v>
      </c>
      <c r="B720" s="543" t="s">
        <v>222</v>
      </c>
      <c r="C720" s="546" t="s">
        <v>223</v>
      </c>
      <c r="D720" s="541" t="s">
        <v>35</v>
      </c>
      <c r="E720" s="541"/>
      <c r="F720" s="544">
        <v>150</v>
      </c>
      <c r="G720" s="544">
        <f t="shared" si="123"/>
        <v>0</v>
      </c>
      <c r="H720" s="544">
        <v>227</v>
      </c>
      <c r="I720" s="544">
        <f t="shared" si="124"/>
        <v>0</v>
      </c>
      <c r="J720" s="664">
        <f t="shared" si="122"/>
        <v>0</v>
      </c>
    </row>
    <row r="721" spans="1:10" x14ac:dyDescent="0.2">
      <c r="A721" s="539">
        <v>694</v>
      </c>
      <c r="B721" s="543" t="s">
        <v>224</v>
      </c>
      <c r="C721" s="546" t="s">
        <v>225</v>
      </c>
      <c r="D721" s="541" t="s">
        <v>35</v>
      </c>
      <c r="E721" s="541"/>
      <c r="F721" s="544">
        <v>150</v>
      </c>
      <c r="G721" s="544">
        <f t="shared" si="123"/>
        <v>0</v>
      </c>
      <c r="H721" s="544">
        <v>135</v>
      </c>
      <c r="I721" s="544">
        <f t="shared" si="124"/>
        <v>0</v>
      </c>
      <c r="J721" s="664">
        <f t="shared" si="122"/>
        <v>0</v>
      </c>
    </row>
    <row r="722" spans="1:10" x14ac:dyDescent="0.2">
      <c r="A722" s="539">
        <v>695</v>
      </c>
      <c r="B722" s="543" t="s">
        <v>226</v>
      </c>
      <c r="C722" s="546" t="s">
        <v>227</v>
      </c>
      <c r="D722" s="541" t="s">
        <v>35</v>
      </c>
      <c r="E722" s="541"/>
      <c r="F722" s="544">
        <v>150</v>
      </c>
      <c r="G722" s="544">
        <f t="shared" si="123"/>
        <v>0</v>
      </c>
      <c r="H722" s="544">
        <v>270</v>
      </c>
      <c r="I722" s="544">
        <f t="shared" si="124"/>
        <v>0</v>
      </c>
      <c r="J722" s="664">
        <f t="shared" si="122"/>
        <v>0</v>
      </c>
    </row>
    <row r="723" spans="1:10" x14ac:dyDescent="0.2">
      <c r="A723" s="539">
        <v>696</v>
      </c>
      <c r="B723" s="543" t="s">
        <v>226</v>
      </c>
      <c r="C723" s="546" t="s">
        <v>223</v>
      </c>
      <c r="D723" s="541" t="s">
        <v>35</v>
      </c>
      <c r="E723" s="541"/>
      <c r="F723" s="544">
        <v>150</v>
      </c>
      <c r="G723" s="544">
        <f t="shared" si="123"/>
        <v>0</v>
      </c>
      <c r="H723" s="544">
        <v>221</v>
      </c>
      <c r="I723" s="544">
        <f t="shared" si="124"/>
        <v>0</v>
      </c>
      <c r="J723" s="664">
        <f t="shared" si="122"/>
        <v>0</v>
      </c>
    </row>
    <row r="724" spans="1:10" x14ac:dyDescent="0.2">
      <c r="A724" s="539">
        <v>697</v>
      </c>
      <c r="B724" s="543" t="s">
        <v>228</v>
      </c>
      <c r="C724" s="546" t="s">
        <v>229</v>
      </c>
      <c r="D724" s="541" t="s">
        <v>35</v>
      </c>
      <c r="E724" s="541"/>
      <c r="F724" s="544">
        <v>120</v>
      </c>
      <c r="G724" s="544">
        <f t="shared" si="123"/>
        <v>0</v>
      </c>
      <c r="H724" s="544">
        <v>33</v>
      </c>
      <c r="I724" s="544">
        <f t="shared" si="124"/>
        <v>0</v>
      </c>
      <c r="J724" s="664">
        <f t="shared" si="122"/>
        <v>0</v>
      </c>
    </row>
    <row r="725" spans="1:10" x14ac:dyDescent="0.2">
      <c r="A725" s="539">
        <v>698</v>
      </c>
      <c r="B725" s="543" t="s">
        <v>230</v>
      </c>
      <c r="C725" s="546" t="s">
        <v>229</v>
      </c>
      <c r="D725" s="541" t="s">
        <v>35</v>
      </c>
      <c r="E725" s="541"/>
      <c r="F725" s="544">
        <v>120</v>
      </c>
      <c r="G725" s="544">
        <f t="shared" si="123"/>
        <v>0</v>
      </c>
      <c r="H725" s="544">
        <v>30</v>
      </c>
      <c r="I725" s="544">
        <f t="shared" si="124"/>
        <v>0</v>
      </c>
      <c r="J725" s="664">
        <f t="shared" si="122"/>
        <v>0</v>
      </c>
    </row>
    <row r="726" spans="1:10" ht="13.5" thickBot="1" x14ac:dyDescent="0.25">
      <c r="A726" s="539">
        <v>699</v>
      </c>
      <c r="B726" s="543" t="s">
        <v>231</v>
      </c>
      <c r="C726" s="546"/>
      <c r="D726" s="541" t="s">
        <v>32</v>
      </c>
      <c r="E726" s="541"/>
      <c r="F726" s="544">
        <v>49659</v>
      </c>
      <c r="G726" s="544">
        <f t="shared" si="123"/>
        <v>0</v>
      </c>
      <c r="H726" s="544">
        <v>99318</v>
      </c>
      <c r="I726" s="544">
        <f t="shared" si="124"/>
        <v>0</v>
      </c>
      <c r="J726" s="664">
        <f t="shared" si="122"/>
        <v>0</v>
      </c>
    </row>
    <row r="727" spans="1:10" ht="13.5" thickBot="1" x14ac:dyDescent="0.25">
      <c r="A727" s="539">
        <v>700</v>
      </c>
      <c r="B727" s="579" t="s">
        <v>232</v>
      </c>
      <c r="C727" s="580"/>
      <c r="D727" s="581"/>
      <c r="E727" s="582"/>
      <c r="F727" s="583"/>
      <c r="G727" s="587">
        <f>SUM(G710:G726)</f>
        <v>0</v>
      </c>
      <c r="H727" s="583"/>
      <c r="I727" s="587">
        <f>SUM(I710:I726)</f>
        <v>0</v>
      </c>
      <c r="J727" s="671">
        <f>SUM(J710:J726)</f>
        <v>0</v>
      </c>
    </row>
    <row r="728" spans="1:10" x14ac:dyDescent="0.2">
      <c r="A728" s="539">
        <v>701</v>
      </c>
      <c r="B728" s="543"/>
      <c r="C728" s="546"/>
      <c r="D728" s="541"/>
      <c r="E728" s="541"/>
      <c r="F728" s="541"/>
      <c r="G728" s="147"/>
      <c r="H728" s="147"/>
      <c r="I728" s="147"/>
      <c r="J728" s="663"/>
    </row>
    <row r="729" spans="1:10" ht="13.5" x14ac:dyDescent="0.25">
      <c r="A729" s="539">
        <v>702</v>
      </c>
      <c r="B729" s="536" t="s">
        <v>254</v>
      </c>
      <c r="C729" s="537"/>
      <c r="D729" s="538"/>
      <c r="E729" s="538"/>
      <c r="F729" s="538"/>
      <c r="G729" s="147"/>
      <c r="H729" s="147"/>
      <c r="I729" s="147"/>
      <c r="J729" s="663"/>
    </row>
    <row r="730" spans="1:10" x14ac:dyDescent="0.2">
      <c r="A730" s="539">
        <v>703</v>
      </c>
      <c r="B730" s="543"/>
      <c r="C730" s="546"/>
      <c r="D730" s="541"/>
      <c r="E730" s="541"/>
      <c r="F730" s="541"/>
      <c r="G730" s="147"/>
      <c r="H730" s="147"/>
      <c r="I730" s="147"/>
      <c r="J730" s="663"/>
    </row>
    <row r="731" spans="1:10" ht="25.5" x14ac:dyDescent="0.2">
      <c r="A731" s="539">
        <v>704</v>
      </c>
      <c r="B731" s="586" t="s">
        <v>210</v>
      </c>
      <c r="C731" s="541" t="s">
        <v>211</v>
      </c>
      <c r="D731" s="541" t="s">
        <v>14</v>
      </c>
      <c r="E731" s="541"/>
      <c r="F731" s="544">
        <v>2000</v>
      </c>
      <c r="G731" s="544">
        <f>E731*F731</f>
        <v>0</v>
      </c>
      <c r="H731" s="544">
        <v>1856</v>
      </c>
      <c r="I731" s="544">
        <f>E731*H731</f>
        <v>0</v>
      </c>
      <c r="J731" s="664">
        <f t="shared" ref="J731:J775" si="125">G731+I731</f>
        <v>0</v>
      </c>
    </row>
    <row r="732" spans="1:10" x14ac:dyDescent="0.2">
      <c r="A732" s="539">
        <v>705</v>
      </c>
      <c r="B732" s="586" t="s">
        <v>255</v>
      </c>
      <c r="C732" s="541" t="s">
        <v>256</v>
      </c>
      <c r="D732" s="541" t="s">
        <v>14</v>
      </c>
      <c r="E732" s="541"/>
      <c r="F732" s="588" t="s">
        <v>434</v>
      </c>
      <c r="G732" s="544"/>
      <c r="H732" s="544">
        <v>0</v>
      </c>
      <c r="I732" s="544">
        <f t="shared" ref="I732:I775" si="126">E732*H732</f>
        <v>0</v>
      </c>
      <c r="J732" s="664">
        <f t="shared" si="125"/>
        <v>0</v>
      </c>
    </row>
    <row r="733" spans="1:10" x14ac:dyDescent="0.2">
      <c r="A733" s="539">
        <v>706</v>
      </c>
      <c r="B733" s="586" t="s">
        <v>255</v>
      </c>
      <c r="C733" s="541" t="s">
        <v>257</v>
      </c>
      <c r="D733" s="541" t="s">
        <v>14</v>
      </c>
      <c r="E733" s="541"/>
      <c r="F733" s="588" t="s">
        <v>434</v>
      </c>
      <c r="G733" s="544"/>
      <c r="H733" s="544">
        <v>0</v>
      </c>
      <c r="I733" s="544">
        <f t="shared" si="126"/>
        <v>0</v>
      </c>
      <c r="J733" s="664">
        <f t="shared" si="125"/>
        <v>0</v>
      </c>
    </row>
    <row r="734" spans="1:10" x14ac:dyDescent="0.2">
      <c r="A734" s="539">
        <v>707</v>
      </c>
      <c r="B734" s="586" t="s">
        <v>255</v>
      </c>
      <c r="C734" s="541" t="s">
        <v>258</v>
      </c>
      <c r="D734" s="541" t="s">
        <v>14</v>
      </c>
      <c r="E734" s="541"/>
      <c r="F734" s="588" t="s">
        <v>434</v>
      </c>
      <c r="G734" s="544"/>
      <c r="H734" s="544">
        <v>0</v>
      </c>
      <c r="I734" s="544">
        <f t="shared" si="126"/>
        <v>0</v>
      </c>
      <c r="J734" s="664">
        <f t="shared" si="125"/>
        <v>0</v>
      </c>
    </row>
    <row r="735" spans="1:10" x14ac:dyDescent="0.2">
      <c r="A735" s="539">
        <v>708</v>
      </c>
      <c r="B735" s="586" t="s">
        <v>214</v>
      </c>
      <c r="C735" s="541" t="s">
        <v>215</v>
      </c>
      <c r="D735" s="541" t="s">
        <v>14</v>
      </c>
      <c r="E735" s="541"/>
      <c r="F735" s="544">
        <v>450</v>
      </c>
      <c r="G735" s="544">
        <f>E735*F735</f>
        <v>0</v>
      </c>
      <c r="H735" s="544">
        <v>4220</v>
      </c>
      <c r="I735" s="544">
        <f t="shared" si="126"/>
        <v>0</v>
      </c>
      <c r="J735" s="664">
        <f t="shared" si="125"/>
        <v>0</v>
      </c>
    </row>
    <row r="736" spans="1:10" x14ac:dyDescent="0.2">
      <c r="A736" s="539">
        <v>709</v>
      </c>
      <c r="B736" s="586" t="s">
        <v>216</v>
      </c>
      <c r="C736" s="541"/>
      <c r="D736" s="541" t="s">
        <v>35</v>
      </c>
      <c r="E736" s="541"/>
      <c r="F736" s="544">
        <v>100</v>
      </c>
      <c r="G736" s="544">
        <f>E736*F736</f>
        <v>0</v>
      </c>
      <c r="H736" s="544">
        <v>189</v>
      </c>
      <c r="I736" s="544">
        <f t="shared" si="126"/>
        <v>0</v>
      </c>
      <c r="J736" s="664">
        <f t="shared" si="125"/>
        <v>0</v>
      </c>
    </row>
    <row r="737" spans="1:10" x14ac:dyDescent="0.2">
      <c r="A737" s="539">
        <v>710</v>
      </c>
      <c r="B737" s="586" t="s">
        <v>217</v>
      </c>
      <c r="C737" s="541" t="s">
        <v>218</v>
      </c>
      <c r="D737" s="541" t="s">
        <v>14</v>
      </c>
      <c r="E737" s="541"/>
      <c r="F737" s="544">
        <v>50</v>
      </c>
      <c r="G737" s="544">
        <f>E737*F737</f>
        <v>0</v>
      </c>
      <c r="H737" s="544">
        <v>324</v>
      </c>
      <c r="I737" s="544">
        <f t="shared" si="126"/>
        <v>0</v>
      </c>
      <c r="J737" s="664">
        <f t="shared" si="125"/>
        <v>0</v>
      </c>
    </row>
    <row r="738" spans="1:10" x14ac:dyDescent="0.2">
      <c r="A738" s="539">
        <v>711</v>
      </c>
      <c r="B738" s="586" t="s">
        <v>259</v>
      </c>
      <c r="C738" s="541" t="s">
        <v>260</v>
      </c>
      <c r="D738" s="541" t="s">
        <v>14</v>
      </c>
      <c r="E738" s="541"/>
      <c r="F738" s="588" t="s">
        <v>434</v>
      </c>
      <c r="G738" s="544"/>
      <c r="H738" s="544">
        <v>0</v>
      </c>
      <c r="I738" s="544">
        <f t="shared" si="126"/>
        <v>0</v>
      </c>
      <c r="J738" s="664">
        <f t="shared" si="125"/>
        <v>0</v>
      </c>
    </row>
    <row r="739" spans="1:10" ht="51" x14ac:dyDescent="0.2">
      <c r="A739" s="539">
        <v>712</v>
      </c>
      <c r="B739" s="549" t="s">
        <v>438</v>
      </c>
      <c r="C739" s="541" t="s">
        <v>439</v>
      </c>
      <c r="D739" s="541" t="s">
        <v>32</v>
      </c>
      <c r="E739" s="541"/>
      <c r="F739" s="544">
        <v>32544</v>
      </c>
      <c r="G739" s="544">
        <f>E739*F739</f>
        <v>0</v>
      </c>
      <c r="H739" s="544">
        <v>43909</v>
      </c>
      <c r="I739" s="544">
        <f t="shared" si="126"/>
        <v>0</v>
      </c>
      <c r="J739" s="664">
        <f t="shared" si="125"/>
        <v>0</v>
      </c>
    </row>
    <row r="740" spans="1:10" ht="51" x14ac:dyDescent="0.2">
      <c r="A740" s="539">
        <v>713</v>
      </c>
      <c r="B740" s="549" t="s">
        <v>438</v>
      </c>
      <c r="C740" s="541" t="s">
        <v>439</v>
      </c>
      <c r="D740" s="541" t="s">
        <v>32</v>
      </c>
      <c r="E740" s="541"/>
      <c r="F740" s="544">
        <v>32544</v>
      </c>
      <c r="G740" s="544">
        <f t="shared" ref="G740:G744" si="127">E740*F740</f>
        <v>0</v>
      </c>
      <c r="H740" s="544">
        <v>43909</v>
      </c>
      <c r="I740" s="544">
        <f t="shared" si="126"/>
        <v>0</v>
      </c>
      <c r="J740" s="664">
        <f t="shared" si="125"/>
        <v>0</v>
      </c>
    </row>
    <row r="741" spans="1:10" ht="25.5" x14ac:dyDescent="0.2">
      <c r="A741" s="539">
        <v>714</v>
      </c>
      <c r="B741" s="586" t="s">
        <v>242</v>
      </c>
      <c r="C741" s="541" t="s">
        <v>381</v>
      </c>
      <c r="D741" s="541" t="s">
        <v>14</v>
      </c>
      <c r="E741" s="541"/>
      <c r="F741" s="544">
        <v>38090.69</v>
      </c>
      <c r="G741" s="544">
        <f t="shared" si="127"/>
        <v>0</v>
      </c>
      <c r="H741" s="544">
        <v>127558.79999999999</v>
      </c>
      <c r="I741" s="544">
        <f t="shared" si="126"/>
        <v>0</v>
      </c>
      <c r="J741" s="664">
        <f t="shared" si="125"/>
        <v>0</v>
      </c>
    </row>
    <row r="742" spans="1:10" ht="25.5" x14ac:dyDescent="0.2">
      <c r="A742" s="539">
        <v>715</v>
      </c>
      <c r="B742" s="586" t="s">
        <v>242</v>
      </c>
      <c r="C742" s="541" t="s">
        <v>380</v>
      </c>
      <c r="D742" s="541" t="s">
        <v>14</v>
      </c>
      <c r="E742" s="541"/>
      <c r="F742" s="544">
        <v>51220.74</v>
      </c>
      <c r="G742" s="544">
        <f t="shared" si="127"/>
        <v>0</v>
      </c>
      <c r="H742" s="544">
        <v>171529.19999999998</v>
      </c>
      <c r="I742" s="544">
        <f t="shared" si="126"/>
        <v>0</v>
      </c>
      <c r="J742" s="664">
        <f t="shared" si="125"/>
        <v>0</v>
      </c>
    </row>
    <row r="743" spans="1:10" ht="25.5" x14ac:dyDescent="0.2">
      <c r="A743" s="539">
        <v>716</v>
      </c>
      <c r="B743" s="586" t="s">
        <v>242</v>
      </c>
      <c r="C743" s="541" t="s">
        <v>380</v>
      </c>
      <c r="D743" s="541" t="s">
        <v>14</v>
      </c>
      <c r="E743" s="541"/>
      <c r="F743" s="544">
        <v>51220.74</v>
      </c>
      <c r="G743" s="544">
        <f t="shared" si="127"/>
        <v>0</v>
      </c>
      <c r="H743" s="544">
        <v>171529.19999999998</v>
      </c>
      <c r="I743" s="544">
        <f t="shared" si="126"/>
        <v>0</v>
      </c>
      <c r="J743" s="664">
        <f t="shared" si="125"/>
        <v>0</v>
      </c>
    </row>
    <row r="744" spans="1:10" ht="25.5" x14ac:dyDescent="0.2">
      <c r="A744" s="539">
        <v>717</v>
      </c>
      <c r="B744" s="586" t="s">
        <v>242</v>
      </c>
      <c r="C744" s="541" t="s">
        <v>381</v>
      </c>
      <c r="D744" s="541" t="s">
        <v>14</v>
      </c>
      <c r="E744" s="541"/>
      <c r="F744" s="544">
        <v>38090.69</v>
      </c>
      <c r="G744" s="544">
        <f t="shared" si="127"/>
        <v>0</v>
      </c>
      <c r="H744" s="544">
        <v>127558.79999999999</v>
      </c>
      <c r="I744" s="544">
        <f t="shared" si="126"/>
        <v>0</v>
      </c>
      <c r="J744" s="664">
        <f t="shared" si="125"/>
        <v>0</v>
      </c>
    </row>
    <row r="745" spans="1:10" x14ac:dyDescent="0.2">
      <c r="A745" s="539">
        <v>718</v>
      </c>
      <c r="B745" s="586" t="s">
        <v>261</v>
      </c>
      <c r="C745" s="541" t="s">
        <v>262</v>
      </c>
      <c r="D745" s="541" t="s">
        <v>14</v>
      </c>
      <c r="E745" s="541"/>
      <c r="F745" s="588" t="s">
        <v>434</v>
      </c>
      <c r="G745" s="544"/>
      <c r="H745" s="544">
        <v>0</v>
      </c>
      <c r="I745" s="544">
        <f t="shared" si="126"/>
        <v>0</v>
      </c>
      <c r="J745" s="664">
        <f t="shared" si="125"/>
        <v>0</v>
      </c>
    </row>
    <row r="746" spans="1:10" ht="25.5" x14ac:dyDescent="0.2">
      <c r="A746" s="539">
        <v>719</v>
      </c>
      <c r="B746" s="586" t="s">
        <v>263</v>
      </c>
      <c r="C746" s="541" t="s">
        <v>264</v>
      </c>
      <c r="D746" s="541" t="s">
        <v>14</v>
      </c>
      <c r="E746" s="541"/>
      <c r="F746" s="588" t="s">
        <v>434</v>
      </c>
      <c r="G746" s="544"/>
      <c r="H746" s="544">
        <v>0</v>
      </c>
      <c r="I746" s="544">
        <f t="shared" si="126"/>
        <v>0</v>
      </c>
      <c r="J746" s="664">
        <f t="shared" si="125"/>
        <v>0</v>
      </c>
    </row>
    <row r="747" spans="1:10" x14ac:dyDescent="0.2">
      <c r="A747" s="539">
        <v>720</v>
      </c>
      <c r="B747" s="586" t="s">
        <v>265</v>
      </c>
      <c r="C747" s="541"/>
      <c r="D747" s="541" t="s">
        <v>14</v>
      </c>
      <c r="E747" s="541"/>
      <c r="F747" s="588" t="s">
        <v>435</v>
      </c>
      <c r="G747" s="544"/>
      <c r="H747" s="544">
        <v>0</v>
      </c>
      <c r="I747" s="544">
        <f t="shared" si="126"/>
        <v>0</v>
      </c>
      <c r="J747" s="664">
        <f t="shared" si="125"/>
        <v>0</v>
      </c>
    </row>
    <row r="748" spans="1:10" x14ac:dyDescent="0.2">
      <c r="A748" s="539">
        <v>721</v>
      </c>
      <c r="B748" s="586" t="s">
        <v>266</v>
      </c>
      <c r="C748" s="541"/>
      <c r="D748" s="541" t="s">
        <v>14</v>
      </c>
      <c r="E748" s="541"/>
      <c r="F748" s="588" t="s">
        <v>435</v>
      </c>
      <c r="G748" s="544"/>
      <c r="H748" s="544">
        <v>0</v>
      </c>
      <c r="I748" s="544">
        <f t="shared" si="126"/>
        <v>0</v>
      </c>
      <c r="J748" s="664">
        <f t="shared" si="125"/>
        <v>0</v>
      </c>
    </row>
    <row r="749" spans="1:10" x14ac:dyDescent="0.2">
      <c r="A749" s="539">
        <v>722</v>
      </c>
      <c r="B749" s="586" t="s">
        <v>267</v>
      </c>
      <c r="C749" s="541"/>
      <c r="D749" s="541" t="s">
        <v>14</v>
      </c>
      <c r="E749" s="541"/>
      <c r="F749" s="588" t="s">
        <v>435</v>
      </c>
      <c r="G749" s="544"/>
      <c r="H749" s="544">
        <v>0</v>
      </c>
      <c r="I749" s="544">
        <f t="shared" si="126"/>
        <v>0</v>
      </c>
      <c r="J749" s="664">
        <f t="shared" si="125"/>
        <v>0</v>
      </c>
    </row>
    <row r="750" spans="1:10" x14ac:dyDescent="0.2">
      <c r="A750" s="539">
        <v>723</v>
      </c>
      <c r="B750" s="586" t="s">
        <v>268</v>
      </c>
      <c r="C750" s="541"/>
      <c r="D750" s="541" t="s">
        <v>14</v>
      </c>
      <c r="E750" s="541"/>
      <c r="F750" s="588" t="s">
        <v>435</v>
      </c>
      <c r="G750" s="544"/>
      <c r="H750" s="544">
        <v>0</v>
      </c>
      <c r="I750" s="544">
        <f t="shared" si="126"/>
        <v>0</v>
      </c>
      <c r="J750" s="664">
        <f t="shared" si="125"/>
        <v>0</v>
      </c>
    </row>
    <row r="751" spans="1:10" x14ac:dyDescent="0.2">
      <c r="A751" s="539">
        <v>724</v>
      </c>
      <c r="B751" s="586" t="s">
        <v>269</v>
      </c>
      <c r="C751" s="541"/>
      <c r="D751" s="541" t="s">
        <v>14</v>
      </c>
      <c r="E751" s="541"/>
      <c r="F751" s="588" t="s">
        <v>435</v>
      </c>
      <c r="G751" s="544"/>
      <c r="H751" s="544">
        <v>0</v>
      </c>
      <c r="I751" s="544">
        <f t="shared" si="126"/>
        <v>0</v>
      </c>
      <c r="J751" s="664">
        <f t="shared" si="125"/>
        <v>0</v>
      </c>
    </row>
    <row r="752" spans="1:10" x14ac:dyDescent="0.2">
      <c r="A752" s="539">
        <v>725</v>
      </c>
      <c r="B752" s="586" t="s">
        <v>270</v>
      </c>
      <c r="C752" s="541"/>
      <c r="D752" s="541" t="s">
        <v>14</v>
      </c>
      <c r="E752" s="541"/>
      <c r="F752" s="588" t="s">
        <v>435</v>
      </c>
      <c r="G752" s="544"/>
      <c r="H752" s="544">
        <v>0</v>
      </c>
      <c r="I752" s="544">
        <f t="shared" si="126"/>
        <v>0</v>
      </c>
      <c r="J752" s="664">
        <f t="shared" si="125"/>
        <v>0</v>
      </c>
    </row>
    <row r="753" spans="1:10" x14ac:dyDescent="0.2">
      <c r="A753" s="539">
        <v>726</v>
      </c>
      <c r="B753" s="586" t="s">
        <v>271</v>
      </c>
      <c r="C753" s="541"/>
      <c r="D753" s="541" t="s">
        <v>14</v>
      </c>
      <c r="E753" s="541"/>
      <c r="F753" s="588" t="s">
        <v>435</v>
      </c>
      <c r="G753" s="544"/>
      <c r="H753" s="544">
        <v>0</v>
      </c>
      <c r="I753" s="544">
        <f t="shared" si="126"/>
        <v>0</v>
      </c>
      <c r="J753" s="664">
        <f t="shared" si="125"/>
        <v>0</v>
      </c>
    </row>
    <row r="754" spans="1:10" x14ac:dyDescent="0.2">
      <c r="A754" s="539">
        <v>727</v>
      </c>
      <c r="B754" s="586" t="s">
        <v>272</v>
      </c>
      <c r="C754" s="541"/>
      <c r="D754" s="541" t="s">
        <v>14</v>
      </c>
      <c r="E754" s="541"/>
      <c r="F754" s="588" t="s">
        <v>435</v>
      </c>
      <c r="G754" s="544"/>
      <c r="H754" s="544">
        <v>0</v>
      </c>
      <c r="I754" s="544">
        <f t="shared" si="126"/>
        <v>0</v>
      </c>
      <c r="J754" s="664">
        <f t="shared" si="125"/>
        <v>0</v>
      </c>
    </row>
    <row r="755" spans="1:10" x14ac:dyDescent="0.2">
      <c r="A755" s="539">
        <v>728</v>
      </c>
      <c r="B755" s="543" t="s">
        <v>219</v>
      </c>
      <c r="C755" s="546" t="s">
        <v>273</v>
      </c>
      <c r="D755" s="541" t="s">
        <v>35</v>
      </c>
      <c r="E755" s="541"/>
      <c r="F755" s="544">
        <v>80</v>
      </c>
      <c r="G755" s="544">
        <f t="shared" ref="G755:G775" si="128">E755*F755</f>
        <v>0</v>
      </c>
      <c r="H755" s="544">
        <v>22</v>
      </c>
      <c r="I755" s="544">
        <f t="shared" si="126"/>
        <v>0</v>
      </c>
      <c r="J755" s="664">
        <f t="shared" si="125"/>
        <v>0</v>
      </c>
    </row>
    <row r="756" spans="1:10" x14ac:dyDescent="0.2">
      <c r="A756" s="539">
        <v>729</v>
      </c>
      <c r="B756" s="543" t="s">
        <v>219</v>
      </c>
      <c r="C756" s="546" t="s">
        <v>220</v>
      </c>
      <c r="D756" s="541" t="s">
        <v>35</v>
      </c>
      <c r="E756" s="541"/>
      <c r="F756" s="544">
        <v>80</v>
      </c>
      <c r="G756" s="544">
        <f t="shared" si="128"/>
        <v>0</v>
      </c>
      <c r="H756" s="544">
        <v>30</v>
      </c>
      <c r="I756" s="544">
        <f t="shared" si="126"/>
        <v>0</v>
      </c>
      <c r="J756" s="664">
        <f t="shared" si="125"/>
        <v>0</v>
      </c>
    </row>
    <row r="757" spans="1:10" x14ac:dyDescent="0.2">
      <c r="A757" s="539">
        <v>730</v>
      </c>
      <c r="B757" s="543" t="s">
        <v>219</v>
      </c>
      <c r="C757" s="546" t="s">
        <v>221</v>
      </c>
      <c r="D757" s="541" t="s">
        <v>35</v>
      </c>
      <c r="E757" s="541"/>
      <c r="F757" s="544">
        <v>80</v>
      </c>
      <c r="G757" s="544">
        <f t="shared" si="128"/>
        <v>0</v>
      </c>
      <c r="H757" s="544">
        <v>45</v>
      </c>
      <c r="I757" s="544">
        <f t="shared" si="126"/>
        <v>0</v>
      </c>
      <c r="J757" s="664">
        <f t="shared" si="125"/>
        <v>0</v>
      </c>
    </row>
    <row r="758" spans="1:10" x14ac:dyDescent="0.2">
      <c r="A758" s="539">
        <v>731</v>
      </c>
      <c r="B758" s="543" t="s">
        <v>274</v>
      </c>
      <c r="C758" s="546" t="s">
        <v>273</v>
      </c>
      <c r="D758" s="541" t="s">
        <v>35</v>
      </c>
      <c r="E758" s="541"/>
      <c r="F758" s="544">
        <v>0</v>
      </c>
      <c r="G758" s="544">
        <f t="shared" si="128"/>
        <v>0</v>
      </c>
      <c r="H758" s="544">
        <v>31</v>
      </c>
      <c r="I758" s="544">
        <f t="shared" si="126"/>
        <v>0</v>
      </c>
      <c r="J758" s="664">
        <f t="shared" si="125"/>
        <v>0</v>
      </c>
    </row>
    <row r="759" spans="1:10" x14ac:dyDescent="0.2">
      <c r="A759" s="539">
        <v>732</v>
      </c>
      <c r="B759" s="543" t="s">
        <v>274</v>
      </c>
      <c r="C759" s="546" t="s">
        <v>220</v>
      </c>
      <c r="D759" s="541" t="s">
        <v>35</v>
      </c>
      <c r="E759" s="541"/>
      <c r="F759" s="544">
        <v>0</v>
      </c>
      <c r="G759" s="544">
        <f t="shared" si="128"/>
        <v>0</v>
      </c>
      <c r="H759" s="544">
        <v>32</v>
      </c>
      <c r="I759" s="544">
        <f t="shared" si="126"/>
        <v>0</v>
      </c>
      <c r="J759" s="664">
        <f t="shared" si="125"/>
        <v>0</v>
      </c>
    </row>
    <row r="760" spans="1:10" ht="15" customHeight="1" x14ac:dyDescent="0.2">
      <c r="A760" s="539">
        <v>733</v>
      </c>
      <c r="B760" s="543" t="s">
        <v>274</v>
      </c>
      <c r="C760" s="546" t="s">
        <v>221</v>
      </c>
      <c r="D760" s="541" t="s">
        <v>35</v>
      </c>
      <c r="E760" s="541"/>
      <c r="F760" s="544">
        <v>0</v>
      </c>
      <c r="G760" s="544">
        <f t="shared" si="128"/>
        <v>0</v>
      </c>
      <c r="H760" s="544">
        <v>34</v>
      </c>
      <c r="I760" s="544">
        <f t="shared" si="126"/>
        <v>0</v>
      </c>
      <c r="J760" s="664">
        <f t="shared" si="125"/>
        <v>0</v>
      </c>
    </row>
    <row r="761" spans="1:10" ht="15" customHeight="1" x14ac:dyDescent="0.2">
      <c r="A761" s="539">
        <v>734</v>
      </c>
      <c r="B761" s="543" t="s">
        <v>222</v>
      </c>
      <c r="C761" s="546" t="s">
        <v>223</v>
      </c>
      <c r="D761" s="541" t="s">
        <v>35</v>
      </c>
      <c r="E761" s="541"/>
      <c r="F761" s="544">
        <v>150</v>
      </c>
      <c r="G761" s="544">
        <f t="shared" si="128"/>
        <v>0</v>
      </c>
      <c r="H761" s="544">
        <v>227</v>
      </c>
      <c r="I761" s="544">
        <f t="shared" si="126"/>
        <v>0</v>
      </c>
      <c r="J761" s="664">
        <f t="shared" si="125"/>
        <v>0</v>
      </c>
    </row>
    <row r="762" spans="1:10" ht="15" customHeight="1" x14ac:dyDescent="0.2">
      <c r="A762" s="539">
        <v>735</v>
      </c>
      <c r="B762" s="543" t="s">
        <v>222</v>
      </c>
      <c r="C762" s="546" t="s">
        <v>275</v>
      </c>
      <c r="D762" s="541" t="s">
        <v>35</v>
      </c>
      <c r="E762" s="541"/>
      <c r="F762" s="544">
        <v>150</v>
      </c>
      <c r="G762" s="544">
        <f t="shared" si="128"/>
        <v>0</v>
      </c>
      <c r="H762" s="544">
        <v>281</v>
      </c>
      <c r="I762" s="544">
        <f t="shared" si="126"/>
        <v>0</v>
      </c>
      <c r="J762" s="664">
        <f t="shared" si="125"/>
        <v>0</v>
      </c>
    </row>
    <row r="763" spans="1:10" x14ac:dyDescent="0.2">
      <c r="A763" s="539">
        <v>736</v>
      </c>
      <c r="B763" s="543" t="s">
        <v>222</v>
      </c>
      <c r="C763" s="546" t="s">
        <v>225</v>
      </c>
      <c r="D763" s="541" t="s">
        <v>35</v>
      </c>
      <c r="E763" s="541"/>
      <c r="F763" s="544">
        <v>150</v>
      </c>
      <c r="G763" s="544">
        <f t="shared" si="128"/>
        <v>0</v>
      </c>
      <c r="H763" s="544">
        <v>217</v>
      </c>
      <c r="I763" s="544">
        <f t="shared" si="126"/>
        <v>0</v>
      </c>
      <c r="J763" s="664">
        <f t="shared" si="125"/>
        <v>0</v>
      </c>
    </row>
    <row r="764" spans="1:10" x14ac:dyDescent="0.2">
      <c r="A764" s="539">
        <v>737</v>
      </c>
      <c r="B764" s="543" t="s">
        <v>224</v>
      </c>
      <c r="C764" s="546" t="s">
        <v>276</v>
      </c>
      <c r="D764" s="541" t="s">
        <v>35</v>
      </c>
      <c r="E764" s="541"/>
      <c r="F764" s="544">
        <v>150</v>
      </c>
      <c r="G764" s="544">
        <f t="shared" si="128"/>
        <v>0</v>
      </c>
      <c r="H764" s="544">
        <v>392</v>
      </c>
      <c r="I764" s="544">
        <f t="shared" si="126"/>
        <v>0</v>
      </c>
      <c r="J764" s="664">
        <f t="shared" si="125"/>
        <v>0</v>
      </c>
    </row>
    <row r="765" spans="1:10" ht="15" customHeight="1" x14ac:dyDescent="0.2">
      <c r="A765" s="539">
        <v>738</v>
      </c>
      <c r="B765" s="543" t="s">
        <v>224</v>
      </c>
      <c r="C765" s="546" t="s">
        <v>223</v>
      </c>
      <c r="D765" s="541" t="s">
        <v>35</v>
      </c>
      <c r="E765" s="541"/>
      <c r="F765" s="544">
        <v>150</v>
      </c>
      <c r="G765" s="544">
        <f t="shared" si="128"/>
        <v>0</v>
      </c>
      <c r="H765" s="544">
        <v>250</v>
      </c>
      <c r="I765" s="544">
        <f t="shared" si="126"/>
        <v>0</v>
      </c>
      <c r="J765" s="664">
        <f t="shared" si="125"/>
        <v>0</v>
      </c>
    </row>
    <row r="766" spans="1:10" x14ac:dyDescent="0.2">
      <c r="A766" s="539">
        <v>739</v>
      </c>
      <c r="B766" s="543" t="s">
        <v>224</v>
      </c>
      <c r="C766" s="546" t="s">
        <v>275</v>
      </c>
      <c r="D766" s="541" t="s">
        <v>35</v>
      </c>
      <c r="E766" s="541"/>
      <c r="F766" s="544">
        <v>150</v>
      </c>
      <c r="G766" s="544">
        <f t="shared" si="128"/>
        <v>0</v>
      </c>
      <c r="H766" s="544">
        <v>276</v>
      </c>
      <c r="I766" s="544">
        <f t="shared" si="126"/>
        <v>0</v>
      </c>
      <c r="J766" s="664">
        <f t="shared" si="125"/>
        <v>0</v>
      </c>
    </row>
    <row r="767" spans="1:10" x14ac:dyDescent="0.2">
      <c r="A767" s="539">
        <v>740</v>
      </c>
      <c r="B767" s="543" t="s">
        <v>224</v>
      </c>
      <c r="C767" s="546" t="s">
        <v>225</v>
      </c>
      <c r="D767" s="541" t="s">
        <v>35</v>
      </c>
      <c r="E767" s="541"/>
      <c r="F767" s="544">
        <v>150</v>
      </c>
      <c r="G767" s="544">
        <f t="shared" si="128"/>
        <v>0</v>
      </c>
      <c r="H767" s="544">
        <v>157</v>
      </c>
      <c r="I767" s="544">
        <f t="shared" si="126"/>
        <v>0</v>
      </c>
      <c r="J767" s="664">
        <f t="shared" si="125"/>
        <v>0</v>
      </c>
    </row>
    <row r="768" spans="1:10" x14ac:dyDescent="0.2">
      <c r="A768" s="539">
        <v>741</v>
      </c>
      <c r="B768" s="543" t="s">
        <v>226</v>
      </c>
      <c r="C768" s="546" t="s">
        <v>277</v>
      </c>
      <c r="D768" s="541" t="s">
        <v>35</v>
      </c>
      <c r="E768" s="541"/>
      <c r="F768" s="544">
        <v>150</v>
      </c>
      <c r="G768" s="544">
        <f t="shared" si="128"/>
        <v>0</v>
      </c>
      <c r="H768" s="544">
        <v>308</v>
      </c>
      <c r="I768" s="544">
        <f t="shared" si="126"/>
        <v>0</v>
      </c>
      <c r="J768" s="664">
        <f t="shared" si="125"/>
        <v>0</v>
      </c>
    </row>
    <row r="769" spans="1:10" x14ac:dyDescent="0.2">
      <c r="A769" s="539">
        <v>742</v>
      </c>
      <c r="B769" s="543" t="s">
        <v>226</v>
      </c>
      <c r="C769" s="546" t="s">
        <v>278</v>
      </c>
      <c r="D769" s="541" t="s">
        <v>35</v>
      </c>
      <c r="E769" s="541"/>
      <c r="F769" s="544">
        <v>150</v>
      </c>
      <c r="G769" s="544">
        <f t="shared" si="128"/>
        <v>0</v>
      </c>
      <c r="H769" s="544">
        <v>248</v>
      </c>
      <c r="I769" s="544">
        <f t="shared" si="126"/>
        <v>0</v>
      </c>
      <c r="J769" s="664">
        <f t="shared" si="125"/>
        <v>0</v>
      </c>
    </row>
    <row r="770" spans="1:10" x14ac:dyDescent="0.2">
      <c r="A770" s="539">
        <v>743</v>
      </c>
      <c r="B770" s="543" t="s">
        <v>228</v>
      </c>
      <c r="C770" s="546" t="s">
        <v>229</v>
      </c>
      <c r="D770" s="541" t="s">
        <v>35</v>
      </c>
      <c r="E770" s="541"/>
      <c r="F770" s="544">
        <v>120</v>
      </c>
      <c r="G770" s="544">
        <f t="shared" si="128"/>
        <v>0</v>
      </c>
      <c r="H770" s="544">
        <v>33</v>
      </c>
      <c r="I770" s="544">
        <f t="shared" si="126"/>
        <v>0</v>
      </c>
      <c r="J770" s="664">
        <f t="shared" si="125"/>
        <v>0</v>
      </c>
    </row>
    <row r="771" spans="1:10" x14ac:dyDescent="0.2">
      <c r="A771" s="539">
        <v>744</v>
      </c>
      <c r="B771" s="543" t="s">
        <v>230</v>
      </c>
      <c r="C771" s="546" t="s">
        <v>229</v>
      </c>
      <c r="D771" s="541" t="s">
        <v>35</v>
      </c>
      <c r="E771" s="541"/>
      <c r="F771" s="544">
        <v>120</v>
      </c>
      <c r="G771" s="544">
        <f t="shared" si="128"/>
        <v>0</v>
      </c>
      <c r="H771" s="544">
        <v>30</v>
      </c>
      <c r="I771" s="544">
        <f t="shared" si="126"/>
        <v>0</v>
      </c>
      <c r="J771" s="664">
        <f t="shared" si="125"/>
        <v>0</v>
      </c>
    </row>
    <row r="772" spans="1:10" x14ac:dyDescent="0.2">
      <c r="A772" s="539">
        <v>745</v>
      </c>
      <c r="B772" s="543" t="s">
        <v>231</v>
      </c>
      <c r="C772" s="541"/>
      <c r="D772" s="541" t="s">
        <v>32</v>
      </c>
      <c r="E772" s="541"/>
      <c r="F772" s="544">
        <v>234625.5</v>
      </c>
      <c r="G772" s="544">
        <f t="shared" si="128"/>
        <v>0</v>
      </c>
      <c r="H772" s="544">
        <v>469251</v>
      </c>
      <c r="I772" s="544">
        <f t="shared" si="126"/>
        <v>0</v>
      </c>
      <c r="J772" s="664">
        <f t="shared" si="125"/>
        <v>0</v>
      </c>
    </row>
    <row r="773" spans="1:10" x14ac:dyDescent="0.2">
      <c r="A773" s="539">
        <v>746</v>
      </c>
      <c r="B773" s="578"/>
      <c r="C773" s="576"/>
      <c r="D773" s="576"/>
      <c r="E773" s="576"/>
      <c r="F773" s="544"/>
      <c r="G773" s="544">
        <f t="shared" si="128"/>
        <v>0</v>
      </c>
      <c r="H773" s="544"/>
      <c r="I773" s="544">
        <f t="shared" si="126"/>
        <v>0</v>
      </c>
      <c r="J773" s="664"/>
    </row>
    <row r="774" spans="1:10" x14ac:dyDescent="0.2">
      <c r="A774" s="539">
        <v>747</v>
      </c>
      <c r="B774" s="543" t="s">
        <v>206</v>
      </c>
      <c r="C774" s="546"/>
      <c r="D774" s="541" t="s">
        <v>207</v>
      </c>
      <c r="E774" s="541"/>
      <c r="F774" s="544">
        <v>225000</v>
      </c>
      <c r="G774" s="544">
        <f t="shared" si="128"/>
        <v>0</v>
      </c>
      <c r="H774" s="544">
        <v>0</v>
      </c>
      <c r="I774" s="544">
        <f t="shared" si="126"/>
        <v>0</v>
      </c>
      <c r="J774" s="664">
        <f t="shared" si="125"/>
        <v>0</v>
      </c>
    </row>
    <row r="775" spans="1:10" x14ac:dyDescent="0.2">
      <c r="A775" s="539">
        <v>748</v>
      </c>
      <c r="B775" s="543" t="s">
        <v>104</v>
      </c>
      <c r="C775" s="546"/>
      <c r="D775" s="541" t="s">
        <v>207</v>
      </c>
      <c r="E775" s="541"/>
      <c r="F775" s="544">
        <v>189000</v>
      </c>
      <c r="G775" s="544">
        <f t="shared" si="128"/>
        <v>0</v>
      </c>
      <c r="H775" s="544">
        <v>0</v>
      </c>
      <c r="I775" s="544">
        <f t="shared" si="126"/>
        <v>0</v>
      </c>
      <c r="J775" s="664">
        <f t="shared" si="125"/>
        <v>0</v>
      </c>
    </row>
    <row r="776" spans="1:10" ht="13.5" thickBot="1" x14ac:dyDescent="0.25">
      <c r="A776" s="539">
        <v>749</v>
      </c>
      <c r="B776" s="543"/>
      <c r="C776" s="546"/>
      <c r="D776" s="541"/>
      <c r="E776" s="541"/>
      <c r="F776" s="544"/>
      <c r="G776" s="544"/>
      <c r="H776" s="544"/>
      <c r="I776" s="544"/>
      <c r="J776" s="664"/>
    </row>
    <row r="777" spans="1:10" ht="13.5" thickBot="1" x14ac:dyDescent="0.25">
      <c r="A777" s="539">
        <v>750</v>
      </c>
      <c r="B777" s="579" t="s">
        <v>279</v>
      </c>
      <c r="C777" s="580"/>
      <c r="D777" s="581"/>
      <c r="E777" s="582"/>
      <c r="F777" s="583"/>
      <c r="G777" s="587">
        <f>SUM(G731:G776)</f>
        <v>0</v>
      </c>
      <c r="H777" s="583"/>
      <c r="I777" s="587">
        <f>SUM(I731:I776)</f>
        <v>0</v>
      </c>
      <c r="J777" s="671">
        <f>SUM(J731:J776)</f>
        <v>0</v>
      </c>
    </row>
    <row r="778" spans="1:10" x14ac:dyDescent="0.2">
      <c r="A778" s="539">
        <v>751</v>
      </c>
      <c r="B778" s="543"/>
      <c r="C778" s="546"/>
      <c r="D778" s="541"/>
      <c r="E778" s="541"/>
      <c r="F778" s="541"/>
      <c r="G778" s="147"/>
      <c r="H778" s="147"/>
      <c r="I778" s="147"/>
      <c r="J778" s="663"/>
    </row>
    <row r="779" spans="1:10" ht="13.5" x14ac:dyDescent="0.25">
      <c r="A779" s="539">
        <v>752</v>
      </c>
      <c r="B779" s="536" t="s">
        <v>280</v>
      </c>
      <c r="C779" s="537"/>
      <c r="D779" s="538"/>
      <c r="E779" s="538"/>
      <c r="F779" s="538"/>
      <c r="G779" s="147"/>
      <c r="H779" s="147"/>
      <c r="I779" s="147"/>
      <c r="J779" s="663"/>
    </row>
    <row r="780" spans="1:10" x14ac:dyDescent="0.2">
      <c r="A780" s="539">
        <v>753</v>
      </c>
      <c r="B780" s="543"/>
      <c r="C780" s="546"/>
      <c r="D780" s="541"/>
      <c r="E780" s="541"/>
      <c r="F780" s="541"/>
      <c r="G780" s="147"/>
      <c r="H780" s="147"/>
      <c r="I780" s="147"/>
      <c r="J780" s="663"/>
    </row>
    <row r="781" spans="1:10" ht="25.5" x14ac:dyDescent="0.2">
      <c r="A781" s="539">
        <v>754</v>
      </c>
      <c r="B781" s="586" t="s">
        <v>210</v>
      </c>
      <c r="C781" s="541" t="s">
        <v>211</v>
      </c>
      <c r="D781" s="541" t="s">
        <v>14</v>
      </c>
      <c r="E781" s="541"/>
      <c r="F781" s="544">
        <v>2000</v>
      </c>
      <c r="G781" s="544">
        <f>E781*F781</f>
        <v>0</v>
      </c>
      <c r="H781" s="544">
        <v>1856</v>
      </c>
      <c r="I781" s="544">
        <f>E781*H781</f>
        <v>0</v>
      </c>
      <c r="J781" s="664">
        <f t="shared" ref="J781:J802" si="129">G781+I781</f>
        <v>0</v>
      </c>
    </row>
    <row r="782" spans="1:10" x14ac:dyDescent="0.2">
      <c r="A782" s="539">
        <v>755</v>
      </c>
      <c r="B782" s="586" t="s">
        <v>212</v>
      </c>
      <c r="C782" s="541" t="s">
        <v>213</v>
      </c>
      <c r="D782" s="541" t="s">
        <v>14</v>
      </c>
      <c r="E782" s="541"/>
      <c r="F782" s="544">
        <v>750</v>
      </c>
      <c r="G782" s="544">
        <f t="shared" ref="G782:G802" si="130">E782*F782</f>
        <v>0</v>
      </c>
      <c r="H782" s="544">
        <v>532</v>
      </c>
      <c r="I782" s="544">
        <f t="shared" ref="I782:I802" si="131">E782*H782</f>
        <v>0</v>
      </c>
      <c r="J782" s="664">
        <f t="shared" si="129"/>
        <v>0</v>
      </c>
    </row>
    <row r="783" spans="1:10" x14ac:dyDescent="0.2">
      <c r="A783" s="539">
        <v>756</v>
      </c>
      <c r="B783" s="586" t="s">
        <v>214</v>
      </c>
      <c r="C783" s="541" t="s">
        <v>215</v>
      </c>
      <c r="D783" s="541" t="s">
        <v>14</v>
      </c>
      <c r="E783" s="541"/>
      <c r="F783" s="544">
        <v>450</v>
      </c>
      <c r="G783" s="544">
        <f t="shared" si="130"/>
        <v>0</v>
      </c>
      <c r="H783" s="544">
        <v>4220</v>
      </c>
      <c r="I783" s="544">
        <f t="shared" si="131"/>
        <v>0</v>
      </c>
      <c r="J783" s="664">
        <f t="shared" si="129"/>
        <v>0</v>
      </c>
    </row>
    <row r="784" spans="1:10" x14ac:dyDescent="0.2">
      <c r="A784" s="539">
        <v>757</v>
      </c>
      <c r="B784" s="586" t="s">
        <v>216</v>
      </c>
      <c r="C784" s="541"/>
      <c r="D784" s="541" t="s">
        <v>35</v>
      </c>
      <c r="E784" s="541"/>
      <c r="F784" s="544">
        <v>100</v>
      </c>
      <c r="G784" s="544">
        <f t="shared" si="130"/>
        <v>0</v>
      </c>
      <c r="H784" s="544">
        <v>189</v>
      </c>
      <c r="I784" s="544">
        <f t="shared" si="131"/>
        <v>0</v>
      </c>
      <c r="J784" s="664">
        <f t="shared" si="129"/>
        <v>0</v>
      </c>
    </row>
    <row r="785" spans="1:10" x14ac:dyDescent="0.2">
      <c r="A785" s="539">
        <v>758</v>
      </c>
      <c r="B785" s="586" t="s">
        <v>217</v>
      </c>
      <c r="C785" s="541" t="s">
        <v>218</v>
      </c>
      <c r="D785" s="541" t="s">
        <v>14</v>
      </c>
      <c r="E785" s="541"/>
      <c r="F785" s="544">
        <v>50</v>
      </c>
      <c r="G785" s="544">
        <f t="shared" si="130"/>
        <v>0</v>
      </c>
      <c r="H785" s="544">
        <v>324</v>
      </c>
      <c r="I785" s="544">
        <f t="shared" si="131"/>
        <v>0</v>
      </c>
      <c r="J785" s="664">
        <f t="shared" si="129"/>
        <v>0</v>
      </c>
    </row>
    <row r="786" spans="1:10" x14ac:dyDescent="0.2">
      <c r="A786" s="539">
        <v>759</v>
      </c>
      <c r="B786" s="543" t="s">
        <v>219</v>
      </c>
      <c r="C786" s="546" t="s">
        <v>220</v>
      </c>
      <c r="D786" s="541" t="s">
        <v>35</v>
      </c>
      <c r="E786" s="541"/>
      <c r="F786" s="544">
        <v>80</v>
      </c>
      <c r="G786" s="544">
        <f t="shared" si="130"/>
        <v>0</v>
      </c>
      <c r="H786" s="544">
        <v>30</v>
      </c>
      <c r="I786" s="544">
        <f t="shared" si="131"/>
        <v>0</v>
      </c>
      <c r="J786" s="664">
        <f t="shared" si="129"/>
        <v>0</v>
      </c>
    </row>
    <row r="787" spans="1:10" x14ac:dyDescent="0.2">
      <c r="A787" s="539">
        <v>760</v>
      </c>
      <c r="B787" s="543" t="s">
        <v>219</v>
      </c>
      <c r="C787" s="546" t="s">
        <v>221</v>
      </c>
      <c r="D787" s="541" t="s">
        <v>35</v>
      </c>
      <c r="E787" s="541"/>
      <c r="F787" s="544">
        <v>80</v>
      </c>
      <c r="G787" s="544">
        <f t="shared" si="130"/>
        <v>0</v>
      </c>
      <c r="H787" s="544">
        <v>45</v>
      </c>
      <c r="I787" s="544">
        <f t="shared" si="131"/>
        <v>0</v>
      </c>
      <c r="J787" s="664">
        <f t="shared" si="129"/>
        <v>0</v>
      </c>
    </row>
    <row r="788" spans="1:10" x14ac:dyDescent="0.2">
      <c r="A788" s="539">
        <v>761</v>
      </c>
      <c r="B788" s="543" t="s">
        <v>274</v>
      </c>
      <c r="C788" s="546" t="s">
        <v>220</v>
      </c>
      <c r="D788" s="541" t="s">
        <v>35</v>
      </c>
      <c r="E788" s="541"/>
      <c r="F788" s="544">
        <v>0</v>
      </c>
      <c r="G788" s="544">
        <f t="shared" si="130"/>
        <v>0</v>
      </c>
      <c r="H788" s="544">
        <v>32</v>
      </c>
      <c r="I788" s="544">
        <f t="shared" si="131"/>
        <v>0</v>
      </c>
      <c r="J788" s="664">
        <f t="shared" si="129"/>
        <v>0</v>
      </c>
    </row>
    <row r="789" spans="1:10" x14ac:dyDescent="0.2">
      <c r="A789" s="539">
        <v>762</v>
      </c>
      <c r="B789" s="543" t="s">
        <v>274</v>
      </c>
      <c r="C789" s="546" t="s">
        <v>221</v>
      </c>
      <c r="D789" s="541" t="s">
        <v>35</v>
      </c>
      <c r="E789" s="541"/>
      <c r="F789" s="544">
        <v>0</v>
      </c>
      <c r="G789" s="544">
        <f t="shared" si="130"/>
        <v>0</v>
      </c>
      <c r="H789" s="544">
        <v>34</v>
      </c>
      <c r="I789" s="544">
        <f t="shared" si="131"/>
        <v>0</v>
      </c>
      <c r="J789" s="664">
        <f t="shared" si="129"/>
        <v>0</v>
      </c>
    </row>
    <row r="790" spans="1:10" ht="25.5" x14ac:dyDescent="0.2">
      <c r="A790" s="539">
        <v>763</v>
      </c>
      <c r="B790" s="543" t="s">
        <v>48</v>
      </c>
      <c r="C790" s="541" t="s">
        <v>379</v>
      </c>
      <c r="D790" s="541" t="s">
        <v>14</v>
      </c>
      <c r="E790" s="541"/>
      <c r="F790" s="544">
        <v>55700.4</v>
      </c>
      <c r="G790" s="544">
        <f t="shared" si="130"/>
        <v>0</v>
      </c>
      <c r="H790" s="544">
        <v>151613.06399999998</v>
      </c>
      <c r="I790" s="544">
        <f t="shared" si="131"/>
        <v>0</v>
      </c>
      <c r="J790" s="664">
        <f t="shared" si="129"/>
        <v>0</v>
      </c>
    </row>
    <row r="791" spans="1:10" ht="25.5" x14ac:dyDescent="0.2">
      <c r="A791" s="539">
        <v>764</v>
      </c>
      <c r="B791" s="543" t="s">
        <v>377</v>
      </c>
      <c r="C791" s="541" t="s">
        <v>360</v>
      </c>
      <c r="D791" s="541" t="s">
        <v>14</v>
      </c>
      <c r="E791" s="541"/>
      <c r="F791" s="544">
        <v>23128</v>
      </c>
      <c r="G791" s="544">
        <f t="shared" si="130"/>
        <v>0</v>
      </c>
      <c r="H791" s="544">
        <v>69805.8</v>
      </c>
      <c r="I791" s="544">
        <f t="shared" si="131"/>
        <v>0</v>
      </c>
      <c r="J791" s="664">
        <f t="shared" si="129"/>
        <v>0</v>
      </c>
    </row>
    <row r="792" spans="1:10" ht="25.5" x14ac:dyDescent="0.2">
      <c r="A792" s="539">
        <v>765</v>
      </c>
      <c r="B792" s="543" t="s">
        <v>378</v>
      </c>
      <c r="C792" s="541" t="s">
        <v>360</v>
      </c>
      <c r="D792" s="541" t="s">
        <v>14</v>
      </c>
      <c r="E792" s="541"/>
      <c r="F792" s="544">
        <v>23128</v>
      </c>
      <c r="G792" s="544">
        <f t="shared" si="130"/>
        <v>0</v>
      </c>
      <c r="H792" s="544">
        <v>73109.903999999995</v>
      </c>
      <c r="I792" s="544">
        <f t="shared" si="131"/>
        <v>0</v>
      </c>
      <c r="J792" s="664">
        <f t="shared" si="129"/>
        <v>0</v>
      </c>
    </row>
    <row r="793" spans="1:10" x14ac:dyDescent="0.2">
      <c r="A793" s="539">
        <v>766</v>
      </c>
      <c r="B793" s="543" t="s">
        <v>222</v>
      </c>
      <c r="C793" s="546" t="s">
        <v>223</v>
      </c>
      <c r="D793" s="541" t="s">
        <v>35</v>
      </c>
      <c r="E793" s="541"/>
      <c r="F793" s="544">
        <v>150</v>
      </c>
      <c r="G793" s="544">
        <f t="shared" si="130"/>
        <v>0</v>
      </c>
      <c r="H793" s="544">
        <v>227</v>
      </c>
      <c r="I793" s="544">
        <f t="shared" si="131"/>
        <v>0</v>
      </c>
      <c r="J793" s="664">
        <f t="shared" si="129"/>
        <v>0</v>
      </c>
    </row>
    <row r="794" spans="1:10" x14ac:dyDescent="0.2">
      <c r="A794" s="539">
        <v>767</v>
      </c>
      <c r="B794" s="543" t="s">
        <v>281</v>
      </c>
      <c r="C794" s="546" t="s">
        <v>225</v>
      </c>
      <c r="D794" s="541" t="s">
        <v>35</v>
      </c>
      <c r="E794" s="541"/>
      <c r="F794" s="544">
        <v>150</v>
      </c>
      <c r="G794" s="544">
        <f t="shared" si="130"/>
        <v>0</v>
      </c>
      <c r="H794" s="544">
        <v>234</v>
      </c>
      <c r="I794" s="544">
        <f t="shared" si="131"/>
        <v>0</v>
      </c>
      <c r="J794" s="664">
        <f t="shared" si="129"/>
        <v>0</v>
      </c>
    </row>
    <row r="795" spans="1:10" x14ac:dyDescent="0.2">
      <c r="A795" s="539">
        <v>768</v>
      </c>
      <c r="B795" s="543" t="s">
        <v>224</v>
      </c>
      <c r="C795" s="546" t="s">
        <v>225</v>
      </c>
      <c r="D795" s="541" t="s">
        <v>35</v>
      </c>
      <c r="E795" s="541"/>
      <c r="F795" s="544">
        <v>150</v>
      </c>
      <c r="G795" s="544">
        <f t="shared" si="130"/>
        <v>0</v>
      </c>
      <c r="H795" s="544">
        <v>157</v>
      </c>
      <c r="I795" s="544">
        <f t="shared" si="131"/>
        <v>0</v>
      </c>
      <c r="J795" s="664">
        <f t="shared" si="129"/>
        <v>0</v>
      </c>
    </row>
    <row r="796" spans="1:10" x14ac:dyDescent="0.2">
      <c r="A796" s="539">
        <v>769</v>
      </c>
      <c r="B796" s="543" t="s">
        <v>226</v>
      </c>
      <c r="C796" s="546" t="s">
        <v>223</v>
      </c>
      <c r="D796" s="541" t="s">
        <v>35</v>
      </c>
      <c r="E796" s="541"/>
      <c r="F796" s="544">
        <v>150</v>
      </c>
      <c r="G796" s="544">
        <f t="shared" si="130"/>
        <v>0</v>
      </c>
      <c r="H796" s="544">
        <v>221</v>
      </c>
      <c r="I796" s="544">
        <f t="shared" si="131"/>
        <v>0</v>
      </c>
      <c r="J796" s="664">
        <f t="shared" si="129"/>
        <v>0</v>
      </c>
    </row>
    <row r="797" spans="1:10" x14ac:dyDescent="0.2">
      <c r="A797" s="539">
        <v>770</v>
      </c>
      <c r="B797" s="543" t="s">
        <v>228</v>
      </c>
      <c r="C797" s="546" t="s">
        <v>229</v>
      </c>
      <c r="D797" s="541" t="s">
        <v>35</v>
      </c>
      <c r="E797" s="541"/>
      <c r="F797" s="544">
        <v>120</v>
      </c>
      <c r="G797" s="544">
        <f t="shared" si="130"/>
        <v>0</v>
      </c>
      <c r="H797" s="544">
        <v>33</v>
      </c>
      <c r="I797" s="544">
        <f t="shared" si="131"/>
        <v>0</v>
      </c>
      <c r="J797" s="664">
        <f t="shared" si="129"/>
        <v>0</v>
      </c>
    </row>
    <row r="798" spans="1:10" x14ac:dyDescent="0.2">
      <c r="A798" s="539">
        <v>771</v>
      </c>
      <c r="B798" s="543" t="s">
        <v>230</v>
      </c>
      <c r="C798" s="546" t="s">
        <v>229</v>
      </c>
      <c r="D798" s="541" t="s">
        <v>35</v>
      </c>
      <c r="E798" s="541"/>
      <c r="F798" s="544">
        <v>120</v>
      </c>
      <c r="G798" s="544">
        <f t="shared" si="130"/>
        <v>0</v>
      </c>
      <c r="H798" s="544">
        <v>30</v>
      </c>
      <c r="I798" s="544">
        <f t="shared" si="131"/>
        <v>0</v>
      </c>
      <c r="J798" s="664">
        <f t="shared" si="129"/>
        <v>0</v>
      </c>
    </row>
    <row r="799" spans="1:10" x14ac:dyDescent="0.2">
      <c r="A799" s="539">
        <v>772</v>
      </c>
      <c r="B799" s="543" t="s">
        <v>231</v>
      </c>
      <c r="C799" s="541"/>
      <c r="D799" s="541" t="s">
        <v>32</v>
      </c>
      <c r="E799" s="541"/>
      <c r="F799" s="544">
        <v>123668.5</v>
      </c>
      <c r="G799" s="544">
        <f t="shared" si="130"/>
        <v>0</v>
      </c>
      <c r="H799" s="544">
        <v>247337</v>
      </c>
      <c r="I799" s="544">
        <f t="shared" si="131"/>
        <v>0</v>
      </c>
      <c r="J799" s="664">
        <f t="shared" si="129"/>
        <v>0</v>
      </c>
    </row>
    <row r="800" spans="1:10" x14ac:dyDescent="0.2">
      <c r="A800" s="539">
        <v>773</v>
      </c>
      <c r="B800" s="578"/>
      <c r="C800" s="576"/>
      <c r="D800" s="576"/>
      <c r="E800" s="576"/>
      <c r="F800" s="544"/>
      <c r="G800" s="544"/>
      <c r="H800" s="544"/>
      <c r="I800" s="544"/>
      <c r="J800" s="664"/>
    </row>
    <row r="801" spans="1:49" x14ac:dyDescent="0.2">
      <c r="A801" s="539">
        <v>774</v>
      </c>
      <c r="B801" s="543" t="s">
        <v>206</v>
      </c>
      <c r="C801" s="546"/>
      <c r="D801" s="541" t="s">
        <v>207</v>
      </c>
      <c r="E801" s="541"/>
      <c r="F801" s="544">
        <v>210000</v>
      </c>
      <c r="G801" s="544">
        <f t="shared" si="130"/>
        <v>0</v>
      </c>
      <c r="H801" s="544">
        <v>0</v>
      </c>
      <c r="I801" s="544">
        <f t="shared" si="131"/>
        <v>0</v>
      </c>
      <c r="J801" s="664">
        <f t="shared" si="129"/>
        <v>0</v>
      </c>
    </row>
    <row r="802" spans="1:49" x14ac:dyDescent="0.2">
      <c r="A802" s="539">
        <v>775</v>
      </c>
      <c r="B802" s="543" t="s">
        <v>104</v>
      </c>
      <c r="C802" s="546"/>
      <c r="D802" s="541" t="s">
        <v>207</v>
      </c>
      <c r="E802" s="541"/>
      <c r="F802" s="544">
        <v>189000</v>
      </c>
      <c r="G802" s="544">
        <f t="shared" si="130"/>
        <v>0</v>
      </c>
      <c r="H802" s="544">
        <v>0</v>
      </c>
      <c r="I802" s="544">
        <f t="shared" si="131"/>
        <v>0</v>
      </c>
      <c r="J802" s="664">
        <f t="shared" si="129"/>
        <v>0</v>
      </c>
    </row>
    <row r="803" spans="1:49" ht="13.5" thickBot="1" x14ac:dyDescent="0.25">
      <c r="A803" s="539"/>
      <c r="B803" s="543"/>
      <c r="C803" s="546"/>
      <c r="D803" s="541"/>
      <c r="E803" s="541"/>
      <c r="F803" s="544"/>
      <c r="G803" s="544"/>
      <c r="H803" s="544"/>
      <c r="I803" s="544"/>
      <c r="J803" s="664"/>
    </row>
    <row r="804" spans="1:49" ht="13.5" thickBot="1" x14ac:dyDescent="0.25">
      <c r="A804" s="589"/>
      <c r="B804" s="579" t="s">
        <v>282</v>
      </c>
      <c r="C804" s="580"/>
      <c r="D804" s="581"/>
      <c r="E804" s="582"/>
      <c r="F804" s="583"/>
      <c r="G804" s="587">
        <f>SUM(G781:G803)</f>
        <v>0</v>
      </c>
      <c r="H804" s="583"/>
      <c r="I804" s="587">
        <f>SUM(I781:I803)</f>
        <v>0</v>
      </c>
      <c r="J804" s="671">
        <f>SUM(J781:J803)</f>
        <v>0</v>
      </c>
    </row>
    <row r="805" spans="1:49" ht="13.5" thickBot="1" x14ac:dyDescent="0.25">
      <c r="A805" s="590"/>
      <c r="B805" s="591"/>
      <c r="C805" s="592"/>
      <c r="D805" s="593"/>
      <c r="E805" s="593"/>
      <c r="F805" s="576"/>
      <c r="G805" s="594"/>
      <c r="H805" s="594"/>
      <c r="I805" s="594"/>
      <c r="J805" s="672"/>
    </row>
    <row r="806" spans="1:49" ht="13.5" thickBot="1" x14ac:dyDescent="0.25">
      <c r="A806" s="589"/>
      <c r="B806" s="579" t="s">
        <v>382</v>
      </c>
      <c r="C806" s="580"/>
      <c r="D806" s="581"/>
      <c r="E806" s="582"/>
      <c r="F806" s="583"/>
      <c r="G806" s="584">
        <f>G804+G777+G727+G707+G548+G245</f>
        <v>5100664.0199999996</v>
      </c>
      <c r="H806" s="583"/>
      <c r="I806" s="584">
        <f>I804+I777+I727+I707+I548+I245</f>
        <v>10335095.73523077</v>
      </c>
      <c r="J806" s="671">
        <f>J804+J777+J727+J707+J548+J245</f>
        <v>15435759.755230768</v>
      </c>
    </row>
    <row r="807" spans="1:49" ht="13.5" thickBot="1" x14ac:dyDescent="0.25">
      <c r="A807" s="676"/>
      <c r="B807" s="677" t="s">
        <v>383</v>
      </c>
      <c r="C807" s="675"/>
      <c r="D807" s="678"/>
      <c r="E807" s="679"/>
      <c r="F807" s="680"/>
      <c r="G807" s="681">
        <f>G806/1.2*0.2</f>
        <v>850110.66999999993</v>
      </c>
      <c r="H807" s="680"/>
      <c r="I807" s="681">
        <f>I806/1.2*0.2</f>
        <v>1722515.9558717953</v>
      </c>
      <c r="J807" s="682">
        <f>J806/1.2*0.2</f>
        <v>2572626.6258717948</v>
      </c>
    </row>
    <row r="808" spans="1:49" ht="44.25" customHeight="1" x14ac:dyDescent="0.25">
      <c r="A808" s="595"/>
      <c r="B808" s="596"/>
      <c r="C808" s="597"/>
      <c r="D808" s="595"/>
      <c r="E808" s="595"/>
      <c r="F808" s="595"/>
      <c r="G808" s="595"/>
      <c r="H808" s="595"/>
      <c r="I808" s="595"/>
      <c r="J808" s="598"/>
    </row>
    <row r="809" spans="1:49" s="639" customFormat="1" ht="20.25" customHeight="1" x14ac:dyDescent="0.2">
      <c r="A809" s="690" t="s">
        <v>549</v>
      </c>
      <c r="B809" s="691" t="s">
        <v>568</v>
      </c>
      <c r="C809" s="762"/>
      <c r="D809" s="762"/>
      <c r="E809" s="762"/>
      <c r="F809" s="762"/>
      <c r="G809" s="762"/>
      <c r="H809" s="762"/>
      <c r="I809" s="692"/>
      <c r="J809" s="692" t="s">
        <v>566</v>
      </c>
      <c r="K809" s="673"/>
      <c r="L809" s="673"/>
      <c r="M809" s="673"/>
      <c r="N809" s="673"/>
      <c r="O809" s="640"/>
      <c r="P809" s="641"/>
      <c r="Q809" s="641"/>
      <c r="R809" s="642"/>
      <c r="S809" s="771" t="s">
        <v>562</v>
      </c>
      <c r="T809" s="771"/>
      <c r="U809" s="771"/>
      <c r="V809" s="771"/>
      <c r="W809" s="771"/>
      <c r="X809" s="771"/>
      <c r="Y809" s="643"/>
      <c r="Z809" s="643"/>
      <c r="AA809" s="643"/>
      <c r="AB809" s="643"/>
      <c r="AC809" s="643"/>
      <c r="AD809" s="643"/>
      <c r="AE809" s="643"/>
      <c r="AF809" s="643"/>
      <c r="AG809" s="643"/>
      <c r="AH809" s="643"/>
      <c r="AI809" s="643"/>
      <c r="AJ809" s="643"/>
      <c r="AK809" s="643"/>
      <c r="AL809" s="643"/>
      <c r="AM809" s="643"/>
      <c r="AN809" s="643"/>
      <c r="AO809" s="643"/>
      <c r="AP809" s="643"/>
      <c r="AQ809" s="643"/>
      <c r="AR809" s="643"/>
      <c r="AS809" s="643"/>
      <c r="AT809" s="643" t="s">
        <v>563</v>
      </c>
      <c r="AU809" s="643" t="s">
        <v>564</v>
      </c>
      <c r="AV809" s="643"/>
      <c r="AW809" s="643"/>
    </row>
    <row r="810" spans="1:49" s="644" customFormat="1" ht="54" customHeight="1" x14ac:dyDescent="0.2">
      <c r="A810" s="689" t="s">
        <v>284</v>
      </c>
      <c r="B810" s="772" t="s">
        <v>552</v>
      </c>
      <c r="C810" s="772"/>
      <c r="D810" s="772"/>
      <c r="E810" s="772"/>
      <c r="F810" s="772"/>
      <c r="G810" s="772"/>
      <c r="H810" s="772"/>
      <c r="I810" s="772"/>
      <c r="J810" s="772"/>
      <c r="K810" s="673"/>
      <c r="L810" s="673"/>
      <c r="M810" s="673"/>
      <c r="N810" s="673"/>
      <c r="P810" s="645"/>
      <c r="Q810" s="645"/>
      <c r="R810" s="646"/>
      <c r="S810" s="647"/>
      <c r="T810" s="647"/>
      <c r="U810" s="647"/>
      <c r="V810" s="647"/>
      <c r="W810" s="647"/>
      <c r="X810" s="647"/>
      <c r="Y810" s="648"/>
      <c r="Z810" s="648"/>
      <c r="AA810" s="648"/>
      <c r="AB810" s="648"/>
      <c r="AC810" s="648"/>
      <c r="AD810" s="648"/>
      <c r="AE810" s="648"/>
      <c r="AF810" s="648"/>
      <c r="AG810" s="648"/>
      <c r="AH810" s="648"/>
      <c r="AI810" s="648"/>
      <c r="AJ810" s="648"/>
      <c r="AK810" s="648"/>
      <c r="AL810" s="648"/>
      <c r="AM810" s="648"/>
      <c r="AN810" s="648"/>
      <c r="AO810" s="648"/>
      <c r="AP810" s="648"/>
      <c r="AQ810" s="648"/>
      <c r="AR810" s="648"/>
      <c r="AS810" s="648"/>
      <c r="AT810" s="648"/>
      <c r="AU810" s="648"/>
      <c r="AV810" s="648"/>
      <c r="AW810" s="648"/>
    </row>
    <row r="811" spans="1:49" s="639" customFormat="1" ht="18" customHeight="1" x14ac:dyDescent="0.2">
      <c r="A811" s="690" t="s">
        <v>554</v>
      </c>
      <c r="B811" s="691" t="s">
        <v>561</v>
      </c>
      <c r="C811" s="762"/>
      <c r="D811" s="762"/>
      <c r="E811" s="762"/>
      <c r="F811" s="762"/>
      <c r="G811" s="762"/>
      <c r="H811" s="762"/>
      <c r="I811" s="692"/>
      <c r="J811" s="692" t="s">
        <v>567</v>
      </c>
      <c r="K811" s="673"/>
      <c r="L811" s="673"/>
      <c r="M811" s="673"/>
      <c r="N811" s="673"/>
      <c r="O811" s="640"/>
      <c r="P811" s="641"/>
      <c r="Q811" s="641"/>
      <c r="R811" s="642"/>
      <c r="S811" s="771" t="s">
        <v>565</v>
      </c>
      <c r="T811" s="771"/>
      <c r="U811" s="771"/>
      <c r="V811" s="771"/>
      <c r="W811" s="771"/>
      <c r="X811" s="771"/>
      <c r="Y811" s="643"/>
      <c r="Z811" s="643"/>
      <c r="AA811" s="643"/>
      <c r="AB811" s="643"/>
      <c r="AC811" s="643"/>
      <c r="AD811" s="643"/>
      <c r="AE811" s="643"/>
      <c r="AF811" s="643"/>
      <c r="AG811" s="643"/>
      <c r="AH811" s="643"/>
      <c r="AI811" s="643"/>
      <c r="AJ811" s="643"/>
      <c r="AK811" s="643"/>
      <c r="AL811" s="643"/>
      <c r="AM811" s="643"/>
      <c r="AN811" s="643"/>
      <c r="AO811" s="643"/>
      <c r="AP811" s="643"/>
      <c r="AQ811" s="643"/>
      <c r="AR811" s="643"/>
      <c r="AS811" s="643"/>
      <c r="AT811" s="643"/>
      <c r="AU811" s="643"/>
      <c r="AV811" s="643" t="s">
        <v>563</v>
      </c>
      <c r="AW811" s="643" t="s">
        <v>564</v>
      </c>
    </row>
    <row r="812" spans="1:49" s="644" customFormat="1" ht="28.5" customHeight="1" x14ac:dyDescent="0.2">
      <c r="A812" s="689" t="s">
        <v>284</v>
      </c>
      <c r="B812" s="772" t="s">
        <v>552</v>
      </c>
      <c r="C812" s="772"/>
      <c r="D812" s="772"/>
      <c r="E812" s="772"/>
      <c r="F812" s="772"/>
      <c r="G812" s="772"/>
      <c r="H812" s="772"/>
      <c r="I812" s="772"/>
      <c r="J812" s="772"/>
      <c r="K812" s="673"/>
      <c r="L812" s="673"/>
      <c r="M812" s="673"/>
      <c r="N812" s="673"/>
      <c r="O812" s="649"/>
      <c r="P812" s="645"/>
      <c r="Q812" s="645"/>
      <c r="R812" s="646"/>
      <c r="S812" s="647"/>
      <c r="T812" s="647"/>
      <c r="U812" s="647"/>
      <c r="V812" s="647"/>
      <c r="W812" s="647"/>
      <c r="X812" s="647"/>
      <c r="Y812" s="648"/>
      <c r="Z812" s="648"/>
      <c r="AA812" s="648"/>
      <c r="AB812" s="648"/>
      <c r="AC812" s="648"/>
      <c r="AD812" s="648"/>
      <c r="AE812" s="648"/>
      <c r="AF812" s="648"/>
      <c r="AG812" s="648"/>
      <c r="AH812" s="648"/>
      <c r="AI812" s="648"/>
      <c r="AJ812" s="648"/>
      <c r="AK812" s="648"/>
      <c r="AL812" s="648"/>
      <c r="AM812" s="648"/>
      <c r="AN812" s="648"/>
      <c r="AO812" s="648"/>
      <c r="AP812" s="648"/>
      <c r="AQ812" s="648"/>
      <c r="AR812" s="648"/>
      <c r="AS812" s="648"/>
      <c r="AT812" s="648"/>
      <c r="AU812" s="648"/>
      <c r="AV812" s="648"/>
      <c r="AW812" s="648"/>
    </row>
    <row r="813" spans="1:49" ht="15" x14ac:dyDescent="0.2">
      <c r="B813" s="601"/>
      <c r="C813" s="601"/>
    </row>
    <row r="814" spans="1:49" ht="15" x14ac:dyDescent="0.2">
      <c r="B814" s="761"/>
      <c r="C814" s="761"/>
    </row>
    <row r="815" spans="1:49" ht="15" x14ac:dyDescent="0.2">
      <c r="B815" s="600"/>
      <c r="C815" s="600"/>
    </row>
    <row r="816" spans="1:49" ht="15" x14ac:dyDescent="0.2">
      <c r="C816" s="600"/>
    </row>
    <row r="817" spans="1:10" ht="13.5" x14ac:dyDescent="0.25">
      <c r="A817" s="595"/>
      <c r="B817" s="638"/>
      <c r="C817" s="597"/>
      <c r="D817" s="595"/>
      <c r="E817" s="595"/>
      <c r="J817" s="598"/>
    </row>
    <row r="818" spans="1:10" ht="15" x14ac:dyDescent="0.2">
      <c r="B818" s="760"/>
      <c r="C818" s="760"/>
    </row>
    <row r="819" spans="1:10" ht="15" x14ac:dyDescent="0.2">
      <c r="B819" s="601"/>
      <c r="C819" s="601"/>
    </row>
    <row r="820" spans="1:10" ht="15" x14ac:dyDescent="0.2">
      <c r="B820" s="601"/>
      <c r="C820" s="601"/>
    </row>
    <row r="821" spans="1:10" ht="15" x14ac:dyDescent="0.2">
      <c r="B821" s="601"/>
      <c r="C821" s="601"/>
    </row>
    <row r="822" spans="1:10" ht="15" x14ac:dyDescent="0.2">
      <c r="B822" s="761"/>
      <c r="C822" s="761"/>
    </row>
    <row r="823" spans="1:10" ht="15" x14ac:dyDescent="0.2">
      <c r="B823" s="600"/>
      <c r="C823" s="600"/>
    </row>
    <row r="824" spans="1:10" ht="15" x14ac:dyDescent="0.2">
      <c r="B824" s="600"/>
      <c r="C824" s="600"/>
      <c r="F824" s="600"/>
      <c r="G824" s="600"/>
    </row>
  </sheetData>
  <mergeCells count="33">
    <mergeCell ref="S809:X809"/>
    <mergeCell ref="C811:H811"/>
    <mergeCell ref="S811:X811"/>
    <mergeCell ref="B810:J810"/>
    <mergeCell ref="B812:J812"/>
    <mergeCell ref="B818:C818"/>
    <mergeCell ref="B822:C822"/>
    <mergeCell ref="B814:C814"/>
    <mergeCell ref="B9:G9"/>
    <mergeCell ref="B10:G10"/>
    <mergeCell ref="C809:H809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I15:J15"/>
    <mergeCell ref="H4:I4"/>
    <mergeCell ref="B5:G5"/>
    <mergeCell ref="B6:G6"/>
    <mergeCell ref="B7:G7"/>
    <mergeCell ref="B8:G8"/>
    <mergeCell ref="L16:L17"/>
    <mergeCell ref="M16:M17"/>
    <mergeCell ref="N16:O16"/>
    <mergeCell ref="L22:L23"/>
    <mergeCell ref="M22:M23"/>
    <mergeCell ref="N22:O22"/>
  </mergeCells>
  <conditionalFormatting sqref="P809:Q812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R809:R812">
    <cfRule type="cellIs" dxfId="2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AV793"/>
  <sheetViews>
    <sheetView view="pageBreakPreview" zoomScale="80" zoomScaleNormal="80" zoomScaleSheetLayoutView="80" workbookViewId="0">
      <selection activeCell="B492" sqref="B492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8" customWidth="1"/>
    <col min="18" max="18" width="12" style="168" customWidth="1"/>
    <col min="19" max="19" width="13.5703125" style="168" customWidth="1"/>
    <col min="20" max="20" width="12" style="168" customWidth="1"/>
    <col min="21" max="21" width="14.42578125" style="168" customWidth="1"/>
    <col min="22" max="22" width="15" style="168" customWidth="1"/>
    <col min="23" max="23" width="10.85546875" style="215" customWidth="1"/>
    <col min="24" max="24" width="12" style="215" customWidth="1"/>
    <col min="25" max="25" width="13.5703125" style="215" customWidth="1"/>
    <col min="26" max="26" width="12" style="215" customWidth="1"/>
    <col min="27" max="27" width="14.42578125" style="215" customWidth="1"/>
    <col min="28" max="28" width="15" style="215" customWidth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4" customFormat="1" ht="35.25" customHeight="1" thickBot="1" x14ac:dyDescent="0.25">
      <c r="D1" s="775">
        <v>1</v>
      </c>
      <c r="E1" s="774"/>
      <c r="F1" s="774"/>
      <c r="G1" s="774"/>
      <c r="H1" s="774"/>
      <c r="I1" s="774"/>
      <c r="J1" s="774"/>
      <c r="K1" s="774" t="s">
        <v>498</v>
      </c>
      <c r="L1" s="774"/>
      <c r="M1" s="774"/>
      <c r="N1" s="774"/>
      <c r="O1" s="774"/>
      <c r="P1" s="774"/>
      <c r="Q1" s="395"/>
      <c r="R1" s="395"/>
      <c r="S1" s="395"/>
      <c r="T1" s="395"/>
      <c r="U1" s="395"/>
      <c r="V1" s="395"/>
      <c r="W1" s="396"/>
      <c r="X1" s="396"/>
      <c r="Y1" s="396"/>
      <c r="Z1" s="396"/>
      <c r="AA1" s="396"/>
      <c r="AB1" s="396"/>
      <c r="AC1" s="397"/>
      <c r="AD1" s="397"/>
      <c r="AE1" s="397"/>
      <c r="AF1" s="397"/>
      <c r="AG1" s="397"/>
      <c r="AH1" s="397"/>
      <c r="AI1" s="398"/>
      <c r="AJ1" s="398"/>
      <c r="AK1" s="398"/>
      <c r="AL1" s="398"/>
      <c r="AM1" s="398"/>
      <c r="AN1" s="398"/>
      <c r="AO1" s="773" t="s">
        <v>497</v>
      </c>
      <c r="AP1" s="773"/>
      <c r="AQ1" s="773"/>
      <c r="AR1" s="773"/>
      <c r="AS1" s="773"/>
      <c r="AT1" s="773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766" t="s">
        <v>444</v>
      </c>
      <c r="G2" s="767"/>
      <c r="H2" s="766" t="s">
        <v>445</v>
      </c>
      <c r="I2" s="767"/>
      <c r="J2" s="151" t="s">
        <v>446</v>
      </c>
      <c r="K2" s="150"/>
      <c r="L2" s="766" t="s">
        <v>444</v>
      </c>
      <c r="M2" s="767"/>
      <c r="N2" s="766" t="s">
        <v>445</v>
      </c>
      <c r="O2" s="767"/>
      <c r="P2" s="151" t="s">
        <v>446</v>
      </c>
      <c r="Q2" s="150"/>
      <c r="R2" s="766" t="s">
        <v>444</v>
      </c>
      <c r="S2" s="767"/>
      <c r="T2" s="766" t="s">
        <v>445</v>
      </c>
      <c r="U2" s="767"/>
      <c r="V2" s="151" t="s">
        <v>446</v>
      </c>
      <c r="W2" s="150"/>
      <c r="X2" s="766" t="s">
        <v>444</v>
      </c>
      <c r="Y2" s="767"/>
      <c r="Z2" s="766" t="s">
        <v>445</v>
      </c>
      <c r="AA2" s="767"/>
      <c r="AB2" s="151" t="s">
        <v>446</v>
      </c>
      <c r="AC2" s="150"/>
      <c r="AD2" s="766" t="s">
        <v>444</v>
      </c>
      <c r="AE2" s="767"/>
      <c r="AF2" s="766" t="s">
        <v>445</v>
      </c>
      <c r="AG2" s="767"/>
      <c r="AH2" s="151" t="s">
        <v>446</v>
      </c>
      <c r="AI2" s="150"/>
      <c r="AJ2" s="766" t="s">
        <v>444</v>
      </c>
      <c r="AK2" s="767"/>
      <c r="AL2" s="766" t="s">
        <v>445</v>
      </c>
      <c r="AM2" s="767"/>
      <c r="AN2" s="151" t="s">
        <v>446</v>
      </c>
      <c r="AO2" s="150"/>
      <c r="AP2" s="766" t="s">
        <v>444</v>
      </c>
      <c r="AQ2" s="767"/>
      <c r="AR2" s="766" t="s">
        <v>445</v>
      </c>
      <c r="AS2" s="767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357"/>
      <c r="AP6" s="358"/>
      <c r="AQ6" s="359"/>
      <c r="AR6" s="359"/>
      <c r="AS6" s="359"/>
      <c r="AT6" s="360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361"/>
      <c r="AP7" s="362"/>
      <c r="AQ7" s="359"/>
      <c r="AR7" s="359"/>
      <c r="AS7" s="359"/>
      <c r="AT7" s="360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361"/>
      <c r="AP8" s="362"/>
      <c r="AQ8" s="359"/>
      <c r="AR8" s="359"/>
      <c r="AS8" s="359"/>
      <c r="AT8" s="360"/>
    </row>
    <row r="9" spans="1:46" ht="13.5" hidden="1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361"/>
      <c r="AP9" s="362"/>
      <c r="AQ9" s="359"/>
      <c r="AR9" s="359"/>
      <c r="AS9" s="359"/>
      <c r="AT9" s="360"/>
    </row>
    <row r="10" spans="1:46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/>
      <c r="AD10" s="269">
        <v>29840</v>
      </c>
      <c r="AE10" s="269">
        <f t="shared" ref="AE10:AE53" si="8">AC10*AD10</f>
        <v>0</v>
      </c>
      <c r="AF10" s="269">
        <v>157054</v>
      </c>
      <c r="AG10" s="269">
        <f t="shared" ref="AG10:AG53" si="9">AC10*AF10</f>
        <v>0</v>
      </c>
      <c r="AH10" s="270">
        <f>AE10+AG10</f>
        <v>0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361">
        <f>E10-K10-Q10-W10-AC10-AI10</f>
        <v>1</v>
      </c>
      <c r="AP10" s="363">
        <v>29840</v>
      </c>
      <c r="AQ10" s="363">
        <f t="shared" ref="AQ10:AQ53" si="12">AO10*AP10</f>
        <v>29840</v>
      </c>
      <c r="AR10" s="363">
        <v>157054</v>
      </c>
      <c r="AS10" s="363">
        <f t="shared" ref="AS10:AS53" si="13">AO10*AR10</f>
        <v>157054</v>
      </c>
      <c r="AT10" s="364">
        <f>AQ10+AS10</f>
        <v>186894</v>
      </c>
    </row>
    <row r="11" spans="1:46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/>
      <c r="AD11" s="269">
        <v>2500</v>
      </c>
      <c r="AE11" s="269">
        <f t="shared" si="8"/>
        <v>0</v>
      </c>
      <c r="AF11" s="269">
        <v>11167</v>
      </c>
      <c r="AG11" s="269">
        <f t="shared" si="9"/>
        <v>0</v>
      </c>
      <c r="AH11" s="270">
        <f>AE11+AG11</f>
        <v>0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361">
        <f t="shared" ref="AO11:AO74" si="14">E11-K11-Q11-W11-AC11-AI11</f>
        <v>1</v>
      </c>
      <c r="AP11" s="363">
        <v>2500</v>
      </c>
      <c r="AQ11" s="363">
        <f t="shared" si="12"/>
        <v>2500</v>
      </c>
      <c r="AR11" s="363">
        <v>11167</v>
      </c>
      <c r="AS11" s="363">
        <f t="shared" si="13"/>
        <v>11167</v>
      </c>
      <c r="AT11" s="364">
        <f>AQ11+AS11</f>
        <v>13667</v>
      </c>
    </row>
    <row r="12" spans="1:46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361">
        <f t="shared" si="14"/>
        <v>58</v>
      </c>
      <c r="AP12" s="363"/>
      <c r="AQ12" s="363">
        <f t="shared" si="12"/>
        <v>0</v>
      </c>
      <c r="AR12" s="363"/>
      <c r="AS12" s="363">
        <f t="shared" si="13"/>
        <v>0</v>
      </c>
      <c r="AT12" s="364"/>
    </row>
    <row r="13" spans="1:46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/>
      <c r="X13" s="222">
        <v>3500</v>
      </c>
      <c r="Y13" s="222">
        <f t="shared" si="6"/>
        <v>0</v>
      </c>
      <c r="Z13" s="222">
        <v>12534</v>
      </c>
      <c r="AA13" s="222">
        <f t="shared" si="7"/>
        <v>0</v>
      </c>
      <c r="AB13" s="223">
        <f>Y13+AA13</f>
        <v>0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361">
        <f t="shared" si="14"/>
        <v>7</v>
      </c>
      <c r="AP13" s="363">
        <v>3500</v>
      </c>
      <c r="AQ13" s="363">
        <f t="shared" si="12"/>
        <v>24500</v>
      </c>
      <c r="AR13" s="363">
        <v>12534</v>
      </c>
      <c r="AS13" s="363">
        <f t="shared" si="13"/>
        <v>87738</v>
      </c>
      <c r="AT13" s="364">
        <f>AQ13+AS13</f>
        <v>112238</v>
      </c>
    </row>
    <row r="14" spans="1:46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/>
      <c r="X14" s="222">
        <v>3500</v>
      </c>
      <c r="Y14" s="222">
        <f t="shared" si="6"/>
        <v>0</v>
      </c>
      <c r="Z14" s="222">
        <v>10744</v>
      </c>
      <c r="AA14" s="222">
        <f t="shared" si="7"/>
        <v>0</v>
      </c>
      <c r="AB14" s="223">
        <f t="shared" ref="AB14:AB44" si="18">Y14+AA14</f>
        <v>0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361">
        <f t="shared" si="14"/>
        <v>9</v>
      </c>
      <c r="AP14" s="363">
        <v>3500</v>
      </c>
      <c r="AQ14" s="363">
        <f t="shared" si="12"/>
        <v>31500</v>
      </c>
      <c r="AR14" s="363">
        <v>10744</v>
      </c>
      <c r="AS14" s="363">
        <f t="shared" si="13"/>
        <v>96696</v>
      </c>
      <c r="AT14" s="364">
        <f t="shared" ref="AT14:AT44" si="21">AQ14+AS14</f>
        <v>128196</v>
      </c>
    </row>
    <row r="15" spans="1:46" hidden="1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/>
      <c r="X15" s="222">
        <v>3500</v>
      </c>
      <c r="Y15" s="222">
        <f t="shared" si="6"/>
        <v>0</v>
      </c>
      <c r="Z15" s="222">
        <v>8953</v>
      </c>
      <c r="AA15" s="222">
        <f t="shared" si="7"/>
        <v>0</v>
      </c>
      <c r="AB15" s="223">
        <f t="shared" si="18"/>
        <v>0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361">
        <f t="shared" si="14"/>
        <v>27</v>
      </c>
      <c r="AP15" s="363">
        <v>3500</v>
      </c>
      <c r="AQ15" s="363">
        <f t="shared" si="12"/>
        <v>94500</v>
      </c>
      <c r="AR15" s="363">
        <v>8953</v>
      </c>
      <c r="AS15" s="363">
        <f t="shared" si="13"/>
        <v>241731</v>
      </c>
      <c r="AT15" s="364">
        <f t="shared" si="21"/>
        <v>336231</v>
      </c>
    </row>
    <row r="16" spans="1:46" hidden="1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/>
      <c r="X16" s="222">
        <v>3500</v>
      </c>
      <c r="Y16" s="222">
        <f t="shared" si="6"/>
        <v>0</v>
      </c>
      <c r="Z16" s="222">
        <v>7162</v>
      </c>
      <c r="AA16" s="222">
        <f t="shared" si="7"/>
        <v>0</v>
      </c>
      <c r="AB16" s="223">
        <f t="shared" si="18"/>
        <v>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361">
        <f t="shared" si="14"/>
        <v>15</v>
      </c>
      <c r="AP16" s="363">
        <v>3500</v>
      </c>
      <c r="AQ16" s="363">
        <f t="shared" si="12"/>
        <v>52500</v>
      </c>
      <c r="AR16" s="363">
        <v>7162</v>
      </c>
      <c r="AS16" s="363">
        <f t="shared" si="13"/>
        <v>107430</v>
      </c>
      <c r="AT16" s="364">
        <f t="shared" si="21"/>
        <v>159930</v>
      </c>
    </row>
    <row r="17" spans="1:46" hidden="1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/>
      <c r="X17" s="222">
        <v>0</v>
      </c>
      <c r="Y17" s="222">
        <f t="shared" si="6"/>
        <v>0</v>
      </c>
      <c r="Z17" s="222">
        <v>316</v>
      </c>
      <c r="AA17" s="222">
        <f t="shared" si="7"/>
        <v>0</v>
      </c>
      <c r="AB17" s="223">
        <f t="shared" si="18"/>
        <v>0</v>
      </c>
      <c r="AC17" s="267"/>
      <c r="AD17" s="269">
        <v>0</v>
      </c>
      <c r="AE17" s="269">
        <f t="shared" si="8"/>
        <v>0</v>
      </c>
      <c r="AF17" s="269">
        <v>316</v>
      </c>
      <c r="AG17" s="269">
        <f t="shared" si="9"/>
        <v>0</v>
      </c>
      <c r="AH17" s="270">
        <f t="shared" si="19"/>
        <v>0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361">
        <f t="shared" si="14"/>
        <v>58</v>
      </c>
      <c r="AP17" s="363">
        <v>0</v>
      </c>
      <c r="AQ17" s="363">
        <f t="shared" si="12"/>
        <v>0</v>
      </c>
      <c r="AR17" s="363">
        <v>316</v>
      </c>
      <c r="AS17" s="363">
        <f t="shared" si="13"/>
        <v>18328</v>
      </c>
      <c r="AT17" s="364">
        <f t="shared" si="21"/>
        <v>18328</v>
      </c>
    </row>
    <row r="18" spans="1:46" ht="38.25" hidden="1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/>
      <c r="X18" s="222">
        <v>2000</v>
      </c>
      <c r="Y18" s="222">
        <f t="shared" si="6"/>
        <v>0</v>
      </c>
      <c r="Z18" s="222">
        <v>3793</v>
      </c>
      <c r="AA18" s="222">
        <f t="shared" si="7"/>
        <v>0</v>
      </c>
      <c r="AB18" s="223">
        <f t="shared" si="18"/>
        <v>0</v>
      </c>
      <c r="AC18" s="267"/>
      <c r="AD18" s="269">
        <v>2000</v>
      </c>
      <c r="AE18" s="269">
        <f t="shared" si="8"/>
        <v>0</v>
      </c>
      <c r="AF18" s="269">
        <v>3793</v>
      </c>
      <c r="AG18" s="269">
        <f t="shared" si="9"/>
        <v>0</v>
      </c>
      <c r="AH18" s="270">
        <f t="shared" si="19"/>
        <v>0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361">
        <f t="shared" si="14"/>
        <v>58</v>
      </c>
      <c r="AP18" s="363">
        <v>2000</v>
      </c>
      <c r="AQ18" s="363">
        <f t="shared" si="12"/>
        <v>116000</v>
      </c>
      <c r="AR18" s="363">
        <v>3793</v>
      </c>
      <c r="AS18" s="363">
        <f t="shared" si="13"/>
        <v>219994</v>
      </c>
      <c r="AT18" s="364">
        <f t="shared" si="21"/>
        <v>335994</v>
      </c>
    </row>
    <row r="19" spans="1:46" hidden="1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/>
      <c r="AD19" s="269">
        <v>1350</v>
      </c>
      <c r="AE19" s="269">
        <f t="shared" si="8"/>
        <v>0</v>
      </c>
      <c r="AF19" s="269">
        <v>24267.599999999999</v>
      </c>
      <c r="AG19" s="269">
        <f t="shared" si="9"/>
        <v>0</v>
      </c>
      <c r="AH19" s="270">
        <f t="shared" si="19"/>
        <v>0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361">
        <f t="shared" si="14"/>
        <v>1</v>
      </c>
      <c r="AP19" s="363">
        <v>1350</v>
      </c>
      <c r="AQ19" s="363">
        <f t="shared" si="12"/>
        <v>1350</v>
      </c>
      <c r="AR19" s="363">
        <v>24267.599999999999</v>
      </c>
      <c r="AS19" s="363">
        <f t="shared" si="13"/>
        <v>24267.599999999999</v>
      </c>
      <c r="AT19" s="364">
        <f t="shared" si="21"/>
        <v>25617.599999999999</v>
      </c>
    </row>
    <row r="20" spans="1:46" hidden="1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/>
      <c r="AD20" s="269">
        <v>1350</v>
      </c>
      <c r="AE20" s="269">
        <f t="shared" si="8"/>
        <v>0</v>
      </c>
      <c r="AF20" s="269">
        <v>3642</v>
      </c>
      <c r="AG20" s="269">
        <f t="shared" si="9"/>
        <v>0</v>
      </c>
      <c r="AH20" s="270">
        <f t="shared" si="19"/>
        <v>0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361">
        <f t="shared" si="14"/>
        <v>1</v>
      </c>
      <c r="AP20" s="363">
        <v>1350</v>
      </c>
      <c r="AQ20" s="363">
        <f t="shared" si="12"/>
        <v>1350</v>
      </c>
      <c r="AR20" s="363">
        <v>3642</v>
      </c>
      <c r="AS20" s="363">
        <f t="shared" si="13"/>
        <v>3642</v>
      </c>
      <c r="AT20" s="364">
        <f t="shared" si="21"/>
        <v>4992</v>
      </c>
    </row>
    <row r="21" spans="1:46" hidden="1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/>
      <c r="AD21" s="269">
        <v>1200</v>
      </c>
      <c r="AE21" s="269">
        <f t="shared" si="8"/>
        <v>0</v>
      </c>
      <c r="AF21" s="269">
        <v>14666.4</v>
      </c>
      <c r="AG21" s="269">
        <f t="shared" si="9"/>
        <v>0</v>
      </c>
      <c r="AH21" s="270">
        <f t="shared" si="19"/>
        <v>0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361">
        <f t="shared" si="14"/>
        <v>1</v>
      </c>
      <c r="AP21" s="363">
        <v>1200</v>
      </c>
      <c r="AQ21" s="363">
        <f t="shared" si="12"/>
        <v>1200</v>
      </c>
      <c r="AR21" s="363">
        <v>14666.4</v>
      </c>
      <c r="AS21" s="363">
        <f t="shared" si="13"/>
        <v>14666.4</v>
      </c>
      <c r="AT21" s="364">
        <f t="shared" si="21"/>
        <v>15866.4</v>
      </c>
    </row>
    <row r="22" spans="1:46" hidden="1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/>
      <c r="AD22" s="269">
        <v>1200</v>
      </c>
      <c r="AE22" s="269">
        <f t="shared" si="8"/>
        <v>0</v>
      </c>
      <c r="AF22" s="269">
        <v>2288.52</v>
      </c>
      <c r="AG22" s="269">
        <f t="shared" si="9"/>
        <v>0</v>
      </c>
      <c r="AH22" s="270">
        <f t="shared" si="19"/>
        <v>0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361">
        <f t="shared" si="14"/>
        <v>1</v>
      </c>
      <c r="AP22" s="363">
        <v>1200</v>
      </c>
      <c r="AQ22" s="363">
        <f t="shared" si="12"/>
        <v>1200</v>
      </c>
      <c r="AR22" s="363">
        <v>2288.52</v>
      </c>
      <c r="AS22" s="363">
        <f t="shared" si="13"/>
        <v>2288.52</v>
      </c>
      <c r="AT22" s="364">
        <f t="shared" si="21"/>
        <v>3488.52</v>
      </c>
    </row>
    <row r="23" spans="1:46" hidden="1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/>
      <c r="X23" s="222">
        <v>600</v>
      </c>
      <c r="Y23" s="222">
        <f t="shared" si="6"/>
        <v>0</v>
      </c>
      <c r="Z23" s="222">
        <v>335</v>
      </c>
      <c r="AA23" s="222">
        <f t="shared" si="7"/>
        <v>0</v>
      </c>
      <c r="AB23" s="223">
        <f t="shared" si="18"/>
        <v>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361">
        <f t="shared" si="14"/>
        <v>58</v>
      </c>
      <c r="AP23" s="363">
        <v>600</v>
      </c>
      <c r="AQ23" s="363">
        <f t="shared" si="12"/>
        <v>34800</v>
      </c>
      <c r="AR23" s="363">
        <v>335</v>
      </c>
      <c r="AS23" s="363">
        <f t="shared" si="13"/>
        <v>19430</v>
      </c>
      <c r="AT23" s="364">
        <f t="shared" si="21"/>
        <v>54230</v>
      </c>
    </row>
    <row r="24" spans="1:46" hidden="1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/>
      <c r="X24" s="222">
        <v>600</v>
      </c>
      <c r="Y24" s="222">
        <f t="shared" si="6"/>
        <v>0</v>
      </c>
      <c r="Z24" s="222">
        <v>534</v>
      </c>
      <c r="AA24" s="222">
        <f t="shared" si="7"/>
        <v>0</v>
      </c>
      <c r="AB24" s="223">
        <f t="shared" si="18"/>
        <v>0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361">
        <f t="shared" si="14"/>
        <v>12</v>
      </c>
      <c r="AP24" s="363">
        <v>600</v>
      </c>
      <c r="AQ24" s="363">
        <f t="shared" si="12"/>
        <v>7200</v>
      </c>
      <c r="AR24" s="363">
        <v>534</v>
      </c>
      <c r="AS24" s="363">
        <f t="shared" si="13"/>
        <v>6408</v>
      </c>
      <c r="AT24" s="364">
        <f t="shared" si="21"/>
        <v>13608</v>
      </c>
    </row>
    <row r="25" spans="1:46" hidden="1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/>
      <c r="X25" s="222">
        <v>600</v>
      </c>
      <c r="Y25" s="222">
        <f t="shared" si="6"/>
        <v>0</v>
      </c>
      <c r="Z25" s="222">
        <v>1026</v>
      </c>
      <c r="AA25" s="222">
        <f t="shared" si="7"/>
        <v>0</v>
      </c>
      <c r="AB25" s="223">
        <f t="shared" si="18"/>
        <v>0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361">
        <f t="shared" si="14"/>
        <v>8</v>
      </c>
      <c r="AP25" s="363">
        <v>600</v>
      </c>
      <c r="AQ25" s="363">
        <f t="shared" si="12"/>
        <v>4800</v>
      </c>
      <c r="AR25" s="363">
        <v>1026</v>
      </c>
      <c r="AS25" s="363">
        <f t="shared" si="13"/>
        <v>8208</v>
      </c>
      <c r="AT25" s="364">
        <f t="shared" si="21"/>
        <v>13008</v>
      </c>
    </row>
    <row r="26" spans="1:46" hidden="1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361">
        <f t="shared" si="14"/>
        <v>2</v>
      </c>
      <c r="AP26" s="363">
        <v>1200</v>
      </c>
      <c r="AQ26" s="363">
        <f t="shared" si="12"/>
        <v>2400</v>
      </c>
      <c r="AR26" s="363">
        <v>2288.52</v>
      </c>
      <c r="AS26" s="363">
        <f t="shared" si="13"/>
        <v>4577.04</v>
      </c>
      <c r="AT26" s="364">
        <f t="shared" si="21"/>
        <v>6977.04</v>
      </c>
    </row>
    <row r="27" spans="1:46" hidden="1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361">
        <f t="shared" si="14"/>
        <v>2</v>
      </c>
      <c r="AP27" s="363">
        <v>1350</v>
      </c>
      <c r="AQ27" s="363">
        <f t="shared" si="12"/>
        <v>2700</v>
      </c>
      <c r="AR27" s="363">
        <v>3277.7999999999997</v>
      </c>
      <c r="AS27" s="363">
        <f t="shared" si="13"/>
        <v>6555.5999999999995</v>
      </c>
      <c r="AT27" s="364">
        <f t="shared" si="21"/>
        <v>9255.5999999999985</v>
      </c>
    </row>
    <row r="28" spans="1:46" hidden="1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361">
        <f t="shared" si="14"/>
        <v>6</v>
      </c>
      <c r="AP28" s="363">
        <v>1409</v>
      </c>
      <c r="AQ28" s="363">
        <f t="shared" si="12"/>
        <v>8454</v>
      </c>
      <c r="AR28" s="363">
        <v>7047</v>
      </c>
      <c r="AS28" s="363">
        <f t="shared" si="13"/>
        <v>42282</v>
      </c>
      <c r="AT28" s="364">
        <f t="shared" si="21"/>
        <v>50736</v>
      </c>
    </row>
    <row r="29" spans="1:46" hidden="1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/>
      <c r="X29" s="222">
        <v>600</v>
      </c>
      <c r="Y29" s="222">
        <f t="shared" si="6"/>
        <v>0</v>
      </c>
      <c r="Z29" s="222">
        <v>928</v>
      </c>
      <c r="AA29" s="222">
        <f t="shared" si="7"/>
        <v>0</v>
      </c>
      <c r="AB29" s="223">
        <f t="shared" si="18"/>
        <v>0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361">
        <f t="shared" si="14"/>
        <v>4</v>
      </c>
      <c r="AP29" s="363">
        <v>600</v>
      </c>
      <c r="AQ29" s="363">
        <f t="shared" si="12"/>
        <v>2400</v>
      </c>
      <c r="AR29" s="363">
        <v>928</v>
      </c>
      <c r="AS29" s="363">
        <f t="shared" si="13"/>
        <v>3712</v>
      </c>
      <c r="AT29" s="364">
        <f t="shared" si="21"/>
        <v>6112</v>
      </c>
    </row>
    <row r="30" spans="1:46" hidden="1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/>
      <c r="X30" s="222">
        <v>1150</v>
      </c>
      <c r="Y30" s="222">
        <f t="shared" si="6"/>
        <v>0</v>
      </c>
      <c r="Z30" s="222">
        <v>755</v>
      </c>
      <c r="AA30" s="222">
        <f t="shared" si="7"/>
        <v>0</v>
      </c>
      <c r="AB30" s="223">
        <f t="shared" si="18"/>
        <v>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361">
        <f t="shared" si="14"/>
        <v>300</v>
      </c>
      <c r="AP30" s="363">
        <v>1150</v>
      </c>
      <c r="AQ30" s="363">
        <f t="shared" si="12"/>
        <v>345000</v>
      </c>
      <c r="AR30" s="363">
        <v>755</v>
      </c>
      <c r="AS30" s="363">
        <f t="shared" si="13"/>
        <v>226500</v>
      </c>
      <c r="AT30" s="364">
        <f t="shared" si="21"/>
        <v>571500</v>
      </c>
    </row>
    <row r="31" spans="1:46" hidden="1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/>
      <c r="AD31" s="269">
        <v>1000</v>
      </c>
      <c r="AE31" s="269">
        <f t="shared" si="8"/>
        <v>0</v>
      </c>
      <c r="AF31" s="269">
        <v>504</v>
      </c>
      <c r="AG31" s="269">
        <f t="shared" si="9"/>
        <v>0</v>
      </c>
      <c r="AH31" s="270">
        <f t="shared" si="19"/>
        <v>0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361">
        <f t="shared" si="14"/>
        <v>60</v>
      </c>
      <c r="AP31" s="363">
        <v>1000</v>
      </c>
      <c r="AQ31" s="363">
        <f t="shared" si="12"/>
        <v>60000</v>
      </c>
      <c r="AR31" s="363">
        <v>504</v>
      </c>
      <c r="AS31" s="363">
        <f t="shared" si="13"/>
        <v>30240</v>
      </c>
      <c r="AT31" s="364">
        <f t="shared" si="21"/>
        <v>90240</v>
      </c>
    </row>
    <row r="32" spans="1:46" hidden="1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/>
      <c r="X32" s="222">
        <v>700</v>
      </c>
      <c r="Y32" s="222">
        <f t="shared" si="6"/>
        <v>0</v>
      </c>
      <c r="Z32" s="222">
        <v>421</v>
      </c>
      <c r="AA32" s="222">
        <f t="shared" si="7"/>
        <v>0</v>
      </c>
      <c r="AB32" s="223">
        <f t="shared" si="18"/>
        <v>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361">
        <f t="shared" si="14"/>
        <v>60</v>
      </c>
      <c r="AP32" s="363">
        <v>700</v>
      </c>
      <c r="AQ32" s="363">
        <f t="shared" si="12"/>
        <v>42000</v>
      </c>
      <c r="AR32" s="363">
        <v>421</v>
      </c>
      <c r="AS32" s="363">
        <f t="shared" si="13"/>
        <v>25260</v>
      </c>
      <c r="AT32" s="364">
        <f t="shared" si="21"/>
        <v>67260</v>
      </c>
    </row>
    <row r="33" spans="1:46" hidden="1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/>
      <c r="X33" s="222">
        <v>700</v>
      </c>
      <c r="Y33" s="222">
        <f t="shared" si="6"/>
        <v>0</v>
      </c>
      <c r="Z33" s="222">
        <v>332</v>
      </c>
      <c r="AA33" s="222">
        <f t="shared" si="7"/>
        <v>0</v>
      </c>
      <c r="AB33" s="223">
        <f t="shared" si="18"/>
        <v>0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361">
        <f t="shared" si="14"/>
        <v>44</v>
      </c>
      <c r="AP33" s="363">
        <v>700</v>
      </c>
      <c r="AQ33" s="363">
        <f t="shared" si="12"/>
        <v>30800</v>
      </c>
      <c r="AR33" s="363">
        <v>332</v>
      </c>
      <c r="AS33" s="363">
        <f t="shared" si="13"/>
        <v>14608</v>
      </c>
      <c r="AT33" s="364">
        <f t="shared" si="21"/>
        <v>45408</v>
      </c>
    </row>
    <row r="34" spans="1:46" hidden="1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/>
      <c r="X34" s="222">
        <v>650</v>
      </c>
      <c r="Y34" s="222">
        <f t="shared" si="6"/>
        <v>0</v>
      </c>
      <c r="Z34" s="222">
        <v>237</v>
      </c>
      <c r="AA34" s="222">
        <f t="shared" si="7"/>
        <v>0</v>
      </c>
      <c r="AB34" s="223">
        <f t="shared" si="18"/>
        <v>0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361">
        <f t="shared" si="14"/>
        <v>20</v>
      </c>
      <c r="AP34" s="363">
        <v>650</v>
      </c>
      <c r="AQ34" s="363">
        <f t="shared" si="12"/>
        <v>13000</v>
      </c>
      <c r="AR34" s="363">
        <v>237</v>
      </c>
      <c r="AS34" s="363">
        <f t="shared" si="13"/>
        <v>4740</v>
      </c>
      <c r="AT34" s="364">
        <f t="shared" si="21"/>
        <v>17740</v>
      </c>
    </row>
    <row r="35" spans="1:46" hidden="1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/>
      <c r="X35" s="222">
        <v>650</v>
      </c>
      <c r="Y35" s="222">
        <f t="shared" si="6"/>
        <v>0</v>
      </c>
      <c r="Z35" s="222">
        <v>199</v>
      </c>
      <c r="AA35" s="222">
        <f t="shared" si="7"/>
        <v>0</v>
      </c>
      <c r="AB35" s="223">
        <f t="shared" si="18"/>
        <v>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361">
        <f t="shared" si="14"/>
        <v>40</v>
      </c>
      <c r="AP35" s="363">
        <v>650</v>
      </c>
      <c r="AQ35" s="363">
        <f t="shared" si="12"/>
        <v>26000</v>
      </c>
      <c r="AR35" s="363">
        <v>199</v>
      </c>
      <c r="AS35" s="363">
        <f t="shared" si="13"/>
        <v>7960</v>
      </c>
      <c r="AT35" s="364">
        <f t="shared" si="21"/>
        <v>33960</v>
      </c>
    </row>
    <row r="36" spans="1:46" hidden="1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/>
      <c r="X36" s="222">
        <v>650</v>
      </c>
      <c r="Y36" s="222">
        <f t="shared" si="6"/>
        <v>0</v>
      </c>
      <c r="Z36" s="222">
        <v>153</v>
      </c>
      <c r="AA36" s="222">
        <f t="shared" si="7"/>
        <v>0</v>
      </c>
      <c r="AB36" s="223">
        <f t="shared" si="18"/>
        <v>0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361">
        <f t="shared" si="14"/>
        <v>34</v>
      </c>
      <c r="AP36" s="363">
        <v>650</v>
      </c>
      <c r="AQ36" s="363">
        <f t="shared" si="12"/>
        <v>22100</v>
      </c>
      <c r="AR36" s="363">
        <v>153</v>
      </c>
      <c r="AS36" s="363">
        <f t="shared" si="13"/>
        <v>5202</v>
      </c>
      <c r="AT36" s="364">
        <f t="shared" si="21"/>
        <v>27302</v>
      </c>
    </row>
    <row r="37" spans="1:46" hidden="1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/>
      <c r="X37" s="222">
        <v>500</v>
      </c>
      <c r="Y37" s="222">
        <f t="shared" si="6"/>
        <v>0</v>
      </c>
      <c r="Z37" s="222">
        <v>149</v>
      </c>
      <c r="AA37" s="222">
        <f t="shared" si="7"/>
        <v>0</v>
      </c>
      <c r="AB37" s="223">
        <f t="shared" si="18"/>
        <v>0</v>
      </c>
      <c r="AC37" s="267"/>
      <c r="AD37" s="269">
        <v>500</v>
      </c>
      <c r="AE37" s="269">
        <f t="shared" si="8"/>
        <v>0</v>
      </c>
      <c r="AF37" s="269">
        <v>149</v>
      </c>
      <c r="AG37" s="269">
        <f t="shared" si="9"/>
        <v>0</v>
      </c>
      <c r="AH37" s="270">
        <f t="shared" si="19"/>
        <v>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361">
        <f t="shared" si="14"/>
        <v>40</v>
      </c>
      <c r="AP37" s="363">
        <v>500</v>
      </c>
      <c r="AQ37" s="363">
        <f t="shared" si="12"/>
        <v>20000</v>
      </c>
      <c r="AR37" s="363">
        <v>149</v>
      </c>
      <c r="AS37" s="363">
        <f t="shared" si="13"/>
        <v>5960</v>
      </c>
      <c r="AT37" s="364">
        <f t="shared" si="21"/>
        <v>25960</v>
      </c>
    </row>
    <row r="38" spans="1:46" hidden="1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/>
      <c r="X38" s="222">
        <v>500</v>
      </c>
      <c r="Y38" s="222">
        <f t="shared" si="6"/>
        <v>0</v>
      </c>
      <c r="Z38" s="222">
        <v>88</v>
      </c>
      <c r="AA38" s="222">
        <f t="shared" si="7"/>
        <v>0</v>
      </c>
      <c r="AB38" s="223">
        <f t="shared" si="18"/>
        <v>0</v>
      </c>
      <c r="AC38" s="267"/>
      <c r="AD38" s="269">
        <v>500</v>
      </c>
      <c r="AE38" s="269">
        <f t="shared" si="8"/>
        <v>0</v>
      </c>
      <c r="AF38" s="269">
        <v>88</v>
      </c>
      <c r="AG38" s="269">
        <f t="shared" si="9"/>
        <v>0</v>
      </c>
      <c r="AH38" s="270">
        <f t="shared" si="19"/>
        <v>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361">
        <f t="shared" si="14"/>
        <v>80</v>
      </c>
      <c r="AP38" s="363">
        <v>500</v>
      </c>
      <c r="AQ38" s="363">
        <f t="shared" si="12"/>
        <v>40000</v>
      </c>
      <c r="AR38" s="363">
        <v>88</v>
      </c>
      <c r="AS38" s="363">
        <f t="shared" si="13"/>
        <v>7040</v>
      </c>
      <c r="AT38" s="364">
        <f t="shared" si="21"/>
        <v>47040</v>
      </c>
    </row>
    <row r="39" spans="1:46" hidden="1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/>
      <c r="X39" s="222">
        <v>500</v>
      </c>
      <c r="Y39" s="222">
        <f t="shared" si="6"/>
        <v>0</v>
      </c>
      <c r="Z39" s="222">
        <v>60</v>
      </c>
      <c r="AA39" s="222">
        <f t="shared" si="7"/>
        <v>0</v>
      </c>
      <c r="AB39" s="223">
        <f t="shared" si="18"/>
        <v>0</v>
      </c>
      <c r="AC39" s="267"/>
      <c r="AD39" s="269">
        <v>500</v>
      </c>
      <c r="AE39" s="269">
        <f t="shared" si="8"/>
        <v>0</v>
      </c>
      <c r="AF39" s="269">
        <v>60</v>
      </c>
      <c r="AG39" s="269">
        <f t="shared" si="9"/>
        <v>0</v>
      </c>
      <c r="AH39" s="270">
        <f t="shared" si="19"/>
        <v>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361">
        <f t="shared" si="14"/>
        <v>381</v>
      </c>
      <c r="AP39" s="363">
        <v>500</v>
      </c>
      <c r="AQ39" s="363">
        <f t="shared" si="12"/>
        <v>190500</v>
      </c>
      <c r="AR39" s="363">
        <v>60</v>
      </c>
      <c r="AS39" s="363">
        <f t="shared" si="13"/>
        <v>22860</v>
      </c>
      <c r="AT39" s="364">
        <f t="shared" si="21"/>
        <v>213360</v>
      </c>
    </row>
    <row r="40" spans="1:46" hidden="1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/>
      <c r="X40" s="222">
        <v>143680</v>
      </c>
      <c r="Y40" s="222">
        <f t="shared" si="6"/>
        <v>0</v>
      </c>
      <c r="Z40" s="222">
        <v>65776</v>
      </c>
      <c r="AA40" s="222">
        <f t="shared" si="7"/>
        <v>0</v>
      </c>
      <c r="AB40" s="223">
        <f t="shared" si="18"/>
        <v>0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361">
        <f t="shared" si="14"/>
        <v>1</v>
      </c>
      <c r="AP40" s="363">
        <v>143680</v>
      </c>
      <c r="AQ40" s="363">
        <f t="shared" si="12"/>
        <v>143680</v>
      </c>
      <c r="AR40" s="363">
        <v>65776</v>
      </c>
      <c r="AS40" s="363">
        <f t="shared" si="13"/>
        <v>65776</v>
      </c>
      <c r="AT40" s="364">
        <f t="shared" si="21"/>
        <v>209456</v>
      </c>
    </row>
    <row r="41" spans="1:46" hidden="1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/>
      <c r="AD41" s="269">
        <v>0</v>
      </c>
      <c r="AE41" s="269">
        <f t="shared" si="8"/>
        <v>0</v>
      </c>
      <c r="AF41" s="269">
        <v>844</v>
      </c>
      <c r="AG41" s="269">
        <f t="shared" si="9"/>
        <v>0</v>
      </c>
      <c r="AH41" s="270">
        <f t="shared" si="19"/>
        <v>0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361">
        <f t="shared" si="14"/>
        <v>2</v>
      </c>
      <c r="AP41" s="363">
        <v>0</v>
      </c>
      <c r="AQ41" s="363">
        <f t="shared" si="12"/>
        <v>0</v>
      </c>
      <c r="AR41" s="363">
        <v>844</v>
      </c>
      <c r="AS41" s="363">
        <f t="shared" si="13"/>
        <v>1688</v>
      </c>
      <c r="AT41" s="364">
        <f t="shared" si="21"/>
        <v>1688</v>
      </c>
    </row>
    <row r="42" spans="1:46" hidden="1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/>
      <c r="AD42" s="269">
        <v>0</v>
      </c>
      <c r="AE42" s="269">
        <f t="shared" si="8"/>
        <v>0</v>
      </c>
      <c r="AF42" s="269">
        <v>471</v>
      </c>
      <c r="AG42" s="269">
        <f t="shared" si="9"/>
        <v>0</v>
      </c>
      <c r="AH42" s="270">
        <f t="shared" si="19"/>
        <v>0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361">
        <f t="shared" si="14"/>
        <v>8</v>
      </c>
      <c r="AP42" s="363">
        <v>0</v>
      </c>
      <c r="AQ42" s="363">
        <f t="shared" si="12"/>
        <v>0</v>
      </c>
      <c r="AR42" s="363">
        <v>471</v>
      </c>
      <c r="AS42" s="363">
        <f t="shared" si="13"/>
        <v>3768</v>
      </c>
      <c r="AT42" s="364">
        <f t="shared" si="21"/>
        <v>3768</v>
      </c>
    </row>
    <row r="43" spans="1:46" hidden="1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/>
      <c r="AD43" s="269">
        <v>0</v>
      </c>
      <c r="AE43" s="269">
        <f t="shared" si="8"/>
        <v>0</v>
      </c>
      <c r="AF43" s="269">
        <v>305</v>
      </c>
      <c r="AG43" s="269">
        <f t="shared" si="9"/>
        <v>0</v>
      </c>
      <c r="AH43" s="270">
        <f t="shared" si="19"/>
        <v>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361">
        <f t="shared" si="14"/>
        <v>18</v>
      </c>
      <c r="AP43" s="363">
        <v>0</v>
      </c>
      <c r="AQ43" s="363">
        <f t="shared" si="12"/>
        <v>0</v>
      </c>
      <c r="AR43" s="363">
        <v>305</v>
      </c>
      <c r="AS43" s="363">
        <f t="shared" si="13"/>
        <v>5490</v>
      </c>
      <c r="AT43" s="364">
        <f t="shared" si="21"/>
        <v>5490</v>
      </c>
    </row>
    <row r="44" spans="1:46" hidden="1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/>
      <c r="AD44" s="269">
        <v>0</v>
      </c>
      <c r="AE44" s="269">
        <f t="shared" si="8"/>
        <v>0</v>
      </c>
      <c r="AF44" s="269">
        <v>237</v>
      </c>
      <c r="AG44" s="269">
        <f t="shared" si="9"/>
        <v>0</v>
      </c>
      <c r="AH44" s="270">
        <f t="shared" si="19"/>
        <v>0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361">
        <f t="shared" si="14"/>
        <v>56</v>
      </c>
      <c r="AP44" s="363">
        <v>0</v>
      </c>
      <c r="AQ44" s="363">
        <f t="shared" si="12"/>
        <v>0</v>
      </c>
      <c r="AR44" s="363">
        <v>237</v>
      </c>
      <c r="AS44" s="363">
        <f t="shared" si="13"/>
        <v>13272</v>
      </c>
      <c r="AT44" s="364">
        <f t="shared" si="21"/>
        <v>13272</v>
      </c>
    </row>
    <row r="45" spans="1:46" hidden="1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361">
        <f t="shared" si="14"/>
        <v>0</v>
      </c>
      <c r="AP45" s="362"/>
      <c r="AQ45" s="363">
        <f t="shared" si="12"/>
        <v>0</v>
      </c>
      <c r="AR45" s="359"/>
      <c r="AS45" s="363">
        <f t="shared" si="13"/>
        <v>0</v>
      </c>
      <c r="AT45" s="360"/>
    </row>
    <row r="46" spans="1:46" hidden="1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361">
        <f t="shared" si="14"/>
        <v>300</v>
      </c>
      <c r="AP46" s="363">
        <v>290</v>
      </c>
      <c r="AQ46" s="363">
        <f t="shared" si="12"/>
        <v>87000</v>
      </c>
      <c r="AR46" s="363">
        <v>115</v>
      </c>
      <c r="AS46" s="363">
        <f t="shared" si="13"/>
        <v>34500</v>
      </c>
      <c r="AT46" s="364">
        <f t="shared" ref="AT46:AT53" si="30">AQ46+AS46</f>
        <v>121500</v>
      </c>
    </row>
    <row r="47" spans="1:46" hidden="1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361">
        <f t="shared" si="14"/>
        <v>60</v>
      </c>
      <c r="AP47" s="363">
        <v>290</v>
      </c>
      <c r="AQ47" s="363">
        <f t="shared" si="12"/>
        <v>17400</v>
      </c>
      <c r="AR47" s="363">
        <v>89</v>
      </c>
      <c r="AS47" s="363">
        <f t="shared" si="13"/>
        <v>5340</v>
      </c>
      <c r="AT47" s="364">
        <f t="shared" si="30"/>
        <v>22740</v>
      </c>
    </row>
    <row r="48" spans="1:46" hidden="1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361">
        <f t="shared" si="14"/>
        <v>60</v>
      </c>
      <c r="AP48" s="363">
        <v>290</v>
      </c>
      <c r="AQ48" s="363">
        <f t="shared" si="12"/>
        <v>17400</v>
      </c>
      <c r="AR48" s="363">
        <v>70</v>
      </c>
      <c r="AS48" s="363">
        <f t="shared" si="13"/>
        <v>4200</v>
      </c>
      <c r="AT48" s="364">
        <f t="shared" si="30"/>
        <v>21600</v>
      </c>
    </row>
    <row r="49" spans="1:46" hidden="1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361">
        <f t="shared" si="14"/>
        <v>44</v>
      </c>
      <c r="AP49" s="363">
        <v>290</v>
      </c>
      <c r="AQ49" s="363">
        <f t="shared" si="12"/>
        <v>12760</v>
      </c>
      <c r="AR49" s="363">
        <v>59</v>
      </c>
      <c r="AS49" s="363">
        <f t="shared" si="13"/>
        <v>2596</v>
      </c>
      <c r="AT49" s="364">
        <f t="shared" si="30"/>
        <v>15356</v>
      </c>
    </row>
    <row r="50" spans="1:46" hidden="1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361">
        <f t="shared" si="14"/>
        <v>20</v>
      </c>
      <c r="AP50" s="363">
        <v>290</v>
      </c>
      <c r="AQ50" s="363">
        <f t="shared" si="12"/>
        <v>5800</v>
      </c>
      <c r="AR50" s="363">
        <v>59</v>
      </c>
      <c r="AS50" s="363">
        <f t="shared" si="13"/>
        <v>1180</v>
      </c>
      <c r="AT50" s="364">
        <f t="shared" si="30"/>
        <v>6980</v>
      </c>
    </row>
    <row r="51" spans="1:46" hidden="1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361">
        <f t="shared" si="14"/>
        <v>40</v>
      </c>
      <c r="AP51" s="363">
        <v>290</v>
      </c>
      <c r="AQ51" s="363">
        <f t="shared" si="12"/>
        <v>11600</v>
      </c>
      <c r="AR51" s="363">
        <v>45</v>
      </c>
      <c r="AS51" s="363">
        <f t="shared" si="13"/>
        <v>1800</v>
      </c>
      <c r="AT51" s="364">
        <f t="shared" si="30"/>
        <v>13400</v>
      </c>
    </row>
    <row r="52" spans="1:46" hidden="1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361">
        <f t="shared" si="14"/>
        <v>34</v>
      </c>
      <c r="AP52" s="363">
        <v>290</v>
      </c>
      <c r="AQ52" s="363">
        <f t="shared" si="12"/>
        <v>9860</v>
      </c>
      <c r="AR52" s="363">
        <v>37</v>
      </c>
      <c r="AS52" s="363">
        <f t="shared" si="13"/>
        <v>1258</v>
      </c>
      <c r="AT52" s="364">
        <f t="shared" si="30"/>
        <v>11118</v>
      </c>
    </row>
    <row r="53" spans="1:46" hidden="1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/>
      <c r="X53" s="222">
        <v>0</v>
      </c>
      <c r="Y53" s="222">
        <f t="shared" si="6"/>
        <v>0</v>
      </c>
      <c r="Z53" s="222">
        <v>66809</v>
      </c>
      <c r="AA53" s="222">
        <f t="shared" si="7"/>
        <v>0</v>
      </c>
      <c r="AB53" s="223">
        <f t="shared" si="27"/>
        <v>0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361">
        <f t="shared" si="14"/>
        <v>1</v>
      </c>
      <c r="AP53" s="363">
        <v>0</v>
      </c>
      <c r="AQ53" s="363">
        <f t="shared" si="12"/>
        <v>0</v>
      </c>
      <c r="AR53" s="363">
        <v>66809</v>
      </c>
      <c r="AS53" s="363">
        <f t="shared" si="13"/>
        <v>66809</v>
      </c>
      <c r="AT53" s="364">
        <f t="shared" si="30"/>
        <v>66809</v>
      </c>
    </row>
    <row r="54" spans="1:46" hidden="1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361">
        <f t="shared" si="14"/>
        <v>0</v>
      </c>
      <c r="AP54" s="362"/>
      <c r="AQ54" s="363"/>
      <c r="AR54" s="359"/>
      <c r="AS54" s="363"/>
      <c r="AT54" s="360"/>
    </row>
    <row r="55" spans="1:46" hidden="1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361">
        <f t="shared" si="14"/>
        <v>0</v>
      </c>
      <c r="AP55" s="362"/>
      <c r="AQ55" s="363"/>
      <c r="AR55" s="359"/>
      <c r="AS55" s="363"/>
      <c r="AT55" s="360"/>
    </row>
    <row r="56" spans="1:46" hidden="1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/>
      <c r="X56" s="222">
        <v>600</v>
      </c>
      <c r="Y56" s="222">
        <f t="shared" ref="Y56:Y62" si="40">W56*X56</f>
        <v>0</v>
      </c>
      <c r="Z56" s="222">
        <v>928</v>
      </c>
      <c r="AA56" s="222">
        <f t="shared" ref="AA56:AA62" si="41">W56*Z56</f>
        <v>0</v>
      </c>
      <c r="AB56" s="223">
        <f t="shared" ref="AB56:AB62" si="42">Y56+AA56</f>
        <v>0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361">
        <f t="shared" si="14"/>
        <v>2</v>
      </c>
      <c r="AP56" s="363">
        <v>600</v>
      </c>
      <c r="AQ56" s="363">
        <f t="shared" ref="AQ56:AQ62" si="49">AO56*AP56</f>
        <v>1200</v>
      </c>
      <c r="AR56" s="363">
        <v>928</v>
      </c>
      <c r="AS56" s="363">
        <f t="shared" ref="AS56:AS62" si="50">AO56*AR56</f>
        <v>1856</v>
      </c>
      <c r="AT56" s="364">
        <f t="shared" ref="AT56:AT62" si="51">AQ56+AS56</f>
        <v>3056</v>
      </c>
    </row>
    <row r="57" spans="1:46" hidden="1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/>
      <c r="X57" s="222">
        <v>600</v>
      </c>
      <c r="Y57" s="222">
        <f t="shared" si="40"/>
        <v>0</v>
      </c>
      <c r="Z57" s="222">
        <v>1026</v>
      </c>
      <c r="AA57" s="222">
        <f t="shared" si="41"/>
        <v>0</v>
      </c>
      <c r="AB57" s="223">
        <f t="shared" si="42"/>
        <v>0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361">
        <f t="shared" si="14"/>
        <v>2</v>
      </c>
      <c r="AP57" s="363">
        <v>600</v>
      </c>
      <c r="AQ57" s="363">
        <f t="shared" si="49"/>
        <v>1200</v>
      </c>
      <c r="AR57" s="363">
        <v>1026</v>
      </c>
      <c r="AS57" s="363">
        <f t="shared" si="50"/>
        <v>2052</v>
      </c>
      <c r="AT57" s="364">
        <f t="shared" si="51"/>
        <v>3252</v>
      </c>
    </row>
    <row r="58" spans="1:46" hidden="1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/>
      <c r="X58" s="222">
        <v>650</v>
      </c>
      <c r="Y58" s="222">
        <f t="shared" si="40"/>
        <v>0</v>
      </c>
      <c r="Z58" s="222">
        <v>237</v>
      </c>
      <c r="AA58" s="222">
        <f t="shared" si="41"/>
        <v>0</v>
      </c>
      <c r="AB58" s="223">
        <f t="shared" si="42"/>
        <v>0</v>
      </c>
      <c r="AC58" s="267"/>
      <c r="AD58" s="269">
        <v>650</v>
      </c>
      <c r="AE58" s="269">
        <f t="shared" si="43"/>
        <v>0</v>
      </c>
      <c r="AF58" s="269">
        <v>237</v>
      </c>
      <c r="AG58" s="269">
        <f t="shared" si="44"/>
        <v>0</v>
      </c>
      <c r="AH58" s="270">
        <f t="shared" si="45"/>
        <v>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361">
        <f t="shared" si="14"/>
        <v>390</v>
      </c>
      <c r="AP58" s="363">
        <v>650</v>
      </c>
      <c r="AQ58" s="363">
        <f t="shared" si="49"/>
        <v>253500</v>
      </c>
      <c r="AR58" s="363">
        <v>237</v>
      </c>
      <c r="AS58" s="363">
        <f t="shared" si="50"/>
        <v>92430</v>
      </c>
      <c r="AT58" s="364">
        <f t="shared" si="51"/>
        <v>345930</v>
      </c>
    </row>
    <row r="59" spans="1:46" hidden="1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361">
        <f t="shared" si="14"/>
        <v>390</v>
      </c>
      <c r="AP59" s="363">
        <v>290</v>
      </c>
      <c r="AQ59" s="363">
        <f t="shared" si="49"/>
        <v>113100</v>
      </c>
      <c r="AR59" s="363">
        <v>45</v>
      </c>
      <c r="AS59" s="363">
        <f t="shared" si="50"/>
        <v>17550</v>
      </c>
      <c r="AT59" s="364">
        <f t="shared" si="51"/>
        <v>130650</v>
      </c>
    </row>
    <row r="60" spans="1:46" hidden="1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/>
      <c r="X60" s="222">
        <v>0</v>
      </c>
      <c r="Y60" s="222">
        <f t="shared" si="40"/>
        <v>0</v>
      </c>
      <c r="Z60" s="222">
        <v>18486</v>
      </c>
      <c r="AA60" s="222">
        <f t="shared" si="41"/>
        <v>0</v>
      </c>
      <c r="AB60" s="223">
        <f t="shared" si="42"/>
        <v>0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361">
        <f t="shared" si="14"/>
        <v>1</v>
      </c>
      <c r="AP60" s="363">
        <v>0</v>
      </c>
      <c r="AQ60" s="363">
        <f t="shared" si="49"/>
        <v>0</v>
      </c>
      <c r="AR60" s="363">
        <v>18486</v>
      </c>
      <c r="AS60" s="363">
        <f t="shared" si="50"/>
        <v>18486</v>
      </c>
      <c r="AT60" s="364">
        <f t="shared" si="51"/>
        <v>18486</v>
      </c>
    </row>
    <row r="61" spans="1:46" hidden="1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/>
      <c r="X61" s="222">
        <v>0</v>
      </c>
      <c r="Y61" s="222">
        <f t="shared" si="40"/>
        <v>0</v>
      </c>
      <c r="Z61" s="222">
        <v>19270</v>
      </c>
      <c r="AA61" s="222">
        <f t="shared" si="41"/>
        <v>0</v>
      </c>
      <c r="AB61" s="223">
        <f t="shared" si="42"/>
        <v>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361">
        <f t="shared" si="14"/>
        <v>1</v>
      </c>
      <c r="AP61" s="363">
        <v>0</v>
      </c>
      <c r="AQ61" s="363">
        <f t="shared" si="49"/>
        <v>0</v>
      </c>
      <c r="AR61" s="363">
        <v>19270</v>
      </c>
      <c r="AS61" s="363">
        <f t="shared" si="50"/>
        <v>19270</v>
      </c>
      <c r="AT61" s="364">
        <f t="shared" si="51"/>
        <v>19270</v>
      </c>
    </row>
    <row r="62" spans="1:46" hidden="1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/>
      <c r="X62" s="222">
        <v>600</v>
      </c>
      <c r="Y62" s="222">
        <f t="shared" si="40"/>
        <v>0</v>
      </c>
      <c r="Z62" s="222">
        <v>1026</v>
      </c>
      <c r="AA62" s="222">
        <f t="shared" si="41"/>
        <v>0</v>
      </c>
      <c r="AB62" s="223">
        <f t="shared" si="42"/>
        <v>0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361">
        <f t="shared" si="14"/>
        <v>2</v>
      </c>
      <c r="AP62" s="363">
        <v>600</v>
      </c>
      <c r="AQ62" s="363">
        <f t="shared" si="49"/>
        <v>1200</v>
      </c>
      <c r="AR62" s="363">
        <v>1026</v>
      </c>
      <c r="AS62" s="363">
        <f t="shared" si="50"/>
        <v>2052</v>
      </c>
      <c r="AT62" s="364">
        <f t="shared" si="51"/>
        <v>3252</v>
      </c>
    </row>
    <row r="63" spans="1:46" hidden="1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361">
        <f t="shared" si="14"/>
        <v>0</v>
      </c>
      <c r="AP63" s="362"/>
      <c r="AQ63" s="363"/>
      <c r="AR63" s="359"/>
      <c r="AS63" s="363"/>
      <c r="AT63" s="360"/>
    </row>
    <row r="64" spans="1:46" hidden="1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361">
        <f t="shared" si="14"/>
        <v>0</v>
      </c>
      <c r="AP64" s="362"/>
      <c r="AQ64" s="363"/>
      <c r="AR64" s="359"/>
      <c r="AS64" s="363"/>
      <c r="AT64" s="360"/>
    </row>
    <row r="65" spans="1:46" hidden="1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361">
        <f t="shared" si="14"/>
        <v>0</v>
      </c>
      <c r="AP65" s="362"/>
      <c r="AQ65" s="363"/>
      <c r="AR65" s="359"/>
      <c r="AS65" s="363"/>
      <c r="AT65" s="360"/>
    </row>
    <row r="66" spans="1:46" hidden="1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361">
        <f t="shared" si="14"/>
        <v>0</v>
      </c>
      <c r="AP66" s="362"/>
      <c r="AQ66" s="363"/>
      <c r="AR66" s="359"/>
      <c r="AS66" s="363"/>
      <c r="AT66" s="360"/>
    </row>
    <row r="67" spans="1:46" hidden="1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/>
      <c r="X67" s="222">
        <v>1502</v>
      </c>
      <c r="Y67" s="222">
        <f t="shared" ref="Y67:Y91" si="61">W67*X67</f>
        <v>0</v>
      </c>
      <c r="Z67" s="222">
        <v>3517.6320000000001</v>
      </c>
      <c r="AA67" s="222">
        <f t="shared" ref="AA67:AA91" si="62">W67*Z67</f>
        <v>0</v>
      </c>
      <c r="AB67" s="223">
        <f t="shared" ref="AB67:AB91" si="63">Y67+AA67</f>
        <v>0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361">
        <f t="shared" si="14"/>
        <v>1</v>
      </c>
      <c r="AP67" s="363">
        <v>1502</v>
      </c>
      <c r="AQ67" s="363">
        <f t="shared" ref="AQ67:AQ91" si="70">AO67*AP67</f>
        <v>1502</v>
      </c>
      <c r="AR67" s="363">
        <v>3517.6320000000001</v>
      </c>
      <c r="AS67" s="363">
        <f t="shared" ref="AS67:AS91" si="71">AO67*AR67</f>
        <v>3517.6320000000001</v>
      </c>
      <c r="AT67" s="364">
        <f t="shared" ref="AT67:AT91" si="72">AQ67+AS67</f>
        <v>5019.6319999999996</v>
      </c>
    </row>
    <row r="68" spans="1:46" ht="25.5" hidden="1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/>
      <c r="X68" s="222">
        <v>11286</v>
      </c>
      <c r="Y68" s="222">
        <f t="shared" si="61"/>
        <v>0</v>
      </c>
      <c r="Z68" s="222">
        <v>30822.432000000001</v>
      </c>
      <c r="AA68" s="222">
        <f t="shared" si="62"/>
        <v>0</v>
      </c>
      <c r="AB68" s="223">
        <f t="shared" si="63"/>
        <v>0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361">
        <f t="shared" si="14"/>
        <v>1</v>
      </c>
      <c r="AP68" s="363">
        <v>11286</v>
      </c>
      <c r="AQ68" s="363">
        <f t="shared" si="70"/>
        <v>11286</v>
      </c>
      <c r="AR68" s="363">
        <v>30822.432000000001</v>
      </c>
      <c r="AS68" s="363">
        <f t="shared" si="71"/>
        <v>30822.432000000001</v>
      </c>
      <c r="AT68" s="364">
        <f t="shared" si="72"/>
        <v>42108.432000000001</v>
      </c>
    </row>
    <row r="69" spans="1:46" ht="38.25" hidden="1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/>
      <c r="X69" s="222">
        <f>3796+1227</f>
        <v>5023</v>
      </c>
      <c r="Y69" s="222">
        <f t="shared" si="61"/>
        <v>0</v>
      </c>
      <c r="Z69" s="222">
        <v>11761.895999999999</v>
      </c>
      <c r="AA69" s="222">
        <f t="shared" si="62"/>
        <v>0</v>
      </c>
      <c r="AB69" s="223">
        <f t="shared" si="63"/>
        <v>0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361">
        <f t="shared" si="14"/>
        <v>1</v>
      </c>
      <c r="AP69" s="363">
        <f>3796+1227</f>
        <v>5023</v>
      </c>
      <c r="AQ69" s="363">
        <f t="shared" si="70"/>
        <v>5023</v>
      </c>
      <c r="AR69" s="363">
        <v>11761.895999999999</v>
      </c>
      <c r="AS69" s="363">
        <f t="shared" si="71"/>
        <v>11761.895999999999</v>
      </c>
      <c r="AT69" s="364">
        <f t="shared" si="72"/>
        <v>16784.896000000001</v>
      </c>
    </row>
    <row r="70" spans="1:46" ht="25.5" hidden="1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/>
      <c r="X70" s="222">
        <v>10638</v>
      </c>
      <c r="Y70" s="222">
        <f t="shared" si="61"/>
        <v>0</v>
      </c>
      <c r="Z70" s="222">
        <v>24909.119999999999</v>
      </c>
      <c r="AA70" s="222">
        <f t="shared" si="62"/>
        <v>0</v>
      </c>
      <c r="AB70" s="223">
        <f t="shared" si="63"/>
        <v>0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361">
        <f t="shared" si="14"/>
        <v>1</v>
      </c>
      <c r="AP70" s="363">
        <v>10638</v>
      </c>
      <c r="AQ70" s="363">
        <f t="shared" si="70"/>
        <v>10638</v>
      </c>
      <c r="AR70" s="363">
        <v>24909.119999999999</v>
      </c>
      <c r="AS70" s="363">
        <f t="shared" si="71"/>
        <v>24909.119999999999</v>
      </c>
      <c r="AT70" s="364">
        <f t="shared" si="72"/>
        <v>35547.119999999995</v>
      </c>
    </row>
    <row r="71" spans="1:46" ht="25.5" hidden="1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/>
      <c r="X71" s="222">
        <v>37939</v>
      </c>
      <c r="Y71" s="222">
        <f t="shared" si="61"/>
        <v>0</v>
      </c>
      <c r="Z71" s="222">
        <v>88833.599999999991</v>
      </c>
      <c r="AA71" s="222">
        <f t="shared" si="62"/>
        <v>0</v>
      </c>
      <c r="AB71" s="223">
        <f t="shared" si="63"/>
        <v>0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361">
        <f t="shared" si="14"/>
        <v>1</v>
      </c>
      <c r="AP71" s="363">
        <v>37939</v>
      </c>
      <c r="AQ71" s="363">
        <f t="shared" si="70"/>
        <v>37939</v>
      </c>
      <c r="AR71" s="363">
        <v>88833.599999999991</v>
      </c>
      <c r="AS71" s="363">
        <f t="shared" si="71"/>
        <v>88833.599999999991</v>
      </c>
      <c r="AT71" s="364">
        <f t="shared" si="72"/>
        <v>126772.59999999999</v>
      </c>
    </row>
    <row r="72" spans="1:46" hidden="1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/>
      <c r="X72" s="222">
        <v>1502</v>
      </c>
      <c r="Y72" s="222">
        <f t="shared" si="61"/>
        <v>0</v>
      </c>
      <c r="Z72" s="222">
        <v>3517.6320000000001</v>
      </c>
      <c r="AA72" s="222">
        <f t="shared" si="62"/>
        <v>0</v>
      </c>
      <c r="AB72" s="223">
        <f t="shared" si="63"/>
        <v>0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361">
        <f t="shared" si="14"/>
        <v>1</v>
      </c>
      <c r="AP72" s="363">
        <v>1502</v>
      </c>
      <c r="AQ72" s="363">
        <f t="shared" si="70"/>
        <v>1502</v>
      </c>
      <c r="AR72" s="363">
        <v>3517.6320000000001</v>
      </c>
      <c r="AS72" s="363">
        <f t="shared" si="71"/>
        <v>3517.6320000000001</v>
      </c>
      <c r="AT72" s="364">
        <f t="shared" si="72"/>
        <v>5019.6319999999996</v>
      </c>
    </row>
    <row r="73" spans="1:46" ht="25.5" hidden="1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/>
      <c r="AD73" s="269">
        <v>20865</v>
      </c>
      <c r="AE73" s="269">
        <f t="shared" si="64"/>
        <v>0</v>
      </c>
      <c r="AF73" s="269">
        <v>71535.599999999991</v>
      </c>
      <c r="AG73" s="269">
        <f t="shared" si="65"/>
        <v>0</v>
      </c>
      <c r="AH73" s="270">
        <f t="shared" si="66"/>
        <v>0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361">
        <f t="shared" si="14"/>
        <v>1</v>
      </c>
      <c r="AP73" s="363">
        <v>20865</v>
      </c>
      <c r="AQ73" s="363">
        <f t="shared" si="70"/>
        <v>20865</v>
      </c>
      <c r="AR73" s="363">
        <v>71535.599999999991</v>
      </c>
      <c r="AS73" s="363">
        <f t="shared" si="71"/>
        <v>71535.599999999991</v>
      </c>
      <c r="AT73" s="364">
        <f t="shared" si="72"/>
        <v>92400.599999999991</v>
      </c>
    </row>
    <row r="74" spans="1:46" ht="25.5" hidden="1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/>
      <c r="AD74" s="272">
        <v>4500</v>
      </c>
      <c r="AE74" s="269">
        <f t="shared" si="64"/>
        <v>0</v>
      </c>
      <c r="AF74" s="272">
        <v>16013.050000000001</v>
      </c>
      <c r="AG74" s="269">
        <f t="shared" si="65"/>
        <v>0</v>
      </c>
      <c r="AH74" s="273">
        <f t="shared" si="66"/>
        <v>0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361">
        <f t="shared" si="14"/>
        <v>2</v>
      </c>
      <c r="AP74" s="365">
        <v>4500</v>
      </c>
      <c r="AQ74" s="363">
        <f t="shared" si="70"/>
        <v>9000</v>
      </c>
      <c r="AR74" s="365">
        <v>16013.050000000001</v>
      </c>
      <c r="AS74" s="363">
        <f t="shared" si="71"/>
        <v>32026.100000000002</v>
      </c>
      <c r="AT74" s="366">
        <f t="shared" si="72"/>
        <v>41026.100000000006</v>
      </c>
    </row>
    <row r="75" spans="1:46" ht="25.5" hidden="1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/>
      <c r="AD75" s="272">
        <v>4500</v>
      </c>
      <c r="AE75" s="269">
        <f t="shared" si="64"/>
        <v>0</v>
      </c>
      <c r="AF75" s="272">
        <v>12276</v>
      </c>
      <c r="AG75" s="269">
        <f t="shared" si="65"/>
        <v>0</v>
      </c>
      <c r="AH75" s="273">
        <f t="shared" si="66"/>
        <v>0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361">
        <f t="shared" ref="AO75:AO138" si="73">E75-K75-Q75-W75-AC75-AI75</f>
        <v>1</v>
      </c>
      <c r="AP75" s="365">
        <v>4500</v>
      </c>
      <c r="AQ75" s="363">
        <f t="shared" si="70"/>
        <v>4500</v>
      </c>
      <c r="AR75" s="365">
        <v>12276</v>
      </c>
      <c r="AS75" s="363">
        <f t="shared" si="71"/>
        <v>12276</v>
      </c>
      <c r="AT75" s="366">
        <f t="shared" si="72"/>
        <v>16776</v>
      </c>
    </row>
    <row r="76" spans="1:46" ht="25.5" hidden="1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361">
        <f t="shared" si="73"/>
        <v>2.4</v>
      </c>
      <c r="AP76" s="365">
        <v>600</v>
      </c>
      <c r="AQ76" s="363">
        <f t="shared" si="70"/>
        <v>1440</v>
      </c>
      <c r="AR76" s="365">
        <v>588</v>
      </c>
      <c r="AS76" s="363">
        <f t="shared" si="71"/>
        <v>1411.2</v>
      </c>
      <c r="AT76" s="366">
        <f t="shared" si="72"/>
        <v>2851.2</v>
      </c>
    </row>
    <row r="77" spans="1:46" ht="25.5" hidden="1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361">
        <f t="shared" si="73"/>
        <v>52</v>
      </c>
      <c r="AP77" s="365">
        <v>600</v>
      </c>
      <c r="AQ77" s="363">
        <f t="shared" si="70"/>
        <v>31200</v>
      </c>
      <c r="AR77" s="365">
        <v>381</v>
      </c>
      <c r="AS77" s="363">
        <f t="shared" si="71"/>
        <v>19812</v>
      </c>
      <c r="AT77" s="366">
        <f t="shared" si="72"/>
        <v>51012</v>
      </c>
    </row>
    <row r="78" spans="1:46" hidden="1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361">
        <f t="shared" si="73"/>
        <v>4</v>
      </c>
      <c r="AP78" s="365">
        <v>400</v>
      </c>
      <c r="AQ78" s="363">
        <f t="shared" si="70"/>
        <v>1600</v>
      </c>
      <c r="AR78" s="365">
        <v>900</v>
      </c>
      <c r="AS78" s="363">
        <f t="shared" si="71"/>
        <v>3600</v>
      </c>
      <c r="AT78" s="366">
        <f t="shared" si="72"/>
        <v>5200</v>
      </c>
    </row>
    <row r="79" spans="1:46" hidden="1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361">
        <f t="shared" si="73"/>
        <v>15</v>
      </c>
      <c r="AP79" s="365">
        <v>300</v>
      </c>
      <c r="AQ79" s="363">
        <f t="shared" si="70"/>
        <v>4500</v>
      </c>
      <c r="AR79" s="365">
        <v>234</v>
      </c>
      <c r="AS79" s="363">
        <f t="shared" si="71"/>
        <v>3510</v>
      </c>
      <c r="AT79" s="366">
        <f t="shared" si="72"/>
        <v>8010</v>
      </c>
    </row>
    <row r="80" spans="1:46" hidden="1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361">
        <f t="shared" si="73"/>
        <v>2</v>
      </c>
      <c r="AP80" s="365">
        <v>1250</v>
      </c>
      <c r="AQ80" s="363">
        <f t="shared" si="70"/>
        <v>2500</v>
      </c>
      <c r="AR80" s="365">
        <v>1163.3999999999999</v>
      </c>
      <c r="AS80" s="363">
        <f t="shared" si="71"/>
        <v>2326.7999999999997</v>
      </c>
      <c r="AT80" s="366">
        <f t="shared" si="72"/>
        <v>4826.7999999999993</v>
      </c>
    </row>
    <row r="81" spans="1:46" hidden="1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/>
      <c r="X81" s="225">
        <v>850</v>
      </c>
      <c r="Y81" s="222">
        <f t="shared" si="61"/>
        <v>0</v>
      </c>
      <c r="Z81" s="225">
        <v>347.2</v>
      </c>
      <c r="AA81" s="222">
        <f t="shared" si="62"/>
        <v>0</v>
      </c>
      <c r="AB81" s="226">
        <f t="shared" si="63"/>
        <v>0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361">
        <f t="shared" si="73"/>
        <v>9</v>
      </c>
      <c r="AP81" s="365">
        <v>850</v>
      </c>
      <c r="AQ81" s="363">
        <f t="shared" si="70"/>
        <v>7650</v>
      </c>
      <c r="AR81" s="365">
        <v>347.2</v>
      </c>
      <c r="AS81" s="363">
        <f t="shared" si="71"/>
        <v>3124.7999999999997</v>
      </c>
      <c r="AT81" s="366">
        <f t="shared" si="72"/>
        <v>10774.8</v>
      </c>
    </row>
    <row r="82" spans="1:46" hidden="1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/>
      <c r="X82" s="225">
        <v>850</v>
      </c>
      <c r="Y82" s="222">
        <f t="shared" si="61"/>
        <v>0</v>
      </c>
      <c r="Z82" s="225">
        <v>311.87692307692305</v>
      </c>
      <c r="AA82" s="222">
        <f t="shared" si="62"/>
        <v>0</v>
      </c>
      <c r="AB82" s="226">
        <f t="shared" si="63"/>
        <v>0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361">
        <f t="shared" si="73"/>
        <v>13</v>
      </c>
      <c r="AP82" s="365">
        <v>850</v>
      </c>
      <c r="AQ82" s="363">
        <f t="shared" si="70"/>
        <v>11050</v>
      </c>
      <c r="AR82" s="365">
        <v>311.87692307692305</v>
      </c>
      <c r="AS82" s="363">
        <f t="shared" si="71"/>
        <v>4054.3999999999996</v>
      </c>
      <c r="AT82" s="366">
        <f t="shared" si="72"/>
        <v>15104.4</v>
      </c>
    </row>
    <row r="83" spans="1:46" hidden="1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361">
        <f t="shared" si="73"/>
        <v>1</v>
      </c>
      <c r="AP83" s="363">
        <v>1500</v>
      </c>
      <c r="AQ83" s="363">
        <f t="shared" si="70"/>
        <v>1500</v>
      </c>
      <c r="AR83" s="363">
        <v>4175</v>
      </c>
      <c r="AS83" s="363">
        <f t="shared" si="71"/>
        <v>4175</v>
      </c>
      <c r="AT83" s="364">
        <f t="shared" si="72"/>
        <v>5675</v>
      </c>
    </row>
    <row r="84" spans="1:46" hidden="1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/>
      <c r="X84" s="222">
        <v>600</v>
      </c>
      <c r="Y84" s="222">
        <f t="shared" si="61"/>
        <v>0</v>
      </c>
      <c r="Z84" s="222">
        <v>784</v>
      </c>
      <c r="AA84" s="222">
        <f t="shared" si="62"/>
        <v>0</v>
      </c>
      <c r="AB84" s="223">
        <f t="shared" si="63"/>
        <v>0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361">
        <f t="shared" si="73"/>
        <v>9</v>
      </c>
      <c r="AP84" s="363">
        <v>600</v>
      </c>
      <c r="AQ84" s="363">
        <f t="shared" si="70"/>
        <v>5400</v>
      </c>
      <c r="AR84" s="363">
        <v>784</v>
      </c>
      <c r="AS84" s="363">
        <f t="shared" si="71"/>
        <v>7056</v>
      </c>
      <c r="AT84" s="364">
        <f t="shared" si="72"/>
        <v>12456</v>
      </c>
    </row>
    <row r="85" spans="1:46" hidden="1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/>
      <c r="X85" s="222">
        <v>600</v>
      </c>
      <c r="Y85" s="222">
        <f t="shared" si="61"/>
        <v>0</v>
      </c>
      <c r="Z85" s="222">
        <v>420</v>
      </c>
      <c r="AA85" s="222">
        <f t="shared" si="62"/>
        <v>0</v>
      </c>
      <c r="AB85" s="223">
        <f t="shared" si="63"/>
        <v>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361">
        <f t="shared" si="73"/>
        <v>14</v>
      </c>
      <c r="AP85" s="363">
        <v>600</v>
      </c>
      <c r="AQ85" s="363">
        <f t="shared" si="70"/>
        <v>8400</v>
      </c>
      <c r="AR85" s="363">
        <v>420</v>
      </c>
      <c r="AS85" s="363">
        <f t="shared" si="71"/>
        <v>5880</v>
      </c>
      <c r="AT85" s="364">
        <f t="shared" si="72"/>
        <v>14280</v>
      </c>
    </row>
    <row r="86" spans="1:46" hidden="1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361">
        <f t="shared" si="73"/>
        <v>12</v>
      </c>
      <c r="AP86" s="363">
        <v>800</v>
      </c>
      <c r="AQ86" s="363">
        <f t="shared" si="70"/>
        <v>9600</v>
      </c>
      <c r="AR86" s="363">
        <v>721</v>
      </c>
      <c r="AS86" s="363">
        <f t="shared" si="71"/>
        <v>8652</v>
      </c>
      <c r="AT86" s="364">
        <f t="shared" si="72"/>
        <v>18252</v>
      </c>
    </row>
    <row r="87" spans="1:46" hidden="1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361">
        <f t="shared" si="73"/>
        <v>11</v>
      </c>
      <c r="AP87" s="363">
        <v>1050</v>
      </c>
      <c r="AQ87" s="363">
        <f t="shared" si="70"/>
        <v>11550</v>
      </c>
      <c r="AR87" s="363">
        <v>840</v>
      </c>
      <c r="AS87" s="363">
        <f t="shared" si="71"/>
        <v>9240</v>
      </c>
      <c r="AT87" s="364">
        <f t="shared" si="72"/>
        <v>20790</v>
      </c>
    </row>
    <row r="88" spans="1:46" hidden="1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/>
      <c r="X88" s="222">
        <v>1050</v>
      </c>
      <c r="Y88" s="222">
        <f t="shared" si="61"/>
        <v>0</v>
      </c>
      <c r="Z88" s="222">
        <v>1190</v>
      </c>
      <c r="AA88" s="222">
        <f t="shared" si="62"/>
        <v>0</v>
      </c>
      <c r="AB88" s="223">
        <f t="shared" si="63"/>
        <v>0</v>
      </c>
      <c r="AC88" s="267"/>
      <c r="AD88" s="269">
        <v>1050</v>
      </c>
      <c r="AE88" s="269">
        <f t="shared" si="64"/>
        <v>0</v>
      </c>
      <c r="AF88" s="269">
        <v>1190</v>
      </c>
      <c r="AG88" s="269">
        <f t="shared" si="65"/>
        <v>0</v>
      </c>
      <c r="AH88" s="270">
        <f t="shared" si="66"/>
        <v>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361">
        <f t="shared" si="73"/>
        <v>146</v>
      </c>
      <c r="AP88" s="363">
        <v>1050</v>
      </c>
      <c r="AQ88" s="363">
        <f t="shared" si="70"/>
        <v>153300</v>
      </c>
      <c r="AR88" s="363">
        <v>1190</v>
      </c>
      <c r="AS88" s="363">
        <f t="shared" si="71"/>
        <v>173740</v>
      </c>
      <c r="AT88" s="364">
        <f t="shared" si="72"/>
        <v>327040</v>
      </c>
    </row>
    <row r="89" spans="1:46" ht="25.5" hidden="1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2380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361">
        <f t="shared" si="73"/>
        <v>13</v>
      </c>
      <c r="AP89" s="363">
        <v>1050</v>
      </c>
      <c r="AQ89" s="363">
        <f t="shared" si="70"/>
        <v>13650</v>
      </c>
      <c r="AR89" s="363">
        <v>2380</v>
      </c>
      <c r="AS89" s="363">
        <f t="shared" si="71"/>
        <v>30940</v>
      </c>
      <c r="AT89" s="364">
        <f t="shared" si="72"/>
        <v>44590</v>
      </c>
    </row>
    <row r="90" spans="1:46" hidden="1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361">
        <f t="shared" si="73"/>
        <v>1.2</v>
      </c>
      <c r="AP90" s="363">
        <v>1050</v>
      </c>
      <c r="AQ90" s="363">
        <f t="shared" si="70"/>
        <v>1260</v>
      </c>
      <c r="AR90" s="363">
        <v>3080</v>
      </c>
      <c r="AS90" s="363">
        <f t="shared" si="71"/>
        <v>3696</v>
      </c>
      <c r="AT90" s="364">
        <f t="shared" si="72"/>
        <v>4956</v>
      </c>
    </row>
    <row r="91" spans="1:46" hidden="1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/>
      <c r="X91" s="222">
        <v>0</v>
      </c>
      <c r="Y91" s="222">
        <f t="shared" si="61"/>
        <v>0</v>
      </c>
      <c r="Z91" s="222">
        <v>32642</v>
      </c>
      <c r="AA91" s="222">
        <f t="shared" si="62"/>
        <v>0</v>
      </c>
      <c r="AB91" s="223">
        <f t="shared" si="63"/>
        <v>0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361">
        <f t="shared" si="73"/>
        <v>1</v>
      </c>
      <c r="AP91" s="363">
        <v>0</v>
      </c>
      <c r="AQ91" s="363">
        <f t="shared" si="70"/>
        <v>0</v>
      </c>
      <c r="AR91" s="363">
        <v>32642</v>
      </c>
      <c r="AS91" s="363">
        <f t="shared" si="71"/>
        <v>32642</v>
      </c>
      <c r="AT91" s="364">
        <f t="shared" si="72"/>
        <v>32642</v>
      </c>
    </row>
    <row r="92" spans="1:46" hidden="1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361">
        <f t="shared" si="73"/>
        <v>0</v>
      </c>
      <c r="AP92" s="362"/>
      <c r="AQ92" s="363"/>
      <c r="AR92" s="359"/>
      <c r="AS92" s="363"/>
      <c r="AT92" s="360"/>
    </row>
    <row r="93" spans="1:46" hidden="1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/>
      <c r="X93" s="222">
        <v>3518</v>
      </c>
      <c r="Y93" s="222">
        <f t="shared" ref="Y93:Y107" si="82">W93*X93</f>
        <v>0</v>
      </c>
      <c r="Z93" s="222">
        <v>7588.7999999999993</v>
      </c>
      <c r="AA93" s="222">
        <f t="shared" ref="AA93:AA107" si="83">W93*Z93</f>
        <v>0</v>
      </c>
      <c r="AB93" s="223">
        <f t="shared" ref="AB93:AB107" si="84">Y93+AA93</f>
        <v>0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361">
        <f t="shared" si="73"/>
        <v>1</v>
      </c>
      <c r="AP93" s="363">
        <v>3518</v>
      </c>
      <c r="AQ93" s="363">
        <f t="shared" ref="AQ93:AQ107" si="91">AO93*AP93</f>
        <v>3518</v>
      </c>
      <c r="AR93" s="363">
        <v>7588.7999999999993</v>
      </c>
      <c r="AS93" s="363">
        <f t="shared" ref="AS93:AS107" si="92">AO93*AR93</f>
        <v>7588.7999999999993</v>
      </c>
      <c r="AT93" s="364">
        <f t="shared" ref="AT93:AT107" si="93">AQ93+AS93</f>
        <v>11106.8</v>
      </c>
    </row>
    <row r="94" spans="1:46" hidden="1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/>
      <c r="X94" s="222">
        <v>2005</v>
      </c>
      <c r="Y94" s="222">
        <f t="shared" si="82"/>
        <v>0</v>
      </c>
      <c r="Z94" s="222">
        <v>4910.3999999999996</v>
      </c>
      <c r="AA94" s="222">
        <f t="shared" si="83"/>
        <v>0</v>
      </c>
      <c r="AB94" s="223">
        <f t="shared" si="84"/>
        <v>0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361">
        <f t="shared" si="73"/>
        <v>1</v>
      </c>
      <c r="AP94" s="363">
        <v>2005</v>
      </c>
      <c r="AQ94" s="363">
        <f t="shared" si="91"/>
        <v>2005</v>
      </c>
      <c r="AR94" s="363">
        <v>4910.3999999999996</v>
      </c>
      <c r="AS94" s="363">
        <f t="shared" si="92"/>
        <v>4910.3999999999996</v>
      </c>
      <c r="AT94" s="364">
        <f t="shared" si="93"/>
        <v>6915.4</v>
      </c>
    </row>
    <row r="95" spans="1:46" hidden="1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361">
        <f t="shared" si="73"/>
        <v>1</v>
      </c>
      <c r="AP95" s="365">
        <v>4500</v>
      </c>
      <c r="AQ95" s="363">
        <f t="shared" si="91"/>
        <v>4500</v>
      </c>
      <c r="AR95" s="365">
        <v>4900</v>
      </c>
      <c r="AS95" s="363">
        <f t="shared" si="92"/>
        <v>4900</v>
      </c>
      <c r="AT95" s="366">
        <f t="shared" si="93"/>
        <v>9400</v>
      </c>
    </row>
    <row r="96" spans="1:46" ht="25.5" hidden="1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/>
      <c r="AD96" s="272">
        <v>4500</v>
      </c>
      <c r="AE96" s="269">
        <f t="shared" si="85"/>
        <v>0</v>
      </c>
      <c r="AF96" s="272">
        <v>11450.625</v>
      </c>
      <c r="AG96" s="269">
        <f t="shared" si="86"/>
        <v>0</v>
      </c>
      <c r="AH96" s="273">
        <f t="shared" si="87"/>
        <v>0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361">
        <f t="shared" si="73"/>
        <v>3</v>
      </c>
      <c r="AP96" s="365">
        <v>4500</v>
      </c>
      <c r="AQ96" s="363">
        <f t="shared" si="91"/>
        <v>13500</v>
      </c>
      <c r="AR96" s="365">
        <v>11450.625</v>
      </c>
      <c r="AS96" s="363">
        <f t="shared" si="92"/>
        <v>34351.875</v>
      </c>
      <c r="AT96" s="366">
        <f t="shared" si="93"/>
        <v>47851.875</v>
      </c>
    </row>
    <row r="97" spans="1:46" hidden="1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361">
        <f t="shared" si="73"/>
        <v>1</v>
      </c>
      <c r="AP97" s="365">
        <v>400</v>
      </c>
      <c r="AQ97" s="363">
        <f t="shared" si="91"/>
        <v>400</v>
      </c>
      <c r="AR97" s="365">
        <v>952.8</v>
      </c>
      <c r="AS97" s="363">
        <f t="shared" si="92"/>
        <v>952.8</v>
      </c>
      <c r="AT97" s="366">
        <f t="shared" si="93"/>
        <v>1352.8</v>
      </c>
    </row>
    <row r="98" spans="1:46" hidden="1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361">
        <f t="shared" si="73"/>
        <v>3</v>
      </c>
      <c r="AP98" s="365">
        <v>300</v>
      </c>
      <c r="AQ98" s="363">
        <f t="shared" si="91"/>
        <v>900</v>
      </c>
      <c r="AR98" s="365">
        <v>234</v>
      </c>
      <c r="AS98" s="363">
        <f t="shared" si="92"/>
        <v>702</v>
      </c>
      <c r="AT98" s="366">
        <f t="shared" si="93"/>
        <v>1602</v>
      </c>
    </row>
    <row r="99" spans="1:46" hidden="1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/>
      <c r="X99" s="225">
        <v>850</v>
      </c>
      <c r="Y99" s="222">
        <f t="shared" si="82"/>
        <v>0</v>
      </c>
      <c r="Z99" s="225">
        <v>316.39999999999998</v>
      </c>
      <c r="AA99" s="222">
        <f t="shared" si="83"/>
        <v>0</v>
      </c>
      <c r="AB99" s="226">
        <f t="shared" si="84"/>
        <v>0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361">
        <f t="shared" si="73"/>
        <v>1</v>
      </c>
      <c r="AP99" s="365">
        <v>850</v>
      </c>
      <c r="AQ99" s="363">
        <f t="shared" si="91"/>
        <v>850</v>
      </c>
      <c r="AR99" s="365">
        <v>316.39999999999998</v>
      </c>
      <c r="AS99" s="363">
        <f t="shared" si="92"/>
        <v>316.39999999999998</v>
      </c>
      <c r="AT99" s="366">
        <f t="shared" si="93"/>
        <v>1166.4000000000001</v>
      </c>
    </row>
    <row r="100" spans="1:46" hidden="1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/>
      <c r="X100" s="225">
        <v>850</v>
      </c>
      <c r="Y100" s="222">
        <f t="shared" si="82"/>
        <v>0</v>
      </c>
      <c r="Z100" s="225">
        <v>311.87692307692305</v>
      </c>
      <c r="AA100" s="222">
        <f t="shared" si="83"/>
        <v>0</v>
      </c>
      <c r="AB100" s="226">
        <f t="shared" si="84"/>
        <v>0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361">
        <f t="shared" si="73"/>
        <v>1</v>
      </c>
      <c r="AP100" s="365">
        <v>850</v>
      </c>
      <c r="AQ100" s="363">
        <f t="shared" si="91"/>
        <v>850</v>
      </c>
      <c r="AR100" s="365">
        <v>311.87692307692305</v>
      </c>
      <c r="AS100" s="363">
        <f t="shared" si="92"/>
        <v>311.87692307692305</v>
      </c>
      <c r="AT100" s="366">
        <f t="shared" si="93"/>
        <v>1161.876923076923</v>
      </c>
    </row>
    <row r="101" spans="1:46" hidden="1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/>
      <c r="X101" s="222">
        <v>600</v>
      </c>
      <c r="Y101" s="222">
        <f t="shared" si="82"/>
        <v>0</v>
      </c>
      <c r="Z101" s="222">
        <v>630</v>
      </c>
      <c r="AA101" s="222">
        <f t="shared" si="83"/>
        <v>0</v>
      </c>
      <c r="AB101" s="223">
        <f t="shared" si="84"/>
        <v>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361">
        <f t="shared" si="73"/>
        <v>2</v>
      </c>
      <c r="AP101" s="363">
        <v>600</v>
      </c>
      <c r="AQ101" s="363">
        <f t="shared" si="91"/>
        <v>1200</v>
      </c>
      <c r="AR101" s="363">
        <v>630</v>
      </c>
      <c r="AS101" s="363">
        <f t="shared" si="92"/>
        <v>1260</v>
      </c>
      <c r="AT101" s="364">
        <f t="shared" si="93"/>
        <v>2460</v>
      </c>
    </row>
    <row r="102" spans="1:46" hidden="1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/>
      <c r="X102" s="222">
        <v>600</v>
      </c>
      <c r="Y102" s="222">
        <f t="shared" si="82"/>
        <v>0</v>
      </c>
      <c r="Z102" s="222">
        <v>420</v>
      </c>
      <c r="AA102" s="222">
        <f t="shared" si="83"/>
        <v>0</v>
      </c>
      <c r="AB102" s="223">
        <f t="shared" si="84"/>
        <v>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361">
        <f t="shared" si="73"/>
        <v>1</v>
      </c>
      <c r="AP102" s="363">
        <v>600</v>
      </c>
      <c r="AQ102" s="363">
        <f t="shared" si="91"/>
        <v>600</v>
      </c>
      <c r="AR102" s="363">
        <v>420</v>
      </c>
      <c r="AS102" s="363">
        <f t="shared" si="92"/>
        <v>420</v>
      </c>
      <c r="AT102" s="364">
        <f t="shared" si="93"/>
        <v>1020</v>
      </c>
    </row>
    <row r="103" spans="1:46" hidden="1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361">
        <f t="shared" si="73"/>
        <v>1</v>
      </c>
      <c r="AP103" s="363">
        <v>1200</v>
      </c>
      <c r="AQ103" s="363">
        <f t="shared" si="91"/>
        <v>1200</v>
      </c>
      <c r="AR103" s="363">
        <v>350</v>
      </c>
      <c r="AS103" s="363">
        <f t="shared" si="92"/>
        <v>350</v>
      </c>
      <c r="AT103" s="364">
        <f t="shared" si="93"/>
        <v>1550</v>
      </c>
    </row>
    <row r="104" spans="1:46" hidden="1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/>
      <c r="X104" s="222">
        <v>1050</v>
      </c>
      <c r="Y104" s="222">
        <f t="shared" si="82"/>
        <v>0</v>
      </c>
      <c r="Z104" s="222">
        <v>840</v>
      </c>
      <c r="AA104" s="222">
        <f t="shared" si="83"/>
        <v>0</v>
      </c>
      <c r="AB104" s="223">
        <f t="shared" si="84"/>
        <v>0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361">
        <f t="shared" si="73"/>
        <v>12</v>
      </c>
      <c r="AP104" s="363">
        <v>1050</v>
      </c>
      <c r="AQ104" s="363">
        <f t="shared" si="91"/>
        <v>12600</v>
      </c>
      <c r="AR104" s="363">
        <v>840</v>
      </c>
      <c r="AS104" s="363">
        <f t="shared" si="92"/>
        <v>10080</v>
      </c>
      <c r="AT104" s="364">
        <f t="shared" si="93"/>
        <v>22680</v>
      </c>
    </row>
    <row r="105" spans="1:46" hidden="1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/>
      <c r="X105" s="222">
        <v>1050</v>
      </c>
      <c r="Y105" s="222">
        <f t="shared" si="82"/>
        <v>0</v>
      </c>
      <c r="Z105" s="222">
        <v>3080</v>
      </c>
      <c r="AA105" s="222">
        <f t="shared" si="83"/>
        <v>0</v>
      </c>
      <c r="AB105" s="223">
        <f t="shared" si="84"/>
        <v>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361">
        <f t="shared" si="73"/>
        <v>2</v>
      </c>
      <c r="AP105" s="363">
        <v>1050</v>
      </c>
      <c r="AQ105" s="363">
        <f t="shared" si="91"/>
        <v>2100</v>
      </c>
      <c r="AR105" s="363">
        <v>3080</v>
      </c>
      <c r="AS105" s="363">
        <f t="shared" si="92"/>
        <v>6160</v>
      </c>
      <c r="AT105" s="364">
        <f t="shared" si="93"/>
        <v>8260</v>
      </c>
    </row>
    <row r="106" spans="1:46" hidden="1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/>
      <c r="X106" s="222">
        <v>0</v>
      </c>
      <c r="Y106" s="222">
        <f t="shared" si="82"/>
        <v>0</v>
      </c>
      <c r="Z106" s="222">
        <v>1218</v>
      </c>
      <c r="AA106" s="222">
        <f t="shared" si="83"/>
        <v>0</v>
      </c>
      <c r="AB106" s="223">
        <f t="shared" si="84"/>
        <v>0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361">
        <f t="shared" si="73"/>
        <v>1</v>
      </c>
      <c r="AP106" s="363">
        <v>0</v>
      </c>
      <c r="AQ106" s="363">
        <f t="shared" si="91"/>
        <v>0</v>
      </c>
      <c r="AR106" s="363">
        <v>1218</v>
      </c>
      <c r="AS106" s="363">
        <f t="shared" si="92"/>
        <v>1218</v>
      </c>
      <c r="AT106" s="364">
        <f t="shared" si="93"/>
        <v>1218</v>
      </c>
    </row>
    <row r="107" spans="1:46" ht="25.5" hidden="1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361">
        <f t="shared" si="73"/>
        <v>4.4000000000000004</v>
      </c>
      <c r="AP107" s="365">
        <v>600</v>
      </c>
      <c r="AQ107" s="363">
        <f t="shared" si="91"/>
        <v>2640</v>
      </c>
      <c r="AR107" s="365">
        <v>588</v>
      </c>
      <c r="AS107" s="363">
        <f t="shared" si="92"/>
        <v>2587.2000000000003</v>
      </c>
      <c r="AT107" s="366">
        <f t="shared" si="93"/>
        <v>5227.2000000000007</v>
      </c>
    </row>
    <row r="108" spans="1:46" hidden="1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361">
        <f t="shared" si="73"/>
        <v>0</v>
      </c>
      <c r="AP108" s="362"/>
      <c r="AQ108" s="363"/>
      <c r="AR108" s="359"/>
      <c r="AS108" s="363"/>
      <c r="AT108" s="360"/>
    </row>
    <row r="109" spans="1:46" hidden="1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/>
      <c r="X109" s="222">
        <v>2829</v>
      </c>
      <c r="Y109" s="222">
        <f t="shared" ref="Y109:Y121" si="104">W109*X109</f>
        <v>0</v>
      </c>
      <c r="Z109" s="222">
        <v>5624.6399999999994</v>
      </c>
      <c r="AA109" s="222">
        <f t="shared" ref="AA109:AA121" si="105">W109*Z109</f>
        <v>0</v>
      </c>
      <c r="AB109" s="223">
        <f t="shared" ref="AB109:AB121" si="106">Y109+AA109</f>
        <v>0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361">
        <f t="shared" si="73"/>
        <v>1</v>
      </c>
      <c r="AP109" s="363">
        <v>2829</v>
      </c>
      <c r="AQ109" s="363">
        <f t="shared" ref="AQ109:AQ121" si="113">AO109*AP109</f>
        <v>2829</v>
      </c>
      <c r="AR109" s="363">
        <v>5624.6399999999994</v>
      </c>
      <c r="AS109" s="363">
        <f t="shared" ref="AS109:AS121" si="114">AO109*AR109</f>
        <v>5624.6399999999994</v>
      </c>
      <c r="AT109" s="364">
        <f t="shared" ref="AT109:AT121" si="115">AQ109+AS109</f>
        <v>8453.64</v>
      </c>
    </row>
    <row r="110" spans="1:46" hidden="1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/>
      <c r="X110" s="222">
        <v>1681</v>
      </c>
      <c r="Y110" s="222">
        <f t="shared" si="104"/>
        <v>0</v>
      </c>
      <c r="Z110" s="222">
        <v>4575.5999999999995</v>
      </c>
      <c r="AA110" s="222">
        <f t="shared" si="105"/>
        <v>0</v>
      </c>
      <c r="AB110" s="223">
        <f t="shared" si="106"/>
        <v>0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361">
        <f t="shared" si="73"/>
        <v>1</v>
      </c>
      <c r="AP110" s="363">
        <v>1681</v>
      </c>
      <c r="AQ110" s="363">
        <f t="shared" si="113"/>
        <v>1681</v>
      </c>
      <c r="AR110" s="363">
        <v>4575.5999999999995</v>
      </c>
      <c r="AS110" s="363">
        <f t="shared" si="114"/>
        <v>4575.5999999999995</v>
      </c>
      <c r="AT110" s="364">
        <f t="shared" si="115"/>
        <v>6256.5999999999995</v>
      </c>
    </row>
    <row r="111" spans="1:46" hidden="1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361">
        <f t="shared" si="73"/>
        <v>1</v>
      </c>
      <c r="AP111" s="365">
        <v>4500</v>
      </c>
      <c r="AQ111" s="363">
        <f t="shared" si="113"/>
        <v>4500</v>
      </c>
      <c r="AR111" s="365">
        <v>4900</v>
      </c>
      <c r="AS111" s="363">
        <f t="shared" si="114"/>
        <v>4900</v>
      </c>
      <c r="AT111" s="366">
        <f t="shared" si="115"/>
        <v>9400</v>
      </c>
    </row>
    <row r="112" spans="1:46" ht="25.5" hidden="1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/>
      <c r="AD112" s="272">
        <v>4500</v>
      </c>
      <c r="AE112" s="269">
        <f t="shared" si="107"/>
        <v>0</v>
      </c>
      <c r="AF112" s="272">
        <v>11136.75</v>
      </c>
      <c r="AG112" s="269">
        <f t="shared" si="108"/>
        <v>0</v>
      </c>
      <c r="AH112" s="273">
        <f t="shared" si="109"/>
        <v>0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361">
        <f t="shared" si="73"/>
        <v>2</v>
      </c>
      <c r="AP112" s="365">
        <v>4500</v>
      </c>
      <c r="AQ112" s="363">
        <f t="shared" si="113"/>
        <v>9000</v>
      </c>
      <c r="AR112" s="365">
        <v>11136.75</v>
      </c>
      <c r="AS112" s="363">
        <f t="shared" si="114"/>
        <v>22273.5</v>
      </c>
      <c r="AT112" s="366">
        <f t="shared" si="115"/>
        <v>31273.5</v>
      </c>
    </row>
    <row r="113" spans="1:46" hidden="1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361">
        <f t="shared" si="73"/>
        <v>1</v>
      </c>
      <c r="AP113" s="365">
        <v>400</v>
      </c>
      <c r="AQ113" s="363">
        <f t="shared" si="113"/>
        <v>400</v>
      </c>
      <c r="AR113" s="365">
        <v>952.8</v>
      </c>
      <c r="AS113" s="363">
        <f t="shared" si="114"/>
        <v>952.8</v>
      </c>
      <c r="AT113" s="366">
        <f t="shared" si="115"/>
        <v>1352.8</v>
      </c>
    </row>
    <row r="114" spans="1:46" hidden="1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361">
        <f t="shared" si="73"/>
        <v>4</v>
      </c>
      <c r="AP114" s="365">
        <v>300</v>
      </c>
      <c r="AQ114" s="363">
        <f t="shared" si="113"/>
        <v>1200</v>
      </c>
      <c r="AR114" s="365">
        <v>234</v>
      </c>
      <c r="AS114" s="363">
        <f t="shared" si="114"/>
        <v>936</v>
      </c>
      <c r="AT114" s="366">
        <f t="shared" si="115"/>
        <v>2136</v>
      </c>
    </row>
    <row r="115" spans="1:46" hidden="1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/>
      <c r="X115" s="225">
        <v>850</v>
      </c>
      <c r="Y115" s="222">
        <f t="shared" si="104"/>
        <v>0</v>
      </c>
      <c r="Z115" s="225">
        <v>311.87692307692305</v>
      </c>
      <c r="AA115" s="222">
        <f t="shared" si="105"/>
        <v>0</v>
      </c>
      <c r="AB115" s="226">
        <f t="shared" si="106"/>
        <v>0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361">
        <f t="shared" si="73"/>
        <v>2</v>
      </c>
      <c r="AP115" s="365">
        <v>850</v>
      </c>
      <c r="AQ115" s="363">
        <f t="shared" si="113"/>
        <v>1700</v>
      </c>
      <c r="AR115" s="365">
        <v>311.87692307692305</v>
      </c>
      <c r="AS115" s="363">
        <f t="shared" si="114"/>
        <v>623.7538461538461</v>
      </c>
      <c r="AT115" s="366">
        <f t="shared" si="115"/>
        <v>2323.7538461538461</v>
      </c>
    </row>
    <row r="116" spans="1:46" hidden="1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/>
      <c r="X116" s="222">
        <v>600</v>
      </c>
      <c r="Y116" s="222">
        <f t="shared" si="104"/>
        <v>0</v>
      </c>
      <c r="Z116" s="222">
        <v>420</v>
      </c>
      <c r="AA116" s="222">
        <f t="shared" si="105"/>
        <v>0</v>
      </c>
      <c r="AB116" s="223">
        <f t="shared" si="106"/>
        <v>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361">
        <f t="shared" si="73"/>
        <v>6</v>
      </c>
      <c r="AP116" s="363">
        <v>600</v>
      </c>
      <c r="AQ116" s="363">
        <f t="shared" si="113"/>
        <v>3600</v>
      </c>
      <c r="AR116" s="363">
        <v>420</v>
      </c>
      <c r="AS116" s="363">
        <f t="shared" si="114"/>
        <v>2520</v>
      </c>
      <c r="AT116" s="364">
        <f t="shared" si="115"/>
        <v>6120</v>
      </c>
    </row>
    <row r="117" spans="1:46" hidden="1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361">
        <f t="shared" si="73"/>
        <v>1</v>
      </c>
      <c r="AP117" s="363">
        <v>1200</v>
      </c>
      <c r="AQ117" s="363">
        <f t="shared" si="113"/>
        <v>1200</v>
      </c>
      <c r="AR117" s="363">
        <v>300</v>
      </c>
      <c r="AS117" s="363">
        <f t="shared" si="114"/>
        <v>300</v>
      </c>
      <c r="AT117" s="364">
        <f t="shared" si="115"/>
        <v>1500</v>
      </c>
    </row>
    <row r="118" spans="1:46" hidden="1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/>
      <c r="X118" s="222">
        <v>1050</v>
      </c>
      <c r="Y118" s="222">
        <f t="shared" si="104"/>
        <v>0</v>
      </c>
      <c r="Z118" s="222">
        <v>840</v>
      </c>
      <c r="AA118" s="222">
        <f t="shared" si="105"/>
        <v>0</v>
      </c>
      <c r="AB118" s="223">
        <f t="shared" si="106"/>
        <v>0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361">
        <f t="shared" si="73"/>
        <v>12</v>
      </c>
      <c r="AP118" s="363">
        <v>1050</v>
      </c>
      <c r="AQ118" s="363">
        <f t="shared" si="113"/>
        <v>12600</v>
      </c>
      <c r="AR118" s="363">
        <v>840</v>
      </c>
      <c r="AS118" s="363">
        <f t="shared" si="114"/>
        <v>10080</v>
      </c>
      <c r="AT118" s="364">
        <f t="shared" si="115"/>
        <v>22680</v>
      </c>
    </row>
    <row r="119" spans="1:46" hidden="1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/>
      <c r="X119" s="222">
        <v>1050</v>
      </c>
      <c r="Y119" s="222">
        <f t="shared" si="104"/>
        <v>0</v>
      </c>
      <c r="Z119" s="222">
        <v>3080</v>
      </c>
      <c r="AA119" s="222">
        <f t="shared" si="105"/>
        <v>0</v>
      </c>
      <c r="AB119" s="223">
        <f t="shared" si="106"/>
        <v>0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361">
        <f t="shared" si="73"/>
        <v>3</v>
      </c>
      <c r="AP119" s="363">
        <v>1050</v>
      </c>
      <c r="AQ119" s="363">
        <f t="shared" si="113"/>
        <v>3150</v>
      </c>
      <c r="AR119" s="363">
        <v>3080</v>
      </c>
      <c r="AS119" s="363">
        <f t="shared" si="114"/>
        <v>9240</v>
      </c>
      <c r="AT119" s="364">
        <f t="shared" si="115"/>
        <v>12390</v>
      </c>
    </row>
    <row r="120" spans="1:46" hidden="1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/>
      <c r="X120" s="222">
        <v>0</v>
      </c>
      <c r="Y120" s="222">
        <f t="shared" si="104"/>
        <v>0</v>
      </c>
      <c r="Z120" s="222">
        <v>1688</v>
      </c>
      <c r="AA120" s="222">
        <f t="shared" si="105"/>
        <v>0</v>
      </c>
      <c r="AB120" s="223">
        <f t="shared" si="106"/>
        <v>0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361">
        <f t="shared" si="73"/>
        <v>1</v>
      </c>
      <c r="AP120" s="363">
        <v>0</v>
      </c>
      <c r="AQ120" s="363">
        <f t="shared" si="113"/>
        <v>0</v>
      </c>
      <c r="AR120" s="363">
        <v>1688</v>
      </c>
      <c r="AS120" s="363">
        <f t="shared" si="114"/>
        <v>1688</v>
      </c>
      <c r="AT120" s="364">
        <f t="shared" si="115"/>
        <v>1688</v>
      </c>
    </row>
    <row r="121" spans="1:46" ht="25.5" hidden="1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361">
        <f t="shared" si="73"/>
        <v>3</v>
      </c>
      <c r="AP121" s="365">
        <v>600</v>
      </c>
      <c r="AQ121" s="363">
        <f t="shared" si="113"/>
        <v>1800</v>
      </c>
      <c r="AR121" s="365">
        <v>588</v>
      </c>
      <c r="AS121" s="363">
        <f t="shared" si="114"/>
        <v>1764</v>
      </c>
      <c r="AT121" s="366">
        <f t="shared" si="115"/>
        <v>3564</v>
      </c>
    </row>
    <row r="122" spans="1:46" hidden="1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361">
        <f t="shared" si="73"/>
        <v>0</v>
      </c>
      <c r="AP122" s="362"/>
      <c r="AQ122" s="363"/>
      <c r="AR122" s="359"/>
      <c r="AS122" s="363"/>
      <c r="AT122" s="360"/>
    </row>
    <row r="123" spans="1:46" hidden="1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/>
      <c r="X123" s="222">
        <v>4518</v>
      </c>
      <c r="Y123" s="222">
        <f t="shared" ref="Y123:Y139" si="124">W123*X123</f>
        <v>0</v>
      </c>
      <c r="Z123" s="222">
        <v>7588.7999999999993</v>
      </c>
      <c r="AA123" s="222">
        <f t="shared" ref="AA123:AA139" si="125">W123*Z123</f>
        <v>0</v>
      </c>
      <c r="AB123" s="223">
        <f t="shared" ref="AB123:AB139" si="126">Y123+AA123</f>
        <v>0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361">
        <f t="shared" si="73"/>
        <v>1</v>
      </c>
      <c r="AP123" s="363">
        <v>4518</v>
      </c>
      <c r="AQ123" s="363">
        <f t="shared" ref="AQ123:AQ139" si="133">AO123*AP123</f>
        <v>4518</v>
      </c>
      <c r="AR123" s="363">
        <v>7588.7999999999993</v>
      </c>
      <c r="AS123" s="363">
        <f t="shared" ref="AS123:AS139" si="134">AO123*AR123</f>
        <v>7588.7999999999993</v>
      </c>
      <c r="AT123" s="364">
        <f t="shared" ref="AT123:AT139" si="135">AQ123+AS123</f>
        <v>12106.8</v>
      </c>
    </row>
    <row r="124" spans="1:46" hidden="1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/>
      <c r="X124" s="222">
        <v>3005</v>
      </c>
      <c r="Y124" s="222">
        <f t="shared" si="124"/>
        <v>0</v>
      </c>
      <c r="Z124" s="222">
        <v>5133.5999999999995</v>
      </c>
      <c r="AA124" s="222">
        <f t="shared" si="125"/>
        <v>0</v>
      </c>
      <c r="AB124" s="223">
        <f t="shared" si="126"/>
        <v>0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361">
        <f t="shared" si="73"/>
        <v>1</v>
      </c>
      <c r="AP124" s="363">
        <v>3005</v>
      </c>
      <c r="AQ124" s="363">
        <f t="shared" si="133"/>
        <v>3005</v>
      </c>
      <c r="AR124" s="363">
        <v>5133.5999999999995</v>
      </c>
      <c r="AS124" s="363">
        <f t="shared" si="134"/>
        <v>5133.5999999999995</v>
      </c>
      <c r="AT124" s="364">
        <f t="shared" si="135"/>
        <v>8138.5999999999995</v>
      </c>
    </row>
    <row r="125" spans="1:46" hidden="1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361">
        <f t="shared" si="73"/>
        <v>1</v>
      </c>
      <c r="AP125" s="365">
        <v>4500</v>
      </c>
      <c r="AQ125" s="363">
        <f t="shared" si="133"/>
        <v>4500</v>
      </c>
      <c r="AR125" s="365">
        <v>4900</v>
      </c>
      <c r="AS125" s="363">
        <f t="shared" si="134"/>
        <v>4900</v>
      </c>
      <c r="AT125" s="366">
        <f t="shared" si="135"/>
        <v>9400</v>
      </c>
    </row>
    <row r="126" spans="1:46" ht="25.5" hidden="1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/>
      <c r="AD126" s="272">
        <v>4500</v>
      </c>
      <c r="AE126" s="269">
        <f t="shared" si="127"/>
        <v>0</v>
      </c>
      <c r="AF126" s="272">
        <v>12807.650000000001</v>
      </c>
      <c r="AG126" s="269">
        <f t="shared" si="128"/>
        <v>0</v>
      </c>
      <c r="AH126" s="273">
        <f t="shared" si="129"/>
        <v>0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361">
        <f t="shared" si="73"/>
        <v>2</v>
      </c>
      <c r="AP126" s="365">
        <v>4500</v>
      </c>
      <c r="AQ126" s="363">
        <f t="shared" si="133"/>
        <v>9000</v>
      </c>
      <c r="AR126" s="365">
        <v>12807.650000000001</v>
      </c>
      <c r="AS126" s="363">
        <f t="shared" si="134"/>
        <v>25615.300000000003</v>
      </c>
      <c r="AT126" s="366">
        <f t="shared" si="135"/>
        <v>34615.300000000003</v>
      </c>
    </row>
    <row r="127" spans="1:46" hidden="1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361">
        <f t="shared" si="73"/>
        <v>1</v>
      </c>
      <c r="AP127" s="365">
        <v>400</v>
      </c>
      <c r="AQ127" s="363">
        <f t="shared" si="133"/>
        <v>400</v>
      </c>
      <c r="AR127" s="365">
        <v>952.8</v>
      </c>
      <c r="AS127" s="363">
        <f t="shared" si="134"/>
        <v>952.8</v>
      </c>
      <c r="AT127" s="366">
        <f t="shared" si="135"/>
        <v>1352.8</v>
      </c>
    </row>
    <row r="128" spans="1:46" hidden="1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361">
        <f t="shared" si="73"/>
        <v>5</v>
      </c>
      <c r="AP128" s="365">
        <v>300</v>
      </c>
      <c r="AQ128" s="363">
        <f t="shared" si="133"/>
        <v>1500</v>
      </c>
      <c r="AR128" s="365">
        <v>234</v>
      </c>
      <c r="AS128" s="363">
        <f t="shared" si="134"/>
        <v>1170</v>
      </c>
      <c r="AT128" s="366">
        <f t="shared" si="135"/>
        <v>2670</v>
      </c>
    </row>
    <row r="129" spans="1:46" hidden="1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/>
      <c r="X129" s="225">
        <v>850</v>
      </c>
      <c r="Y129" s="222">
        <f t="shared" si="124"/>
        <v>0</v>
      </c>
      <c r="Z129" s="225">
        <v>347.2</v>
      </c>
      <c r="AA129" s="222">
        <f t="shared" si="125"/>
        <v>0</v>
      </c>
      <c r="AB129" s="226">
        <f t="shared" si="126"/>
        <v>0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361">
        <f t="shared" si="73"/>
        <v>2</v>
      </c>
      <c r="AP129" s="365">
        <v>850</v>
      </c>
      <c r="AQ129" s="363">
        <f t="shared" si="133"/>
        <v>1700</v>
      </c>
      <c r="AR129" s="365">
        <v>347.2</v>
      </c>
      <c r="AS129" s="363">
        <f t="shared" si="134"/>
        <v>694.4</v>
      </c>
      <c r="AT129" s="366">
        <f t="shared" si="135"/>
        <v>2394.4</v>
      </c>
    </row>
    <row r="130" spans="1:46" hidden="1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/>
      <c r="X130" s="225">
        <v>850</v>
      </c>
      <c r="Y130" s="222">
        <f t="shared" si="124"/>
        <v>0</v>
      </c>
      <c r="Z130" s="225">
        <v>316.39999999999998</v>
      </c>
      <c r="AA130" s="222">
        <f t="shared" si="125"/>
        <v>0</v>
      </c>
      <c r="AB130" s="226">
        <f t="shared" si="126"/>
        <v>0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361">
        <f t="shared" si="73"/>
        <v>1</v>
      </c>
      <c r="AP130" s="365">
        <v>850</v>
      </c>
      <c r="AQ130" s="363">
        <f t="shared" si="133"/>
        <v>850</v>
      </c>
      <c r="AR130" s="365">
        <v>316.39999999999998</v>
      </c>
      <c r="AS130" s="363">
        <f t="shared" si="134"/>
        <v>316.39999999999998</v>
      </c>
      <c r="AT130" s="366">
        <f t="shared" si="135"/>
        <v>1166.4000000000001</v>
      </c>
    </row>
    <row r="131" spans="1:46" hidden="1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/>
      <c r="X131" s="225">
        <v>850</v>
      </c>
      <c r="Y131" s="222">
        <f t="shared" si="124"/>
        <v>0</v>
      </c>
      <c r="Z131" s="225">
        <v>311.87692307692305</v>
      </c>
      <c r="AA131" s="222">
        <f t="shared" si="125"/>
        <v>0</v>
      </c>
      <c r="AB131" s="226">
        <f t="shared" si="126"/>
        <v>0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361">
        <f t="shared" si="73"/>
        <v>4</v>
      </c>
      <c r="AP131" s="365">
        <v>850</v>
      </c>
      <c r="AQ131" s="363">
        <f t="shared" si="133"/>
        <v>3400</v>
      </c>
      <c r="AR131" s="365">
        <v>311.87692307692305</v>
      </c>
      <c r="AS131" s="363">
        <f t="shared" si="134"/>
        <v>1247.5076923076922</v>
      </c>
      <c r="AT131" s="366">
        <f t="shared" si="135"/>
        <v>4647.5076923076922</v>
      </c>
    </row>
    <row r="132" spans="1:46" hidden="1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/>
      <c r="X132" s="222">
        <v>600</v>
      </c>
      <c r="Y132" s="222">
        <f t="shared" si="124"/>
        <v>0</v>
      </c>
      <c r="Z132" s="222">
        <v>784</v>
      </c>
      <c r="AA132" s="222">
        <f t="shared" si="125"/>
        <v>0</v>
      </c>
      <c r="AB132" s="223">
        <f t="shared" si="126"/>
        <v>0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361">
        <f t="shared" si="73"/>
        <v>2</v>
      </c>
      <c r="AP132" s="363">
        <v>600</v>
      </c>
      <c r="AQ132" s="363">
        <f t="shared" si="133"/>
        <v>1200</v>
      </c>
      <c r="AR132" s="363">
        <v>784</v>
      </c>
      <c r="AS132" s="363">
        <f t="shared" si="134"/>
        <v>1568</v>
      </c>
      <c r="AT132" s="364">
        <f t="shared" si="135"/>
        <v>2768</v>
      </c>
    </row>
    <row r="133" spans="1:46" hidden="1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/>
      <c r="X133" s="222">
        <v>600</v>
      </c>
      <c r="Y133" s="222">
        <f t="shared" si="124"/>
        <v>0</v>
      </c>
      <c r="Z133" s="222">
        <v>630</v>
      </c>
      <c r="AA133" s="222">
        <f t="shared" si="125"/>
        <v>0</v>
      </c>
      <c r="AB133" s="223">
        <f t="shared" si="126"/>
        <v>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361">
        <f t="shared" si="73"/>
        <v>1</v>
      </c>
      <c r="AP133" s="363">
        <v>600</v>
      </c>
      <c r="AQ133" s="363">
        <f t="shared" si="133"/>
        <v>600</v>
      </c>
      <c r="AR133" s="363">
        <v>630</v>
      </c>
      <c r="AS133" s="363">
        <f t="shared" si="134"/>
        <v>630</v>
      </c>
      <c r="AT133" s="364">
        <f t="shared" si="135"/>
        <v>1230</v>
      </c>
    </row>
    <row r="134" spans="1:46" hidden="1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/>
      <c r="X134" s="222">
        <v>600</v>
      </c>
      <c r="Y134" s="222">
        <f t="shared" si="124"/>
        <v>0</v>
      </c>
      <c r="Z134" s="222">
        <v>420</v>
      </c>
      <c r="AA134" s="222">
        <f t="shared" si="125"/>
        <v>0</v>
      </c>
      <c r="AB134" s="223">
        <f t="shared" si="126"/>
        <v>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361">
        <f t="shared" si="73"/>
        <v>5</v>
      </c>
      <c r="AP134" s="363">
        <v>600</v>
      </c>
      <c r="AQ134" s="363">
        <f t="shared" si="133"/>
        <v>3000</v>
      </c>
      <c r="AR134" s="363">
        <v>420</v>
      </c>
      <c r="AS134" s="363">
        <f t="shared" si="134"/>
        <v>2100</v>
      </c>
      <c r="AT134" s="364">
        <f t="shared" si="135"/>
        <v>5100</v>
      </c>
    </row>
    <row r="135" spans="1:46" hidden="1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361">
        <f t="shared" si="73"/>
        <v>1</v>
      </c>
      <c r="AP135" s="363">
        <v>1200</v>
      </c>
      <c r="AQ135" s="363">
        <f t="shared" si="133"/>
        <v>1200</v>
      </c>
      <c r="AR135" s="363">
        <v>450</v>
      </c>
      <c r="AS135" s="363">
        <f t="shared" si="134"/>
        <v>450</v>
      </c>
      <c r="AT135" s="364">
        <f t="shared" si="135"/>
        <v>1650</v>
      </c>
    </row>
    <row r="136" spans="1:46" hidden="1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/>
      <c r="X136" s="222">
        <v>1050</v>
      </c>
      <c r="Y136" s="222">
        <f t="shared" si="124"/>
        <v>0</v>
      </c>
      <c r="Z136" s="222">
        <v>840</v>
      </c>
      <c r="AA136" s="222">
        <f t="shared" si="125"/>
        <v>0</v>
      </c>
      <c r="AB136" s="223">
        <f t="shared" si="126"/>
        <v>0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361">
        <f t="shared" si="73"/>
        <v>29</v>
      </c>
      <c r="AP136" s="363">
        <v>1050</v>
      </c>
      <c r="AQ136" s="363">
        <f t="shared" si="133"/>
        <v>30450</v>
      </c>
      <c r="AR136" s="363">
        <v>840</v>
      </c>
      <c r="AS136" s="363">
        <f t="shared" si="134"/>
        <v>24360</v>
      </c>
      <c r="AT136" s="364">
        <f t="shared" si="135"/>
        <v>54810</v>
      </c>
    </row>
    <row r="137" spans="1:46" hidden="1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/>
      <c r="X137" s="222">
        <v>1050</v>
      </c>
      <c r="Y137" s="222">
        <f t="shared" si="124"/>
        <v>0</v>
      </c>
      <c r="Z137" s="222">
        <v>3080</v>
      </c>
      <c r="AA137" s="222">
        <f t="shared" si="125"/>
        <v>0</v>
      </c>
      <c r="AB137" s="223">
        <f t="shared" si="126"/>
        <v>0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361">
        <f t="shared" si="73"/>
        <v>6</v>
      </c>
      <c r="AP137" s="363">
        <v>1050</v>
      </c>
      <c r="AQ137" s="363">
        <f t="shared" si="133"/>
        <v>6300</v>
      </c>
      <c r="AR137" s="363">
        <v>3080</v>
      </c>
      <c r="AS137" s="363">
        <f t="shared" si="134"/>
        <v>18480</v>
      </c>
      <c r="AT137" s="364">
        <f t="shared" si="135"/>
        <v>24780</v>
      </c>
    </row>
    <row r="138" spans="1:46" hidden="1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/>
      <c r="X138" s="222">
        <v>0</v>
      </c>
      <c r="Y138" s="222">
        <f t="shared" si="124"/>
        <v>0</v>
      </c>
      <c r="Z138" s="222">
        <v>4701</v>
      </c>
      <c r="AA138" s="222">
        <f t="shared" si="125"/>
        <v>0</v>
      </c>
      <c r="AB138" s="223">
        <f t="shared" si="126"/>
        <v>0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361">
        <f t="shared" si="73"/>
        <v>1</v>
      </c>
      <c r="AP138" s="363">
        <v>0</v>
      </c>
      <c r="AQ138" s="363">
        <f t="shared" si="133"/>
        <v>0</v>
      </c>
      <c r="AR138" s="363">
        <v>4701</v>
      </c>
      <c r="AS138" s="363">
        <f t="shared" si="134"/>
        <v>4701</v>
      </c>
      <c r="AT138" s="364">
        <f t="shared" si="135"/>
        <v>4701</v>
      </c>
    </row>
    <row r="139" spans="1:46" ht="25.5" hidden="1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361">
        <f t="shared" ref="AO139:AO202" si="139">E139-K139-Q139-W139-AC139-AI139</f>
        <v>5.5</v>
      </c>
      <c r="AP139" s="365">
        <v>600</v>
      </c>
      <c r="AQ139" s="363">
        <f t="shared" si="133"/>
        <v>3300</v>
      </c>
      <c r="AR139" s="365">
        <v>588</v>
      </c>
      <c r="AS139" s="363">
        <f t="shared" si="134"/>
        <v>3234</v>
      </c>
      <c r="AT139" s="366">
        <f t="shared" si="135"/>
        <v>6534</v>
      </c>
    </row>
    <row r="140" spans="1:46" hidden="1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361">
        <f t="shared" si="139"/>
        <v>0</v>
      </c>
      <c r="AP140" s="362"/>
      <c r="AQ140" s="363"/>
      <c r="AR140" s="359"/>
      <c r="AS140" s="363"/>
      <c r="AT140" s="360"/>
    </row>
    <row r="141" spans="1:46" hidden="1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/>
      <c r="X141" s="222">
        <v>4518</v>
      </c>
      <c r="Y141" s="222">
        <f t="shared" ref="Y141:Y155" si="147">W141*X141</f>
        <v>0</v>
      </c>
      <c r="Z141" s="222">
        <v>7588.7999999999993</v>
      </c>
      <c r="AA141" s="222">
        <f t="shared" ref="AA141:AA155" si="148">W141*Z141</f>
        <v>0</v>
      </c>
      <c r="AB141" s="223">
        <f t="shared" ref="AB141:AB155" si="149">Y141+AA141</f>
        <v>0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361">
        <f t="shared" si="139"/>
        <v>1</v>
      </c>
      <c r="AP141" s="363">
        <v>4518</v>
      </c>
      <c r="AQ141" s="363">
        <f t="shared" ref="AQ141:AQ155" si="156">AO141*AP141</f>
        <v>4518</v>
      </c>
      <c r="AR141" s="363">
        <v>7588.7999999999993</v>
      </c>
      <c r="AS141" s="363">
        <f t="shared" ref="AS141:AS155" si="157">AO141*AR141</f>
        <v>7588.7999999999993</v>
      </c>
      <c r="AT141" s="364">
        <f t="shared" ref="AT141:AT155" si="158">AQ141+AS141</f>
        <v>12106.8</v>
      </c>
    </row>
    <row r="142" spans="1:46" hidden="1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/>
      <c r="X142" s="222">
        <v>3005</v>
      </c>
      <c r="Y142" s="222">
        <f t="shared" si="147"/>
        <v>0</v>
      </c>
      <c r="Z142" s="222">
        <v>5133.5999999999995</v>
      </c>
      <c r="AA142" s="222">
        <f t="shared" si="148"/>
        <v>0</v>
      </c>
      <c r="AB142" s="223">
        <f t="shared" si="149"/>
        <v>0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361">
        <f t="shared" si="139"/>
        <v>1</v>
      </c>
      <c r="AP142" s="363">
        <v>3005</v>
      </c>
      <c r="AQ142" s="363">
        <f t="shared" si="156"/>
        <v>3005</v>
      </c>
      <c r="AR142" s="363">
        <v>5133.5999999999995</v>
      </c>
      <c r="AS142" s="363">
        <f t="shared" si="157"/>
        <v>5133.5999999999995</v>
      </c>
      <c r="AT142" s="364">
        <f t="shared" si="158"/>
        <v>8138.5999999999995</v>
      </c>
    </row>
    <row r="143" spans="1:46" hidden="1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361">
        <f t="shared" si="139"/>
        <v>1</v>
      </c>
      <c r="AP143" s="365">
        <v>4500</v>
      </c>
      <c r="AQ143" s="363">
        <f t="shared" si="156"/>
        <v>4500</v>
      </c>
      <c r="AR143" s="365">
        <v>4900</v>
      </c>
      <c r="AS143" s="363">
        <f t="shared" si="157"/>
        <v>4900</v>
      </c>
      <c r="AT143" s="366">
        <f t="shared" si="158"/>
        <v>9400</v>
      </c>
    </row>
    <row r="144" spans="1:46" ht="25.5" hidden="1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/>
      <c r="AD144" s="272">
        <v>4500</v>
      </c>
      <c r="AE144" s="269">
        <f t="shared" si="150"/>
        <v>0</v>
      </c>
      <c r="AF144" s="272">
        <v>12807.650000000001</v>
      </c>
      <c r="AG144" s="269">
        <f t="shared" si="151"/>
        <v>0</v>
      </c>
      <c r="AH144" s="273">
        <f t="shared" si="152"/>
        <v>0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361">
        <f t="shared" si="139"/>
        <v>2</v>
      </c>
      <c r="AP144" s="365">
        <v>4500</v>
      </c>
      <c r="AQ144" s="363">
        <f t="shared" si="156"/>
        <v>9000</v>
      </c>
      <c r="AR144" s="365">
        <v>12807.650000000001</v>
      </c>
      <c r="AS144" s="363">
        <f t="shared" si="157"/>
        <v>25615.300000000003</v>
      </c>
      <c r="AT144" s="366">
        <f t="shared" si="158"/>
        <v>34615.300000000003</v>
      </c>
    </row>
    <row r="145" spans="1:46" hidden="1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361">
        <f t="shared" si="139"/>
        <v>1</v>
      </c>
      <c r="AP145" s="365">
        <v>400</v>
      </c>
      <c r="AQ145" s="363">
        <f t="shared" si="156"/>
        <v>400</v>
      </c>
      <c r="AR145" s="365">
        <v>952.8</v>
      </c>
      <c r="AS145" s="363">
        <f t="shared" si="157"/>
        <v>952.8</v>
      </c>
      <c r="AT145" s="366">
        <f t="shared" si="158"/>
        <v>1352.8</v>
      </c>
    </row>
    <row r="146" spans="1:46" hidden="1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361">
        <f t="shared" si="139"/>
        <v>4</v>
      </c>
      <c r="AP146" s="365">
        <v>300</v>
      </c>
      <c r="AQ146" s="363">
        <f t="shared" si="156"/>
        <v>1200</v>
      </c>
      <c r="AR146" s="365">
        <v>234</v>
      </c>
      <c r="AS146" s="363">
        <f t="shared" si="157"/>
        <v>936</v>
      </c>
      <c r="AT146" s="366">
        <f t="shared" si="158"/>
        <v>2136</v>
      </c>
    </row>
    <row r="147" spans="1:46" hidden="1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/>
      <c r="X147" s="225">
        <v>850</v>
      </c>
      <c r="Y147" s="222">
        <f t="shared" si="147"/>
        <v>0</v>
      </c>
      <c r="Z147" s="225">
        <v>347.2</v>
      </c>
      <c r="AA147" s="222">
        <f t="shared" si="148"/>
        <v>0</v>
      </c>
      <c r="AB147" s="226">
        <f t="shared" si="149"/>
        <v>0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361">
        <f t="shared" si="139"/>
        <v>2</v>
      </c>
      <c r="AP147" s="365">
        <v>850</v>
      </c>
      <c r="AQ147" s="363">
        <f t="shared" si="156"/>
        <v>1700</v>
      </c>
      <c r="AR147" s="365">
        <v>347.2</v>
      </c>
      <c r="AS147" s="363">
        <f t="shared" si="157"/>
        <v>694.4</v>
      </c>
      <c r="AT147" s="366">
        <f t="shared" si="158"/>
        <v>2394.4</v>
      </c>
    </row>
    <row r="148" spans="1:46" hidden="1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/>
      <c r="X148" s="225">
        <v>850</v>
      </c>
      <c r="Y148" s="222">
        <f t="shared" si="147"/>
        <v>0</v>
      </c>
      <c r="Z148" s="225">
        <v>311.87692307692305</v>
      </c>
      <c r="AA148" s="222">
        <f t="shared" si="148"/>
        <v>0</v>
      </c>
      <c r="AB148" s="226">
        <f t="shared" si="149"/>
        <v>0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361">
        <f t="shared" si="139"/>
        <v>3</v>
      </c>
      <c r="AP148" s="365">
        <v>850</v>
      </c>
      <c r="AQ148" s="363">
        <f t="shared" si="156"/>
        <v>2550</v>
      </c>
      <c r="AR148" s="365">
        <v>311.87692307692305</v>
      </c>
      <c r="AS148" s="363">
        <f t="shared" si="157"/>
        <v>935.63076923076915</v>
      </c>
      <c r="AT148" s="366">
        <f t="shared" si="158"/>
        <v>3485.6307692307691</v>
      </c>
    </row>
    <row r="149" spans="1:46" hidden="1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/>
      <c r="X149" s="222">
        <v>600</v>
      </c>
      <c r="Y149" s="222">
        <f t="shared" si="147"/>
        <v>0</v>
      </c>
      <c r="Z149" s="222">
        <v>784</v>
      </c>
      <c r="AA149" s="222">
        <f t="shared" si="148"/>
        <v>0</v>
      </c>
      <c r="AB149" s="223">
        <f t="shared" si="149"/>
        <v>0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361">
        <f t="shared" si="139"/>
        <v>2</v>
      </c>
      <c r="AP149" s="363">
        <v>600</v>
      </c>
      <c r="AQ149" s="363">
        <f t="shared" si="156"/>
        <v>1200</v>
      </c>
      <c r="AR149" s="363">
        <v>784</v>
      </c>
      <c r="AS149" s="363">
        <f t="shared" si="157"/>
        <v>1568</v>
      </c>
      <c r="AT149" s="364">
        <f t="shared" si="158"/>
        <v>2768</v>
      </c>
    </row>
    <row r="150" spans="1:46" hidden="1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/>
      <c r="X150" s="222">
        <v>600</v>
      </c>
      <c r="Y150" s="222">
        <f t="shared" si="147"/>
        <v>0</v>
      </c>
      <c r="Z150" s="222">
        <v>420</v>
      </c>
      <c r="AA150" s="222">
        <f t="shared" si="148"/>
        <v>0</v>
      </c>
      <c r="AB150" s="223">
        <f t="shared" si="149"/>
        <v>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361">
        <f t="shared" si="139"/>
        <v>4</v>
      </c>
      <c r="AP150" s="363">
        <v>600</v>
      </c>
      <c r="AQ150" s="363">
        <f t="shared" si="156"/>
        <v>2400</v>
      </c>
      <c r="AR150" s="363">
        <v>420</v>
      </c>
      <c r="AS150" s="363">
        <f t="shared" si="157"/>
        <v>1680</v>
      </c>
      <c r="AT150" s="364">
        <f t="shared" si="158"/>
        <v>4080</v>
      </c>
    </row>
    <row r="151" spans="1:46" hidden="1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361">
        <f t="shared" si="139"/>
        <v>1</v>
      </c>
      <c r="AP151" s="363">
        <v>1200</v>
      </c>
      <c r="AQ151" s="363">
        <f t="shared" si="156"/>
        <v>1200</v>
      </c>
      <c r="AR151" s="363">
        <v>450</v>
      </c>
      <c r="AS151" s="363">
        <f t="shared" si="157"/>
        <v>450</v>
      </c>
      <c r="AT151" s="364">
        <f t="shared" si="158"/>
        <v>1650</v>
      </c>
    </row>
    <row r="152" spans="1:46" hidden="1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/>
      <c r="X152" s="222">
        <v>1050</v>
      </c>
      <c r="Y152" s="222">
        <f t="shared" si="147"/>
        <v>0</v>
      </c>
      <c r="Z152" s="222">
        <v>840</v>
      </c>
      <c r="AA152" s="222">
        <f t="shared" si="148"/>
        <v>0</v>
      </c>
      <c r="AB152" s="223">
        <f t="shared" si="149"/>
        <v>0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361">
        <f t="shared" si="139"/>
        <v>22</v>
      </c>
      <c r="AP152" s="363">
        <v>1050</v>
      </c>
      <c r="AQ152" s="363">
        <f t="shared" si="156"/>
        <v>23100</v>
      </c>
      <c r="AR152" s="363">
        <v>840</v>
      </c>
      <c r="AS152" s="363">
        <f t="shared" si="157"/>
        <v>18480</v>
      </c>
      <c r="AT152" s="364">
        <f t="shared" si="158"/>
        <v>41580</v>
      </c>
    </row>
    <row r="153" spans="1:46" hidden="1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/>
      <c r="X153" s="222">
        <v>1050</v>
      </c>
      <c r="Y153" s="222">
        <f t="shared" si="147"/>
        <v>0</v>
      </c>
      <c r="Z153" s="222">
        <v>3080</v>
      </c>
      <c r="AA153" s="222">
        <f t="shared" si="148"/>
        <v>0</v>
      </c>
      <c r="AB153" s="223">
        <f t="shared" si="149"/>
        <v>0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361">
        <f t="shared" si="139"/>
        <v>5</v>
      </c>
      <c r="AP153" s="363">
        <v>1050</v>
      </c>
      <c r="AQ153" s="363">
        <f t="shared" si="156"/>
        <v>5250</v>
      </c>
      <c r="AR153" s="363">
        <v>3080</v>
      </c>
      <c r="AS153" s="363">
        <f t="shared" si="157"/>
        <v>15400</v>
      </c>
      <c r="AT153" s="364">
        <f t="shared" si="158"/>
        <v>20650</v>
      </c>
    </row>
    <row r="154" spans="1:46" hidden="1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/>
      <c r="X154" s="222">
        <v>0</v>
      </c>
      <c r="Y154" s="222">
        <f t="shared" si="147"/>
        <v>0</v>
      </c>
      <c r="Z154" s="222">
        <v>4701</v>
      </c>
      <c r="AA154" s="222">
        <f t="shared" si="148"/>
        <v>0</v>
      </c>
      <c r="AB154" s="223">
        <f t="shared" si="149"/>
        <v>0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361">
        <f t="shared" si="139"/>
        <v>1</v>
      </c>
      <c r="AP154" s="363">
        <v>0</v>
      </c>
      <c r="AQ154" s="363">
        <f t="shared" si="156"/>
        <v>0</v>
      </c>
      <c r="AR154" s="363">
        <v>4701</v>
      </c>
      <c r="AS154" s="363">
        <f t="shared" si="157"/>
        <v>4701</v>
      </c>
      <c r="AT154" s="364">
        <f t="shared" si="158"/>
        <v>4701</v>
      </c>
    </row>
    <row r="155" spans="1:46" ht="25.5" hidden="1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361">
        <f t="shared" si="139"/>
        <v>5.5</v>
      </c>
      <c r="AP155" s="365">
        <v>600</v>
      </c>
      <c r="AQ155" s="363">
        <f t="shared" si="156"/>
        <v>3300</v>
      </c>
      <c r="AR155" s="365">
        <v>588</v>
      </c>
      <c r="AS155" s="363">
        <f t="shared" si="157"/>
        <v>3234</v>
      </c>
      <c r="AT155" s="366">
        <f t="shared" si="158"/>
        <v>6534</v>
      </c>
    </row>
    <row r="156" spans="1:46" hidden="1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361">
        <f t="shared" si="139"/>
        <v>0</v>
      </c>
      <c r="AP156" s="362"/>
      <c r="AQ156" s="363"/>
      <c r="AR156" s="359"/>
      <c r="AS156" s="363"/>
      <c r="AT156" s="360"/>
    </row>
    <row r="157" spans="1:46" hidden="1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/>
      <c r="X157" s="222">
        <v>4518</v>
      </c>
      <c r="Y157" s="222">
        <f t="shared" ref="Y157:Y172" si="167">W157*X157</f>
        <v>0</v>
      </c>
      <c r="Z157" s="222">
        <v>7588.7999999999993</v>
      </c>
      <c r="AA157" s="222">
        <f t="shared" ref="AA157:AA172" si="168">W157*Z157</f>
        <v>0</v>
      </c>
      <c r="AB157" s="223">
        <f t="shared" ref="AB157:AB172" si="169">Y157+AA157</f>
        <v>0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361">
        <f t="shared" si="139"/>
        <v>1</v>
      </c>
      <c r="AP157" s="363">
        <v>4518</v>
      </c>
      <c r="AQ157" s="363">
        <f t="shared" ref="AQ157:AQ172" si="176">AO157*AP157</f>
        <v>4518</v>
      </c>
      <c r="AR157" s="363">
        <v>7588.7999999999993</v>
      </c>
      <c r="AS157" s="363">
        <f t="shared" ref="AS157:AS172" si="177">AO157*AR157</f>
        <v>7588.7999999999993</v>
      </c>
      <c r="AT157" s="364">
        <f t="shared" ref="AT157:AT172" si="178">AQ157+AS157</f>
        <v>12106.8</v>
      </c>
    </row>
    <row r="158" spans="1:46" hidden="1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/>
      <c r="X158" s="222">
        <v>3005</v>
      </c>
      <c r="Y158" s="222">
        <f t="shared" si="167"/>
        <v>0</v>
      </c>
      <c r="Z158" s="222">
        <v>5133.5999999999995</v>
      </c>
      <c r="AA158" s="222">
        <f t="shared" si="168"/>
        <v>0</v>
      </c>
      <c r="AB158" s="223">
        <f t="shared" si="169"/>
        <v>0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361">
        <f t="shared" si="139"/>
        <v>1</v>
      </c>
      <c r="AP158" s="363">
        <v>3005</v>
      </c>
      <c r="AQ158" s="363">
        <f t="shared" si="176"/>
        <v>3005</v>
      </c>
      <c r="AR158" s="363">
        <v>5133.5999999999995</v>
      </c>
      <c r="AS158" s="363">
        <f t="shared" si="177"/>
        <v>5133.5999999999995</v>
      </c>
      <c r="AT158" s="364">
        <f t="shared" si="178"/>
        <v>8138.5999999999995</v>
      </c>
    </row>
    <row r="159" spans="1:46" hidden="1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361">
        <f t="shared" si="139"/>
        <v>1</v>
      </c>
      <c r="AP159" s="365">
        <v>4500</v>
      </c>
      <c r="AQ159" s="363">
        <f t="shared" si="176"/>
        <v>4500</v>
      </c>
      <c r="AR159" s="365">
        <v>4900</v>
      </c>
      <c r="AS159" s="363">
        <f t="shared" si="177"/>
        <v>4900</v>
      </c>
      <c r="AT159" s="366">
        <f t="shared" si="178"/>
        <v>9400</v>
      </c>
    </row>
    <row r="160" spans="1:46" ht="25.5" hidden="1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/>
      <c r="AD160" s="272">
        <v>4500</v>
      </c>
      <c r="AE160" s="269">
        <f t="shared" si="170"/>
        <v>0</v>
      </c>
      <c r="AF160" s="272">
        <v>12807.650000000001</v>
      </c>
      <c r="AG160" s="269">
        <f t="shared" si="171"/>
        <v>0</v>
      </c>
      <c r="AH160" s="273">
        <f t="shared" si="172"/>
        <v>0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361">
        <f t="shared" si="139"/>
        <v>2</v>
      </c>
      <c r="AP160" s="365">
        <v>4500</v>
      </c>
      <c r="AQ160" s="363">
        <f t="shared" si="176"/>
        <v>9000</v>
      </c>
      <c r="AR160" s="365">
        <v>12807.650000000001</v>
      </c>
      <c r="AS160" s="363">
        <f t="shared" si="177"/>
        <v>25615.300000000003</v>
      </c>
      <c r="AT160" s="366">
        <f t="shared" si="178"/>
        <v>34615.300000000003</v>
      </c>
    </row>
    <row r="161" spans="1:46" hidden="1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361">
        <f t="shared" si="139"/>
        <v>1</v>
      </c>
      <c r="AP161" s="365">
        <v>400</v>
      </c>
      <c r="AQ161" s="363">
        <f t="shared" si="176"/>
        <v>400</v>
      </c>
      <c r="AR161" s="365">
        <v>952.8</v>
      </c>
      <c r="AS161" s="363">
        <f t="shared" si="177"/>
        <v>952.8</v>
      </c>
      <c r="AT161" s="366">
        <f t="shared" si="178"/>
        <v>1352.8</v>
      </c>
    </row>
    <row r="162" spans="1:46" hidden="1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361">
        <f t="shared" si="139"/>
        <v>5</v>
      </c>
      <c r="AP162" s="365">
        <v>300</v>
      </c>
      <c r="AQ162" s="363">
        <f t="shared" si="176"/>
        <v>1500</v>
      </c>
      <c r="AR162" s="365">
        <v>234</v>
      </c>
      <c r="AS162" s="363">
        <f t="shared" si="177"/>
        <v>1170</v>
      </c>
      <c r="AT162" s="366">
        <f t="shared" si="178"/>
        <v>2670</v>
      </c>
    </row>
    <row r="163" spans="1:46" hidden="1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/>
      <c r="X163" s="225">
        <v>850</v>
      </c>
      <c r="Y163" s="222">
        <f t="shared" si="167"/>
        <v>0</v>
      </c>
      <c r="Z163" s="225">
        <v>347.2</v>
      </c>
      <c r="AA163" s="222">
        <f t="shared" si="168"/>
        <v>0</v>
      </c>
      <c r="AB163" s="226">
        <f t="shared" si="169"/>
        <v>0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361">
        <f t="shared" si="139"/>
        <v>2</v>
      </c>
      <c r="AP163" s="365">
        <v>850</v>
      </c>
      <c r="AQ163" s="363">
        <f t="shared" si="176"/>
        <v>1700</v>
      </c>
      <c r="AR163" s="365">
        <v>347.2</v>
      </c>
      <c r="AS163" s="363">
        <f t="shared" si="177"/>
        <v>694.4</v>
      </c>
      <c r="AT163" s="366">
        <f t="shared" si="178"/>
        <v>2394.4</v>
      </c>
    </row>
    <row r="164" spans="1:46" hidden="1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/>
      <c r="X164" s="225">
        <v>850</v>
      </c>
      <c r="Y164" s="222">
        <f t="shared" si="167"/>
        <v>0</v>
      </c>
      <c r="Z164" s="225">
        <v>316.39999999999998</v>
      </c>
      <c r="AA164" s="222">
        <f t="shared" si="168"/>
        <v>0</v>
      </c>
      <c r="AB164" s="226">
        <f t="shared" si="169"/>
        <v>0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361">
        <f t="shared" si="139"/>
        <v>1</v>
      </c>
      <c r="AP164" s="365">
        <v>850</v>
      </c>
      <c r="AQ164" s="363">
        <f t="shared" si="176"/>
        <v>850</v>
      </c>
      <c r="AR164" s="365">
        <v>316.39999999999998</v>
      </c>
      <c r="AS164" s="363">
        <f t="shared" si="177"/>
        <v>316.39999999999998</v>
      </c>
      <c r="AT164" s="366">
        <f t="shared" si="178"/>
        <v>1166.4000000000001</v>
      </c>
    </row>
    <row r="165" spans="1:46" hidden="1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/>
      <c r="X165" s="225">
        <v>850</v>
      </c>
      <c r="Y165" s="222">
        <f t="shared" si="167"/>
        <v>0</v>
      </c>
      <c r="Z165" s="225">
        <v>311.87692307692305</v>
      </c>
      <c r="AA165" s="222">
        <f t="shared" si="168"/>
        <v>0</v>
      </c>
      <c r="AB165" s="226">
        <f t="shared" si="169"/>
        <v>0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361">
        <f t="shared" si="139"/>
        <v>4</v>
      </c>
      <c r="AP165" s="365">
        <v>850</v>
      </c>
      <c r="AQ165" s="363">
        <f t="shared" si="176"/>
        <v>3400</v>
      </c>
      <c r="AR165" s="365">
        <v>311.87692307692305</v>
      </c>
      <c r="AS165" s="363">
        <f t="shared" si="177"/>
        <v>1247.5076923076922</v>
      </c>
      <c r="AT165" s="366">
        <f t="shared" si="178"/>
        <v>4647.5076923076922</v>
      </c>
    </row>
    <row r="166" spans="1:46" hidden="1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/>
      <c r="X166" s="222">
        <v>600</v>
      </c>
      <c r="Y166" s="222">
        <f t="shared" si="167"/>
        <v>0</v>
      </c>
      <c r="Z166" s="222">
        <v>784</v>
      </c>
      <c r="AA166" s="222">
        <f t="shared" si="168"/>
        <v>0</v>
      </c>
      <c r="AB166" s="223">
        <f t="shared" si="169"/>
        <v>0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361">
        <f t="shared" si="139"/>
        <v>2</v>
      </c>
      <c r="AP166" s="363">
        <v>600</v>
      </c>
      <c r="AQ166" s="363">
        <f t="shared" si="176"/>
        <v>1200</v>
      </c>
      <c r="AR166" s="363">
        <v>784</v>
      </c>
      <c r="AS166" s="363">
        <f t="shared" si="177"/>
        <v>1568</v>
      </c>
      <c r="AT166" s="364">
        <f t="shared" si="178"/>
        <v>2768</v>
      </c>
    </row>
    <row r="167" spans="1:46" hidden="1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/>
      <c r="X167" s="222">
        <v>600</v>
      </c>
      <c r="Y167" s="222">
        <f t="shared" si="167"/>
        <v>0</v>
      </c>
      <c r="Z167" s="222">
        <v>420</v>
      </c>
      <c r="AA167" s="222">
        <f t="shared" si="168"/>
        <v>0</v>
      </c>
      <c r="AB167" s="223">
        <f t="shared" si="169"/>
        <v>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361">
        <f t="shared" si="139"/>
        <v>9</v>
      </c>
      <c r="AP167" s="363">
        <v>600</v>
      </c>
      <c r="AQ167" s="363">
        <f t="shared" si="176"/>
        <v>5400</v>
      </c>
      <c r="AR167" s="363">
        <v>420</v>
      </c>
      <c r="AS167" s="363">
        <f t="shared" si="177"/>
        <v>3780</v>
      </c>
      <c r="AT167" s="364">
        <f t="shared" si="178"/>
        <v>9180</v>
      </c>
    </row>
    <row r="168" spans="1:46" hidden="1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361">
        <f t="shared" si="139"/>
        <v>1</v>
      </c>
      <c r="AP168" s="363">
        <v>1200</v>
      </c>
      <c r="AQ168" s="363">
        <f t="shared" si="176"/>
        <v>1200</v>
      </c>
      <c r="AR168" s="363">
        <v>450</v>
      </c>
      <c r="AS168" s="363">
        <f t="shared" si="177"/>
        <v>450</v>
      </c>
      <c r="AT168" s="364">
        <f t="shared" si="178"/>
        <v>1650</v>
      </c>
    </row>
    <row r="169" spans="1:46" hidden="1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/>
      <c r="X169" s="222">
        <v>1050</v>
      </c>
      <c r="Y169" s="222">
        <f t="shared" si="167"/>
        <v>0</v>
      </c>
      <c r="Z169" s="222">
        <v>840</v>
      </c>
      <c r="AA169" s="222">
        <f t="shared" si="168"/>
        <v>0</v>
      </c>
      <c r="AB169" s="223">
        <f t="shared" si="169"/>
        <v>0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361">
        <f t="shared" si="139"/>
        <v>22</v>
      </c>
      <c r="AP169" s="363">
        <v>1050</v>
      </c>
      <c r="AQ169" s="363">
        <f t="shared" si="176"/>
        <v>23100</v>
      </c>
      <c r="AR169" s="363">
        <v>840</v>
      </c>
      <c r="AS169" s="363">
        <f t="shared" si="177"/>
        <v>18480</v>
      </c>
      <c r="AT169" s="364">
        <f t="shared" si="178"/>
        <v>41580</v>
      </c>
    </row>
    <row r="170" spans="1:46" hidden="1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/>
      <c r="X170" s="222">
        <v>1050</v>
      </c>
      <c r="Y170" s="222">
        <f t="shared" si="167"/>
        <v>0</v>
      </c>
      <c r="Z170" s="222">
        <v>3080</v>
      </c>
      <c r="AA170" s="222">
        <f t="shared" si="168"/>
        <v>0</v>
      </c>
      <c r="AB170" s="223">
        <f t="shared" si="169"/>
        <v>0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361">
        <f t="shared" si="139"/>
        <v>5</v>
      </c>
      <c r="AP170" s="363">
        <v>1050</v>
      </c>
      <c r="AQ170" s="363">
        <f t="shared" si="176"/>
        <v>5250</v>
      </c>
      <c r="AR170" s="363">
        <v>3080</v>
      </c>
      <c r="AS170" s="363">
        <f t="shared" si="177"/>
        <v>15400</v>
      </c>
      <c r="AT170" s="364">
        <f t="shared" si="178"/>
        <v>20650</v>
      </c>
    </row>
    <row r="171" spans="1:46" hidden="1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/>
      <c r="X171" s="222">
        <v>0</v>
      </c>
      <c r="Y171" s="222">
        <f t="shared" si="167"/>
        <v>0</v>
      </c>
      <c r="Z171" s="222">
        <v>4701</v>
      </c>
      <c r="AA171" s="222">
        <f t="shared" si="168"/>
        <v>0</v>
      </c>
      <c r="AB171" s="223">
        <f t="shared" si="169"/>
        <v>0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361">
        <f t="shared" si="139"/>
        <v>1</v>
      </c>
      <c r="AP171" s="363">
        <v>0</v>
      </c>
      <c r="AQ171" s="363">
        <f t="shared" si="176"/>
        <v>0</v>
      </c>
      <c r="AR171" s="363">
        <v>4701</v>
      </c>
      <c r="AS171" s="363">
        <f t="shared" si="177"/>
        <v>4701</v>
      </c>
      <c r="AT171" s="364">
        <f t="shared" si="178"/>
        <v>4701</v>
      </c>
    </row>
    <row r="172" spans="1:46" ht="25.5" hidden="1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361">
        <f t="shared" si="139"/>
        <v>5.5</v>
      </c>
      <c r="AP172" s="365">
        <v>600</v>
      </c>
      <c r="AQ172" s="363">
        <f t="shared" si="176"/>
        <v>3300</v>
      </c>
      <c r="AR172" s="365">
        <v>588</v>
      </c>
      <c r="AS172" s="363">
        <f t="shared" si="177"/>
        <v>3234</v>
      </c>
      <c r="AT172" s="366">
        <f t="shared" si="178"/>
        <v>6534</v>
      </c>
    </row>
    <row r="173" spans="1:46" ht="13.5" hidden="1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361">
        <f t="shared" si="139"/>
        <v>0</v>
      </c>
      <c r="AP173" s="362"/>
      <c r="AQ173" s="363"/>
      <c r="AR173" s="359"/>
      <c r="AS173" s="363"/>
      <c r="AT173" s="360"/>
    </row>
    <row r="174" spans="1:46" hidden="1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/>
      <c r="AD174" s="269">
        <v>2829</v>
      </c>
      <c r="AE174" s="269">
        <f t="shared" ref="AE174:AE185" si="192">AC174*AD174</f>
        <v>0</v>
      </c>
      <c r="AF174" s="269">
        <v>5624.6399999999994</v>
      </c>
      <c r="AG174" s="269">
        <f t="shared" ref="AG174:AG185" si="193">AC174*AF174</f>
        <v>0</v>
      </c>
      <c r="AH174" s="270">
        <f t="shared" ref="AH174:AH185" si="194">AE174+AG174</f>
        <v>0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361">
        <f t="shared" si="139"/>
        <v>1</v>
      </c>
      <c r="AP174" s="363">
        <v>2829</v>
      </c>
      <c r="AQ174" s="363">
        <f t="shared" ref="AQ174:AQ185" si="198">AO174*AP174</f>
        <v>2829</v>
      </c>
      <c r="AR174" s="363">
        <v>5624.6399999999994</v>
      </c>
      <c r="AS174" s="363">
        <f t="shared" ref="AS174:AS185" si="199">AO174*AR174</f>
        <v>5624.6399999999994</v>
      </c>
      <c r="AT174" s="364">
        <f t="shared" ref="AT174:AT185" si="200">AQ174+AS174</f>
        <v>8453.64</v>
      </c>
    </row>
    <row r="175" spans="1:46" hidden="1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/>
      <c r="AD175" s="269">
        <v>1681</v>
      </c>
      <c r="AE175" s="269">
        <f t="shared" si="192"/>
        <v>0</v>
      </c>
      <c r="AF175" s="269">
        <v>4575.5999999999995</v>
      </c>
      <c r="AG175" s="269">
        <f t="shared" si="193"/>
        <v>0</v>
      </c>
      <c r="AH175" s="270">
        <f t="shared" si="194"/>
        <v>0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361">
        <f t="shared" si="139"/>
        <v>1</v>
      </c>
      <c r="AP175" s="363">
        <v>1681</v>
      </c>
      <c r="AQ175" s="363">
        <f t="shared" si="198"/>
        <v>1681</v>
      </c>
      <c r="AR175" s="363">
        <v>4575.5999999999995</v>
      </c>
      <c r="AS175" s="363">
        <f t="shared" si="199"/>
        <v>4575.5999999999995</v>
      </c>
      <c r="AT175" s="364">
        <f t="shared" si="200"/>
        <v>6256.5999999999995</v>
      </c>
    </row>
    <row r="176" spans="1:46" hidden="1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361">
        <f t="shared" si="139"/>
        <v>1</v>
      </c>
      <c r="AP176" s="365">
        <v>4500</v>
      </c>
      <c r="AQ176" s="363">
        <f t="shared" si="198"/>
        <v>4500</v>
      </c>
      <c r="AR176" s="365">
        <v>4900</v>
      </c>
      <c r="AS176" s="363">
        <f t="shared" si="199"/>
        <v>4900</v>
      </c>
      <c r="AT176" s="366">
        <f t="shared" si="200"/>
        <v>9400</v>
      </c>
    </row>
    <row r="177" spans="1:46" ht="25.5" hidden="1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361">
        <f t="shared" si="139"/>
        <v>2</v>
      </c>
      <c r="AP177" s="365">
        <v>4500</v>
      </c>
      <c r="AQ177" s="363">
        <f t="shared" si="198"/>
        <v>9000</v>
      </c>
      <c r="AR177" s="365">
        <v>11136.75</v>
      </c>
      <c r="AS177" s="363">
        <f t="shared" si="199"/>
        <v>22273.5</v>
      </c>
      <c r="AT177" s="366">
        <f t="shared" si="200"/>
        <v>31273.5</v>
      </c>
    </row>
    <row r="178" spans="1:46" hidden="1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361">
        <f t="shared" si="139"/>
        <v>2</v>
      </c>
      <c r="AP178" s="365">
        <v>300</v>
      </c>
      <c r="AQ178" s="363">
        <f t="shared" si="198"/>
        <v>600</v>
      </c>
      <c r="AR178" s="365">
        <v>234</v>
      </c>
      <c r="AS178" s="363">
        <f t="shared" si="199"/>
        <v>468</v>
      </c>
      <c r="AT178" s="366">
        <f t="shared" si="200"/>
        <v>1068</v>
      </c>
    </row>
    <row r="179" spans="1:46" hidden="1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361">
        <f t="shared" si="139"/>
        <v>1</v>
      </c>
      <c r="AP179" s="365">
        <v>850</v>
      </c>
      <c r="AQ179" s="363">
        <f t="shared" si="198"/>
        <v>850</v>
      </c>
      <c r="AR179" s="365">
        <v>311.87692307692305</v>
      </c>
      <c r="AS179" s="363">
        <f t="shared" si="199"/>
        <v>311.87692307692305</v>
      </c>
      <c r="AT179" s="366">
        <f t="shared" si="200"/>
        <v>1161.876923076923</v>
      </c>
    </row>
    <row r="180" spans="1:46" hidden="1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361">
        <f t="shared" si="139"/>
        <v>1</v>
      </c>
      <c r="AP180" s="363">
        <v>600</v>
      </c>
      <c r="AQ180" s="363">
        <f t="shared" si="198"/>
        <v>600</v>
      </c>
      <c r="AR180" s="363">
        <v>420</v>
      </c>
      <c r="AS180" s="363">
        <f t="shared" si="199"/>
        <v>420</v>
      </c>
      <c r="AT180" s="364">
        <f t="shared" si="200"/>
        <v>1020</v>
      </c>
    </row>
    <row r="181" spans="1:46" hidden="1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361">
        <f t="shared" si="139"/>
        <v>1</v>
      </c>
      <c r="AP181" s="363">
        <v>1200</v>
      </c>
      <c r="AQ181" s="363">
        <f t="shared" si="198"/>
        <v>1200</v>
      </c>
      <c r="AR181" s="363">
        <v>300</v>
      </c>
      <c r="AS181" s="363">
        <f t="shared" si="199"/>
        <v>300</v>
      </c>
      <c r="AT181" s="364">
        <f t="shared" si="200"/>
        <v>1500</v>
      </c>
    </row>
    <row r="182" spans="1:46" hidden="1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361">
        <f t="shared" si="139"/>
        <v>4.3</v>
      </c>
      <c r="AP182" s="363">
        <v>1050</v>
      </c>
      <c r="AQ182" s="363">
        <f t="shared" si="198"/>
        <v>4515</v>
      </c>
      <c r="AR182" s="363">
        <v>840</v>
      </c>
      <c r="AS182" s="363">
        <f t="shared" si="199"/>
        <v>3612</v>
      </c>
      <c r="AT182" s="364">
        <f t="shared" si="200"/>
        <v>8127</v>
      </c>
    </row>
    <row r="183" spans="1:46" hidden="1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361">
        <f t="shared" si="139"/>
        <v>1</v>
      </c>
      <c r="AP183" s="363">
        <v>1050</v>
      </c>
      <c r="AQ183" s="363">
        <f t="shared" si="198"/>
        <v>1050</v>
      </c>
      <c r="AR183" s="363">
        <v>3080</v>
      </c>
      <c r="AS183" s="363">
        <f t="shared" si="199"/>
        <v>3080</v>
      </c>
      <c r="AT183" s="364">
        <f t="shared" si="200"/>
        <v>4130</v>
      </c>
    </row>
    <row r="184" spans="1:46" ht="25.5" hidden="1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361">
        <f t="shared" si="139"/>
        <v>3</v>
      </c>
      <c r="AP184" s="365">
        <v>600</v>
      </c>
      <c r="AQ184" s="363">
        <f t="shared" si="198"/>
        <v>1800</v>
      </c>
      <c r="AR184" s="365">
        <v>588</v>
      </c>
      <c r="AS184" s="363">
        <f t="shared" si="199"/>
        <v>1764</v>
      </c>
      <c r="AT184" s="366">
        <f t="shared" si="200"/>
        <v>3564</v>
      </c>
    </row>
    <row r="185" spans="1:46" hidden="1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361">
        <f t="shared" si="139"/>
        <v>1</v>
      </c>
      <c r="AP185" s="363">
        <v>0</v>
      </c>
      <c r="AQ185" s="363">
        <f t="shared" si="198"/>
        <v>0</v>
      </c>
      <c r="AR185" s="363">
        <v>1688</v>
      </c>
      <c r="AS185" s="363">
        <f t="shared" si="199"/>
        <v>1688</v>
      </c>
      <c r="AT185" s="364">
        <f t="shared" si="200"/>
        <v>1688</v>
      </c>
    </row>
    <row r="186" spans="1:46" hidden="1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361">
        <f t="shared" si="139"/>
        <v>0</v>
      </c>
      <c r="AP186" s="362"/>
      <c r="AQ186" s="363"/>
      <c r="AR186" s="359"/>
      <c r="AS186" s="363"/>
      <c r="AT186" s="360"/>
    </row>
    <row r="187" spans="1:46" ht="25.5" hidden="1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/>
      <c r="AD187" s="269">
        <v>25108</v>
      </c>
      <c r="AE187" s="269">
        <f t="shared" ref="AE187:AE208" si="211">AC187*AD187</f>
        <v>0</v>
      </c>
      <c r="AF187" s="269">
        <v>69455.376000000004</v>
      </c>
      <c r="AG187" s="269">
        <f t="shared" ref="AG187:AG208" si="212">AC187*AF187</f>
        <v>0</v>
      </c>
      <c r="AH187" s="270">
        <f t="shared" ref="AH187:AH197" si="213">AE187+AG187</f>
        <v>0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361">
        <f t="shared" si="139"/>
        <v>1</v>
      </c>
      <c r="AP187" s="363">
        <v>25108</v>
      </c>
      <c r="AQ187" s="363">
        <f t="shared" ref="AQ187:AQ208" si="217">AO187*AP187</f>
        <v>25108</v>
      </c>
      <c r="AR187" s="363">
        <v>69455.376000000004</v>
      </c>
      <c r="AS187" s="363">
        <f t="shared" ref="AS187:AS208" si="218">AO187*AR187</f>
        <v>69455.376000000004</v>
      </c>
      <c r="AT187" s="364">
        <f t="shared" ref="AT187:AT197" si="219">AQ187+AS187</f>
        <v>94563.376000000004</v>
      </c>
    </row>
    <row r="188" spans="1:46" ht="38.25" hidden="1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/>
      <c r="AD188" s="269">
        <v>5616</v>
      </c>
      <c r="AE188" s="269">
        <f t="shared" si="211"/>
        <v>0</v>
      </c>
      <c r="AF188" s="269">
        <v>12134.640000000001</v>
      </c>
      <c r="AG188" s="269">
        <f t="shared" si="212"/>
        <v>0</v>
      </c>
      <c r="AH188" s="270">
        <f t="shared" si="213"/>
        <v>0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361">
        <f t="shared" si="139"/>
        <v>2</v>
      </c>
      <c r="AP188" s="363">
        <v>5616</v>
      </c>
      <c r="AQ188" s="363">
        <f t="shared" si="217"/>
        <v>11232</v>
      </c>
      <c r="AR188" s="363">
        <v>12134.640000000001</v>
      </c>
      <c r="AS188" s="363">
        <f t="shared" si="218"/>
        <v>24269.280000000002</v>
      </c>
      <c r="AT188" s="364">
        <f t="shared" si="219"/>
        <v>35501.279999999999</v>
      </c>
    </row>
    <row r="189" spans="1:46" ht="38.25" hidden="1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/>
      <c r="AD189" s="269">
        <v>5577</v>
      </c>
      <c r="AE189" s="269">
        <f t="shared" si="211"/>
        <v>0</v>
      </c>
      <c r="AF189" s="269">
        <v>12144.312</v>
      </c>
      <c r="AG189" s="269">
        <f t="shared" si="212"/>
        <v>0</v>
      </c>
      <c r="AH189" s="270">
        <f t="shared" si="213"/>
        <v>0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361">
        <f t="shared" si="139"/>
        <v>1</v>
      </c>
      <c r="AP189" s="363">
        <v>5577</v>
      </c>
      <c r="AQ189" s="363">
        <f t="shared" si="217"/>
        <v>5577</v>
      </c>
      <c r="AR189" s="363">
        <v>12144.312</v>
      </c>
      <c r="AS189" s="363">
        <f t="shared" si="218"/>
        <v>12144.312</v>
      </c>
      <c r="AT189" s="364">
        <f t="shared" si="219"/>
        <v>17721.311999999998</v>
      </c>
    </row>
    <row r="190" spans="1:46" hidden="1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361">
        <f t="shared" si="139"/>
        <v>2</v>
      </c>
      <c r="AP190" s="363">
        <v>1554</v>
      </c>
      <c r="AQ190" s="363">
        <f t="shared" si="217"/>
        <v>3108</v>
      </c>
      <c r="AR190" s="363">
        <v>3826</v>
      </c>
      <c r="AS190" s="363">
        <f t="shared" si="218"/>
        <v>7652</v>
      </c>
      <c r="AT190" s="364">
        <f t="shared" si="219"/>
        <v>10760</v>
      </c>
    </row>
    <row r="191" spans="1:46" hidden="1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361">
        <f t="shared" si="139"/>
        <v>1</v>
      </c>
      <c r="AP191" s="363">
        <v>2032</v>
      </c>
      <c r="AQ191" s="363">
        <f t="shared" si="217"/>
        <v>2032</v>
      </c>
      <c r="AR191" s="363">
        <v>5000</v>
      </c>
      <c r="AS191" s="363">
        <f t="shared" si="218"/>
        <v>5000</v>
      </c>
      <c r="AT191" s="364">
        <f t="shared" si="219"/>
        <v>7032</v>
      </c>
    </row>
    <row r="192" spans="1:46" hidden="1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361">
        <f t="shared" si="139"/>
        <v>1</v>
      </c>
      <c r="AP192" s="363">
        <v>1500</v>
      </c>
      <c r="AQ192" s="363">
        <f t="shared" si="217"/>
        <v>1500</v>
      </c>
      <c r="AR192" s="363">
        <v>4557</v>
      </c>
      <c r="AS192" s="363">
        <f t="shared" si="218"/>
        <v>4557</v>
      </c>
      <c r="AT192" s="364">
        <f t="shared" si="219"/>
        <v>6057</v>
      </c>
    </row>
    <row r="193" spans="1:46" hidden="1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361">
        <f t="shared" si="139"/>
        <v>2</v>
      </c>
      <c r="AP193" s="363">
        <v>1500</v>
      </c>
      <c r="AQ193" s="363">
        <f t="shared" si="217"/>
        <v>3000</v>
      </c>
      <c r="AR193" s="363">
        <v>2499</v>
      </c>
      <c r="AS193" s="363">
        <f t="shared" si="218"/>
        <v>4998</v>
      </c>
      <c r="AT193" s="364">
        <f t="shared" si="219"/>
        <v>7998</v>
      </c>
    </row>
    <row r="194" spans="1:46" ht="25.5" hidden="1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/>
      <c r="AD194" s="269">
        <v>1200</v>
      </c>
      <c r="AE194" s="269">
        <f t="shared" si="211"/>
        <v>0</v>
      </c>
      <c r="AF194" s="269">
        <v>3017</v>
      </c>
      <c r="AG194" s="269">
        <f t="shared" si="212"/>
        <v>0</v>
      </c>
      <c r="AH194" s="270">
        <f t="shared" si="213"/>
        <v>0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361">
        <f t="shared" si="139"/>
        <v>7</v>
      </c>
      <c r="AP194" s="363">
        <v>1200</v>
      </c>
      <c r="AQ194" s="363">
        <f t="shared" si="217"/>
        <v>8400</v>
      </c>
      <c r="AR194" s="363">
        <v>3017</v>
      </c>
      <c r="AS194" s="363">
        <f t="shared" si="218"/>
        <v>21119</v>
      </c>
      <c r="AT194" s="364">
        <f t="shared" si="219"/>
        <v>29519</v>
      </c>
    </row>
    <row r="195" spans="1:46" hidden="1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/>
      <c r="AD195" s="269">
        <v>1200</v>
      </c>
      <c r="AE195" s="269">
        <f t="shared" si="211"/>
        <v>0</v>
      </c>
      <c r="AF195" s="269">
        <v>1933</v>
      </c>
      <c r="AG195" s="269">
        <f t="shared" si="212"/>
        <v>0</v>
      </c>
      <c r="AH195" s="270">
        <f t="shared" si="213"/>
        <v>0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361">
        <f t="shared" si="139"/>
        <v>75</v>
      </c>
      <c r="AP195" s="363">
        <v>1200</v>
      </c>
      <c r="AQ195" s="363">
        <f t="shared" si="217"/>
        <v>90000</v>
      </c>
      <c r="AR195" s="363">
        <v>1933</v>
      </c>
      <c r="AS195" s="363">
        <f t="shared" si="218"/>
        <v>144975</v>
      </c>
      <c r="AT195" s="364">
        <f t="shared" si="219"/>
        <v>234975</v>
      </c>
    </row>
    <row r="196" spans="1:46" ht="25.5" hidden="1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361">
        <f t="shared" si="139"/>
        <v>55</v>
      </c>
      <c r="AP196" s="363">
        <v>600</v>
      </c>
      <c r="AQ196" s="363">
        <f t="shared" si="217"/>
        <v>33000</v>
      </c>
      <c r="AR196" s="363">
        <v>588</v>
      </c>
      <c r="AS196" s="363">
        <f t="shared" si="218"/>
        <v>32340</v>
      </c>
      <c r="AT196" s="364">
        <f t="shared" si="219"/>
        <v>65340</v>
      </c>
    </row>
    <row r="197" spans="1:46" hidden="1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/>
      <c r="AD197" s="269">
        <v>0</v>
      </c>
      <c r="AE197" s="269">
        <f t="shared" si="211"/>
        <v>0</v>
      </c>
      <c r="AF197" s="269">
        <v>35562</v>
      </c>
      <c r="AG197" s="269">
        <f t="shared" si="212"/>
        <v>0</v>
      </c>
      <c r="AH197" s="270">
        <f t="shared" si="213"/>
        <v>0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361">
        <f t="shared" si="139"/>
        <v>1</v>
      </c>
      <c r="AP197" s="363">
        <v>0</v>
      </c>
      <c r="AQ197" s="363">
        <f t="shared" si="217"/>
        <v>0</v>
      </c>
      <c r="AR197" s="363">
        <v>35562</v>
      </c>
      <c r="AS197" s="363">
        <f t="shared" si="218"/>
        <v>35562</v>
      </c>
      <c r="AT197" s="364">
        <f t="shared" si="219"/>
        <v>35562</v>
      </c>
    </row>
    <row r="198" spans="1:46" hidden="1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361">
        <f t="shared" si="139"/>
        <v>0</v>
      </c>
      <c r="AP198" s="362"/>
      <c r="AQ198" s="363">
        <f t="shared" si="217"/>
        <v>0</v>
      </c>
      <c r="AR198" s="359"/>
      <c r="AS198" s="363">
        <f t="shared" si="218"/>
        <v>0</v>
      </c>
      <c r="AT198" s="360"/>
    </row>
    <row r="199" spans="1:46" ht="25.5" hidden="1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/>
      <c r="AD199" s="269">
        <v>115637</v>
      </c>
      <c r="AE199" s="269">
        <f t="shared" si="211"/>
        <v>0</v>
      </c>
      <c r="AF199" s="269">
        <v>310498.728</v>
      </c>
      <c r="AG199" s="269">
        <f t="shared" si="212"/>
        <v>0</v>
      </c>
      <c r="AH199" s="270">
        <f t="shared" ref="AH199:AH208" si="227">AE199+AG199</f>
        <v>0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361">
        <f t="shared" si="139"/>
        <v>1</v>
      </c>
      <c r="AP199" s="363">
        <v>115637</v>
      </c>
      <c r="AQ199" s="363">
        <f t="shared" si="217"/>
        <v>115637</v>
      </c>
      <c r="AR199" s="363">
        <v>310498.728</v>
      </c>
      <c r="AS199" s="363">
        <f t="shared" si="218"/>
        <v>310498.728</v>
      </c>
      <c r="AT199" s="364">
        <f t="shared" ref="AT199:AT208" si="229">AQ199+AS199</f>
        <v>426135.728</v>
      </c>
    </row>
    <row r="200" spans="1:46" ht="38.25" hidden="1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/>
      <c r="AD200" s="269">
        <v>6729</v>
      </c>
      <c r="AE200" s="269">
        <f t="shared" si="211"/>
        <v>0</v>
      </c>
      <c r="AF200" s="269">
        <v>14539.247999999998</v>
      </c>
      <c r="AG200" s="269">
        <f t="shared" si="212"/>
        <v>0</v>
      </c>
      <c r="AH200" s="270">
        <f t="shared" si="227"/>
        <v>0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361">
        <f t="shared" si="139"/>
        <v>4</v>
      </c>
      <c r="AP200" s="363">
        <v>6729</v>
      </c>
      <c r="AQ200" s="363">
        <f t="shared" si="217"/>
        <v>26916</v>
      </c>
      <c r="AR200" s="363">
        <v>14539.247999999998</v>
      </c>
      <c r="AS200" s="363">
        <f t="shared" si="218"/>
        <v>58156.991999999991</v>
      </c>
      <c r="AT200" s="364">
        <f t="shared" si="229"/>
        <v>85072.991999999998</v>
      </c>
    </row>
    <row r="201" spans="1:46" ht="38.25" hidden="1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/>
      <c r="AD201" s="269">
        <v>8615</v>
      </c>
      <c r="AE201" s="269">
        <f t="shared" si="211"/>
        <v>0</v>
      </c>
      <c r="AF201" s="269">
        <v>18744.335999999999</v>
      </c>
      <c r="AG201" s="269">
        <f t="shared" si="212"/>
        <v>0</v>
      </c>
      <c r="AH201" s="270">
        <f t="shared" si="227"/>
        <v>0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361">
        <f t="shared" si="139"/>
        <v>1</v>
      </c>
      <c r="AP201" s="363">
        <v>8615</v>
      </c>
      <c r="AQ201" s="363">
        <f t="shared" si="217"/>
        <v>8615</v>
      </c>
      <c r="AR201" s="363">
        <v>18744.335999999999</v>
      </c>
      <c r="AS201" s="363">
        <f t="shared" si="218"/>
        <v>18744.335999999999</v>
      </c>
      <c r="AT201" s="364">
        <f t="shared" si="229"/>
        <v>27359.335999999999</v>
      </c>
    </row>
    <row r="202" spans="1:46" hidden="1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/>
      <c r="AD202" s="269">
        <v>3841</v>
      </c>
      <c r="AE202" s="269">
        <f t="shared" si="211"/>
        <v>0</v>
      </c>
      <c r="AF202" s="269">
        <v>8657</v>
      </c>
      <c r="AG202" s="269">
        <f t="shared" si="212"/>
        <v>0</v>
      </c>
      <c r="AH202" s="270">
        <f t="shared" si="227"/>
        <v>0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361">
        <f t="shared" si="139"/>
        <v>2</v>
      </c>
      <c r="AP202" s="363">
        <v>3841</v>
      </c>
      <c r="AQ202" s="363">
        <f t="shared" si="217"/>
        <v>7682</v>
      </c>
      <c r="AR202" s="363">
        <v>8657</v>
      </c>
      <c r="AS202" s="363">
        <f t="shared" si="218"/>
        <v>17314</v>
      </c>
      <c r="AT202" s="364">
        <f t="shared" si="229"/>
        <v>24996</v>
      </c>
    </row>
    <row r="203" spans="1:46" hidden="1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/>
      <c r="AD203" s="268">
        <v>1500</v>
      </c>
      <c r="AE203" s="269">
        <f t="shared" si="211"/>
        <v>0</v>
      </c>
      <c r="AF203" s="265">
        <v>3528</v>
      </c>
      <c r="AG203" s="269">
        <f t="shared" si="212"/>
        <v>0</v>
      </c>
      <c r="AH203" s="270">
        <f t="shared" si="227"/>
        <v>0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361">
        <f t="shared" ref="AO203:AO266" si="234">E203-K203-Q203-W203-AC203-AI203</f>
        <v>4</v>
      </c>
      <c r="AP203" s="362">
        <v>1500</v>
      </c>
      <c r="AQ203" s="363">
        <f t="shared" si="217"/>
        <v>6000</v>
      </c>
      <c r="AR203" s="359">
        <v>3528</v>
      </c>
      <c r="AS203" s="363">
        <f t="shared" si="218"/>
        <v>14112</v>
      </c>
      <c r="AT203" s="364">
        <f t="shared" si="229"/>
        <v>20112</v>
      </c>
    </row>
    <row r="204" spans="1:46" hidden="1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/>
      <c r="AD204" s="269">
        <v>1560</v>
      </c>
      <c r="AE204" s="269">
        <f t="shared" si="211"/>
        <v>0</v>
      </c>
      <c r="AF204" s="269">
        <v>5971</v>
      </c>
      <c r="AG204" s="269">
        <f t="shared" si="212"/>
        <v>0</v>
      </c>
      <c r="AH204" s="270">
        <f t="shared" si="227"/>
        <v>0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361">
        <f t="shared" si="234"/>
        <v>1</v>
      </c>
      <c r="AP204" s="363">
        <v>1560</v>
      </c>
      <c r="AQ204" s="363">
        <f t="shared" si="217"/>
        <v>1560</v>
      </c>
      <c r="AR204" s="363">
        <v>5971</v>
      </c>
      <c r="AS204" s="363">
        <f t="shared" si="218"/>
        <v>5971</v>
      </c>
      <c r="AT204" s="364">
        <f t="shared" si="229"/>
        <v>7531</v>
      </c>
    </row>
    <row r="205" spans="1:46" ht="25.5" hidden="1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/>
      <c r="AD205" s="269">
        <v>1200</v>
      </c>
      <c r="AE205" s="269">
        <f t="shared" si="211"/>
        <v>0</v>
      </c>
      <c r="AF205" s="269">
        <v>3440</v>
      </c>
      <c r="AG205" s="269">
        <f t="shared" si="212"/>
        <v>0</v>
      </c>
      <c r="AH205" s="270">
        <f t="shared" si="227"/>
        <v>0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361">
        <f t="shared" si="234"/>
        <v>42</v>
      </c>
      <c r="AP205" s="363">
        <v>1200</v>
      </c>
      <c r="AQ205" s="363">
        <f t="shared" si="217"/>
        <v>50400</v>
      </c>
      <c r="AR205" s="363">
        <v>3440</v>
      </c>
      <c r="AS205" s="363">
        <f t="shared" si="218"/>
        <v>144480</v>
      </c>
      <c r="AT205" s="364">
        <f t="shared" si="229"/>
        <v>194880</v>
      </c>
    </row>
    <row r="206" spans="1:46" hidden="1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/>
      <c r="AD206" s="269">
        <v>1200</v>
      </c>
      <c r="AE206" s="269">
        <f t="shared" si="211"/>
        <v>0</v>
      </c>
      <c r="AF206" s="269">
        <v>2078</v>
      </c>
      <c r="AG206" s="269">
        <f t="shared" si="212"/>
        <v>0</v>
      </c>
      <c r="AH206" s="270">
        <f t="shared" si="227"/>
        <v>0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361">
        <f t="shared" si="234"/>
        <v>170</v>
      </c>
      <c r="AP206" s="363">
        <v>1200</v>
      </c>
      <c r="AQ206" s="363">
        <f t="shared" si="217"/>
        <v>204000</v>
      </c>
      <c r="AR206" s="363">
        <v>2078</v>
      </c>
      <c r="AS206" s="363">
        <f t="shared" si="218"/>
        <v>353260</v>
      </c>
      <c r="AT206" s="364">
        <f t="shared" si="229"/>
        <v>557260</v>
      </c>
    </row>
    <row r="207" spans="1:46" ht="25.5" hidden="1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361">
        <f t="shared" si="234"/>
        <v>170</v>
      </c>
      <c r="AP207" s="363">
        <v>600</v>
      </c>
      <c r="AQ207" s="363">
        <f t="shared" si="217"/>
        <v>102000</v>
      </c>
      <c r="AR207" s="363">
        <v>588</v>
      </c>
      <c r="AS207" s="363">
        <f t="shared" si="218"/>
        <v>99960</v>
      </c>
      <c r="AT207" s="364">
        <f t="shared" si="229"/>
        <v>201960</v>
      </c>
    </row>
    <row r="208" spans="1:46" hidden="1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/>
      <c r="AD208" s="269">
        <v>0</v>
      </c>
      <c r="AE208" s="269">
        <f t="shared" si="211"/>
        <v>0</v>
      </c>
      <c r="AF208" s="269">
        <v>31415</v>
      </c>
      <c r="AG208" s="269">
        <f t="shared" si="212"/>
        <v>0</v>
      </c>
      <c r="AH208" s="270">
        <f t="shared" si="227"/>
        <v>0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361">
        <f t="shared" si="234"/>
        <v>1</v>
      </c>
      <c r="AP208" s="363">
        <v>0</v>
      </c>
      <c r="AQ208" s="363">
        <f t="shared" si="217"/>
        <v>0</v>
      </c>
      <c r="AR208" s="363">
        <v>31415</v>
      </c>
      <c r="AS208" s="363">
        <f t="shared" si="218"/>
        <v>31415</v>
      </c>
      <c r="AT208" s="364">
        <f t="shared" si="229"/>
        <v>31415</v>
      </c>
    </row>
    <row r="209" spans="1:46" hidden="1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361">
        <f t="shared" si="234"/>
        <v>0</v>
      </c>
      <c r="AP209" s="362"/>
      <c r="AQ209" s="363"/>
      <c r="AR209" s="359"/>
      <c r="AS209" s="363"/>
      <c r="AT209" s="360"/>
    </row>
    <row r="210" spans="1:46" hidden="1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361">
        <f t="shared" si="234"/>
        <v>0</v>
      </c>
      <c r="AP210" s="362"/>
      <c r="AQ210" s="363"/>
      <c r="AR210" s="359"/>
      <c r="AS210" s="363"/>
      <c r="AT210" s="360"/>
    </row>
    <row r="211" spans="1:46" ht="25.5" hidden="1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361">
        <f t="shared" si="234"/>
        <v>1</v>
      </c>
      <c r="AP211" s="362"/>
      <c r="AQ211" s="363"/>
      <c r="AR211" s="359"/>
      <c r="AS211" s="363"/>
      <c r="AT211" s="360"/>
    </row>
    <row r="212" spans="1:46" ht="25.5" hidden="1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/>
      <c r="X212" s="222">
        <v>14000</v>
      </c>
      <c r="Y212" s="222">
        <f t="shared" ref="Y212:Y226" si="245">W212*X212</f>
        <v>0</v>
      </c>
      <c r="Z212" s="222">
        <v>45868</v>
      </c>
      <c r="AA212" s="222">
        <f t="shared" ref="AA212:AA226" si="246">W212*Z212</f>
        <v>0</v>
      </c>
      <c r="AB212" s="223">
        <f t="shared" ref="AB212:AB214" si="247">Y212+AA212</f>
        <v>0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361">
        <f t="shared" si="234"/>
        <v>1</v>
      </c>
      <c r="AP212" s="363">
        <v>14000</v>
      </c>
      <c r="AQ212" s="363">
        <f t="shared" ref="AQ212:AQ226" si="254">AO212*AP212</f>
        <v>14000</v>
      </c>
      <c r="AR212" s="363">
        <v>45868</v>
      </c>
      <c r="AS212" s="363">
        <f t="shared" ref="AS212:AS226" si="255">AO212*AR212</f>
        <v>45868</v>
      </c>
      <c r="AT212" s="364">
        <f t="shared" ref="AT212:AT214" si="256">AQ212+AS212</f>
        <v>59868</v>
      </c>
    </row>
    <row r="213" spans="1:46" ht="25.5" hidden="1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/>
      <c r="X213" s="222">
        <v>14000</v>
      </c>
      <c r="Y213" s="222">
        <f t="shared" si="245"/>
        <v>0</v>
      </c>
      <c r="Z213" s="222">
        <v>37474</v>
      </c>
      <c r="AA213" s="222">
        <f t="shared" si="246"/>
        <v>0</v>
      </c>
      <c r="AB213" s="223">
        <f t="shared" si="247"/>
        <v>0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361">
        <f t="shared" si="234"/>
        <v>2</v>
      </c>
      <c r="AP213" s="363">
        <v>14000</v>
      </c>
      <c r="AQ213" s="363">
        <f t="shared" si="254"/>
        <v>28000</v>
      </c>
      <c r="AR213" s="363">
        <v>37474</v>
      </c>
      <c r="AS213" s="363">
        <f t="shared" si="255"/>
        <v>74948</v>
      </c>
      <c r="AT213" s="364">
        <f t="shared" si="256"/>
        <v>102948</v>
      </c>
    </row>
    <row r="214" spans="1:46" ht="38.25" hidden="1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/>
      <c r="X214" s="222">
        <v>44166</v>
      </c>
      <c r="Y214" s="222">
        <f t="shared" si="245"/>
        <v>0</v>
      </c>
      <c r="Z214" s="222">
        <v>294438.13</v>
      </c>
      <c r="AA214" s="222">
        <f t="shared" si="246"/>
        <v>0</v>
      </c>
      <c r="AB214" s="223">
        <f t="shared" si="247"/>
        <v>0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361">
        <f t="shared" si="234"/>
        <v>1</v>
      </c>
      <c r="AP214" s="363">
        <v>44166</v>
      </c>
      <c r="AQ214" s="363">
        <f t="shared" si="254"/>
        <v>44166</v>
      </c>
      <c r="AR214" s="363">
        <v>294438.13</v>
      </c>
      <c r="AS214" s="363">
        <f t="shared" si="255"/>
        <v>294438.13</v>
      </c>
      <c r="AT214" s="364">
        <f t="shared" si="256"/>
        <v>338604.13</v>
      </c>
    </row>
    <row r="215" spans="1:46" hidden="1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361">
        <f t="shared" si="234"/>
        <v>1</v>
      </c>
      <c r="AP215" s="363"/>
      <c r="AQ215" s="363">
        <f t="shared" si="254"/>
        <v>0</v>
      </c>
      <c r="AR215" s="363"/>
      <c r="AS215" s="363">
        <f t="shared" si="255"/>
        <v>0</v>
      </c>
      <c r="AT215" s="364"/>
    </row>
    <row r="216" spans="1:46" hidden="1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361">
        <f t="shared" si="234"/>
        <v>0</v>
      </c>
      <c r="AP216" s="363"/>
      <c r="AQ216" s="363">
        <f t="shared" si="254"/>
        <v>0</v>
      </c>
      <c r="AR216" s="363"/>
      <c r="AS216" s="363">
        <f t="shared" si="255"/>
        <v>0</v>
      </c>
      <c r="AT216" s="364"/>
    </row>
    <row r="217" spans="1:46" hidden="1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/>
      <c r="X217" s="222">
        <f>250+105</f>
        <v>355</v>
      </c>
      <c r="Y217" s="222">
        <f t="shared" si="245"/>
        <v>0</v>
      </c>
      <c r="Z217" s="222">
        <v>240</v>
      </c>
      <c r="AA217" s="222">
        <f t="shared" si="246"/>
        <v>0</v>
      </c>
      <c r="AB217" s="223">
        <f t="shared" ref="AB217:AB226" si="260">Y217+AA217</f>
        <v>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361">
        <f t="shared" si="234"/>
        <v>22</v>
      </c>
      <c r="AP217" s="363">
        <f>250+105</f>
        <v>355</v>
      </c>
      <c r="AQ217" s="363">
        <f t="shared" si="254"/>
        <v>7810</v>
      </c>
      <c r="AR217" s="363">
        <v>240</v>
      </c>
      <c r="AS217" s="363">
        <f t="shared" si="255"/>
        <v>5280</v>
      </c>
      <c r="AT217" s="364">
        <f t="shared" ref="AT217:AT226" si="263">AQ217+AS217</f>
        <v>13090</v>
      </c>
    </row>
    <row r="218" spans="1:46" hidden="1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/>
      <c r="X218" s="222">
        <f>330+105</f>
        <v>435</v>
      </c>
      <c r="Y218" s="222">
        <f t="shared" si="245"/>
        <v>0</v>
      </c>
      <c r="Z218" s="222">
        <v>403</v>
      </c>
      <c r="AA218" s="222">
        <f t="shared" si="246"/>
        <v>0</v>
      </c>
      <c r="AB218" s="223">
        <f t="shared" si="260"/>
        <v>0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361">
        <f t="shared" si="234"/>
        <v>33</v>
      </c>
      <c r="AP218" s="363">
        <f>330+105</f>
        <v>435</v>
      </c>
      <c r="AQ218" s="363">
        <f t="shared" si="254"/>
        <v>14355</v>
      </c>
      <c r="AR218" s="363">
        <v>403</v>
      </c>
      <c r="AS218" s="363">
        <f t="shared" si="255"/>
        <v>13299</v>
      </c>
      <c r="AT218" s="364">
        <f t="shared" si="263"/>
        <v>27654</v>
      </c>
    </row>
    <row r="219" spans="1:46" hidden="1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361">
        <f t="shared" si="234"/>
        <v>4</v>
      </c>
      <c r="AP219" s="363">
        <f>352+105</f>
        <v>457</v>
      </c>
      <c r="AQ219" s="363">
        <f t="shared" si="254"/>
        <v>1828</v>
      </c>
      <c r="AR219" s="363">
        <v>524</v>
      </c>
      <c r="AS219" s="363">
        <f t="shared" si="255"/>
        <v>2096</v>
      </c>
      <c r="AT219" s="364">
        <f t="shared" si="263"/>
        <v>3924</v>
      </c>
    </row>
    <row r="220" spans="1:46" hidden="1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361">
        <f t="shared" si="234"/>
        <v>15</v>
      </c>
      <c r="AP220" s="363">
        <f>396+105</f>
        <v>501</v>
      </c>
      <c r="AQ220" s="363">
        <f t="shared" si="254"/>
        <v>7515</v>
      </c>
      <c r="AR220" s="363">
        <v>877</v>
      </c>
      <c r="AS220" s="363">
        <f t="shared" si="255"/>
        <v>13155</v>
      </c>
      <c r="AT220" s="364">
        <f t="shared" si="263"/>
        <v>20670</v>
      </c>
    </row>
    <row r="221" spans="1:46" hidden="1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/>
      <c r="X221" s="222">
        <v>2500</v>
      </c>
      <c r="Y221" s="222">
        <f t="shared" si="245"/>
        <v>0</v>
      </c>
      <c r="Z221" s="222">
        <v>8211</v>
      </c>
      <c r="AA221" s="222">
        <f t="shared" si="246"/>
        <v>0</v>
      </c>
      <c r="AB221" s="223">
        <f t="shared" si="260"/>
        <v>0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361">
        <f t="shared" si="234"/>
        <v>3</v>
      </c>
      <c r="AP221" s="363">
        <v>2500</v>
      </c>
      <c r="AQ221" s="363">
        <f t="shared" si="254"/>
        <v>7500</v>
      </c>
      <c r="AR221" s="363">
        <v>8211</v>
      </c>
      <c r="AS221" s="363">
        <f t="shared" si="255"/>
        <v>24633</v>
      </c>
      <c r="AT221" s="364">
        <f t="shared" si="263"/>
        <v>32133</v>
      </c>
    </row>
    <row r="222" spans="1:46" hidden="1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/>
      <c r="X222" s="222">
        <v>2500</v>
      </c>
      <c r="Y222" s="222">
        <f t="shared" si="245"/>
        <v>0</v>
      </c>
      <c r="Z222" s="222">
        <v>5000</v>
      </c>
      <c r="AA222" s="222">
        <f t="shared" si="246"/>
        <v>0</v>
      </c>
      <c r="AB222" s="223">
        <f t="shared" si="260"/>
        <v>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361">
        <f t="shared" si="234"/>
        <v>1</v>
      </c>
      <c r="AP222" s="363">
        <v>2500</v>
      </c>
      <c r="AQ222" s="363">
        <f t="shared" si="254"/>
        <v>2500</v>
      </c>
      <c r="AR222" s="363">
        <v>5000</v>
      </c>
      <c r="AS222" s="363">
        <f t="shared" si="255"/>
        <v>5000</v>
      </c>
      <c r="AT222" s="364">
        <f t="shared" si="263"/>
        <v>7500</v>
      </c>
    </row>
    <row r="223" spans="1:46" hidden="1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/>
      <c r="X223" s="222">
        <v>500</v>
      </c>
      <c r="Y223" s="222">
        <f t="shared" si="245"/>
        <v>0</v>
      </c>
      <c r="Z223" s="222">
        <v>117</v>
      </c>
      <c r="AA223" s="222">
        <f t="shared" si="246"/>
        <v>0</v>
      </c>
      <c r="AB223" s="223">
        <f t="shared" si="260"/>
        <v>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361">
        <f t="shared" si="234"/>
        <v>16</v>
      </c>
      <c r="AP223" s="363">
        <v>500</v>
      </c>
      <c r="AQ223" s="363">
        <f t="shared" si="254"/>
        <v>8000</v>
      </c>
      <c r="AR223" s="363">
        <v>117</v>
      </c>
      <c r="AS223" s="363">
        <f t="shared" si="255"/>
        <v>1872</v>
      </c>
      <c r="AT223" s="364">
        <f t="shared" si="263"/>
        <v>9872</v>
      </c>
    </row>
    <row r="224" spans="1:46" hidden="1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/>
      <c r="X224" s="222">
        <v>0</v>
      </c>
      <c r="Y224" s="222">
        <f t="shared" si="245"/>
        <v>0</v>
      </c>
      <c r="Z224" s="222">
        <v>12600</v>
      </c>
      <c r="AA224" s="222">
        <f t="shared" si="246"/>
        <v>0</v>
      </c>
      <c r="AB224" s="223">
        <f t="shared" si="260"/>
        <v>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361">
        <f t="shared" si="234"/>
        <v>1</v>
      </c>
      <c r="AP224" s="363">
        <v>0</v>
      </c>
      <c r="AQ224" s="363">
        <f t="shared" si="254"/>
        <v>0</v>
      </c>
      <c r="AR224" s="363">
        <v>12600</v>
      </c>
      <c r="AS224" s="363">
        <f t="shared" si="255"/>
        <v>12600</v>
      </c>
      <c r="AT224" s="364">
        <f t="shared" si="263"/>
        <v>12600</v>
      </c>
    </row>
    <row r="225" spans="1:46" hidden="1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361">
        <f t="shared" si="234"/>
        <v>1</v>
      </c>
      <c r="AP225" s="363">
        <v>366000</v>
      </c>
      <c r="AQ225" s="363">
        <f t="shared" si="254"/>
        <v>366000</v>
      </c>
      <c r="AR225" s="363">
        <v>0</v>
      </c>
      <c r="AS225" s="363">
        <f t="shared" si="255"/>
        <v>0</v>
      </c>
      <c r="AT225" s="364">
        <f t="shared" si="263"/>
        <v>366000</v>
      </c>
    </row>
    <row r="226" spans="1:46" ht="13.5" hidden="1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361">
        <f t="shared" si="234"/>
        <v>1</v>
      </c>
      <c r="AP226" s="367">
        <v>162000</v>
      </c>
      <c r="AQ226" s="367">
        <f t="shared" si="254"/>
        <v>162000</v>
      </c>
      <c r="AR226" s="367">
        <v>0</v>
      </c>
      <c r="AS226" s="367">
        <f t="shared" si="255"/>
        <v>0</v>
      </c>
      <c r="AT226" s="368">
        <f t="shared" si="263"/>
        <v>162000</v>
      </c>
    </row>
    <row r="227" spans="1:46" ht="13.5" hidden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0</v>
      </c>
      <c r="Z227" s="232"/>
      <c r="AA227" s="233">
        <f>SUM(AA10:AA226)</f>
        <v>0</v>
      </c>
      <c r="AB227" s="233">
        <f>SUM(AB10:AB226)</f>
        <v>0</v>
      </c>
      <c r="AC227" s="278"/>
      <c r="AD227" s="279"/>
      <c r="AE227" s="280">
        <f>SUM(AE10:AE226)</f>
        <v>0</v>
      </c>
      <c r="AF227" s="279"/>
      <c r="AG227" s="280">
        <f>SUM(AG10:AG226)</f>
        <v>0</v>
      </c>
      <c r="AH227" s="280">
        <f>SUM(AH10:AH226)</f>
        <v>0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361">
        <f t="shared" si="234"/>
        <v>0</v>
      </c>
      <c r="AP227" s="369"/>
      <c r="AQ227" s="370">
        <f>SUM(AQ10:AQ226)</f>
        <v>3946307</v>
      </c>
      <c r="AR227" s="369"/>
      <c r="AS227" s="370">
        <f>SUM(AS10:AS226)</f>
        <v>4771399.9348461516</v>
      </c>
      <c r="AT227" s="370">
        <f>SUM(AT10:AT226)</f>
        <v>8717706.9348461516</v>
      </c>
    </row>
    <row r="228" spans="1:46" hidden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361">
        <f t="shared" si="234"/>
        <v>0</v>
      </c>
      <c r="AP228" s="371"/>
      <c r="AQ228" s="372"/>
      <c r="AR228" s="373"/>
      <c r="AS228" s="372"/>
      <c r="AT228" s="374"/>
    </row>
    <row r="229" spans="1:46" ht="13.5" x14ac:dyDescent="0.25">
      <c r="A229" s="493">
        <v>220</v>
      </c>
      <c r="B229" s="505" t="s">
        <v>105</v>
      </c>
      <c r="C229" s="506"/>
      <c r="D229" s="507"/>
      <c r="E229" s="507"/>
      <c r="F229" s="507"/>
      <c r="G229" s="496"/>
      <c r="H229" s="508"/>
      <c r="I229" s="496"/>
      <c r="J229" s="509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361">
        <f t="shared" si="234"/>
        <v>0</v>
      </c>
      <c r="AP229" s="358"/>
      <c r="AQ229" s="363"/>
      <c r="AR229" s="359"/>
      <c r="AS229" s="363"/>
      <c r="AT229" s="360"/>
    </row>
    <row r="230" spans="1:46" x14ac:dyDescent="0.2">
      <c r="A230" s="493">
        <v>221</v>
      </c>
      <c r="B230" s="510" t="s">
        <v>44</v>
      </c>
      <c r="C230" s="498"/>
      <c r="D230" s="495"/>
      <c r="E230" s="495"/>
      <c r="F230" s="495"/>
      <c r="G230" s="496"/>
      <c r="H230" s="508"/>
      <c r="I230" s="496"/>
      <c r="J230" s="509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361">
        <f t="shared" si="234"/>
        <v>0</v>
      </c>
      <c r="AP230" s="362"/>
      <c r="AQ230" s="363"/>
      <c r="AR230" s="359"/>
      <c r="AS230" s="363"/>
      <c r="AT230" s="360"/>
    </row>
    <row r="231" spans="1:46" x14ac:dyDescent="0.2">
      <c r="A231" s="493">
        <v>222</v>
      </c>
      <c r="B231" s="510" t="s">
        <v>106</v>
      </c>
      <c r="C231" s="498"/>
      <c r="D231" s="495"/>
      <c r="E231" s="495"/>
      <c r="F231" s="495"/>
      <c r="G231" s="496"/>
      <c r="H231" s="508"/>
      <c r="I231" s="496"/>
      <c r="J231" s="509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361">
        <f t="shared" si="234"/>
        <v>0</v>
      </c>
      <c r="AP231" s="362"/>
      <c r="AQ231" s="363"/>
      <c r="AR231" s="359"/>
      <c r="AS231" s="363"/>
      <c r="AT231" s="360"/>
    </row>
    <row r="232" spans="1:46" x14ac:dyDescent="0.2">
      <c r="A232" s="493">
        <v>223</v>
      </c>
      <c r="B232" s="510" t="s">
        <v>107</v>
      </c>
      <c r="C232" s="498"/>
      <c r="D232" s="495"/>
      <c r="E232" s="495"/>
      <c r="F232" s="495"/>
      <c r="G232" s="496"/>
      <c r="H232" s="508"/>
      <c r="I232" s="496"/>
      <c r="J232" s="509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361">
        <f t="shared" si="234"/>
        <v>0</v>
      </c>
      <c r="AP232" s="362"/>
      <c r="AQ232" s="363"/>
      <c r="AR232" s="359"/>
      <c r="AS232" s="363"/>
      <c r="AT232" s="360"/>
    </row>
    <row r="233" spans="1:46" x14ac:dyDescent="0.2">
      <c r="A233" s="493">
        <v>224</v>
      </c>
      <c r="B233" s="510" t="s">
        <v>108</v>
      </c>
      <c r="C233" s="498"/>
      <c r="D233" s="495"/>
      <c r="E233" s="495"/>
      <c r="F233" s="495"/>
      <c r="G233" s="496"/>
      <c r="H233" s="508"/>
      <c r="I233" s="496"/>
      <c r="J233" s="509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361">
        <f t="shared" si="234"/>
        <v>0</v>
      </c>
      <c r="AP233" s="362"/>
      <c r="AQ233" s="363"/>
      <c r="AR233" s="359"/>
      <c r="AS233" s="363"/>
      <c r="AT233" s="360"/>
    </row>
    <row r="234" spans="1:46" ht="38.25" x14ac:dyDescent="0.2">
      <c r="A234" s="493">
        <v>225</v>
      </c>
      <c r="B234" s="494" t="s">
        <v>109</v>
      </c>
      <c r="C234" s="495" t="s">
        <v>350</v>
      </c>
      <c r="D234" s="495" t="s">
        <v>14</v>
      </c>
      <c r="E234" s="495">
        <v>1</v>
      </c>
      <c r="F234" s="496">
        <v>228206.58</v>
      </c>
      <c r="G234" s="496">
        <f t="shared" ref="G234:G277" si="265">E234*F234</f>
        <v>228206.58</v>
      </c>
      <c r="H234" s="496">
        <v>566028.50399999996</v>
      </c>
      <c r="I234" s="496">
        <f t="shared" ref="I234:I277" si="266">E234*H234</f>
        <v>566028.50399999996</v>
      </c>
      <c r="J234" s="497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361">
        <f t="shared" si="234"/>
        <v>0</v>
      </c>
      <c r="AP234" s="363">
        <v>228206.58</v>
      </c>
      <c r="AQ234" s="363">
        <f t="shared" ref="AQ234:AQ236" si="283">AO234*AP234</f>
        <v>0</v>
      </c>
      <c r="AR234" s="363">
        <v>566028.50399999996</v>
      </c>
      <c r="AS234" s="363">
        <f t="shared" ref="AS234:AS236" si="284">AO234*AR234</f>
        <v>0</v>
      </c>
      <c r="AT234" s="364">
        <f t="shared" ref="AT234:AT236" si="285">AQ234+AS234</f>
        <v>0</v>
      </c>
    </row>
    <row r="235" spans="1:46" ht="38.25" hidden="1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/>
      <c r="X235" s="222">
        <v>77780.28</v>
      </c>
      <c r="Y235" s="222">
        <f t="shared" si="274"/>
        <v>0</v>
      </c>
      <c r="Z235" s="222">
        <v>200330.92799999999</v>
      </c>
      <c r="AA235" s="222">
        <f t="shared" si="275"/>
        <v>0</v>
      </c>
      <c r="AB235" s="223">
        <f t="shared" si="276"/>
        <v>0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361">
        <f t="shared" si="234"/>
        <v>1</v>
      </c>
      <c r="AP235" s="363">
        <v>77780.28</v>
      </c>
      <c r="AQ235" s="363">
        <f t="shared" si="283"/>
        <v>77780.28</v>
      </c>
      <c r="AR235" s="363">
        <v>200330.92799999999</v>
      </c>
      <c r="AS235" s="363">
        <f t="shared" si="284"/>
        <v>200330.92799999999</v>
      </c>
      <c r="AT235" s="364">
        <f t="shared" si="285"/>
        <v>278111.20799999998</v>
      </c>
    </row>
    <row r="236" spans="1:46" hidden="1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/>
      <c r="X236" s="222">
        <v>32933</v>
      </c>
      <c r="Y236" s="222">
        <f t="shared" si="274"/>
        <v>0</v>
      </c>
      <c r="Z236" s="222">
        <v>103503.048</v>
      </c>
      <c r="AA236" s="222">
        <f t="shared" si="275"/>
        <v>0</v>
      </c>
      <c r="AB236" s="223">
        <f t="shared" si="276"/>
        <v>0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361">
        <f t="shared" si="234"/>
        <v>1</v>
      </c>
      <c r="AP236" s="363">
        <v>32933</v>
      </c>
      <c r="AQ236" s="363">
        <f t="shared" si="283"/>
        <v>32933</v>
      </c>
      <c r="AR236" s="363">
        <v>103503.048</v>
      </c>
      <c r="AS236" s="363">
        <f t="shared" si="284"/>
        <v>103503.048</v>
      </c>
      <c r="AT236" s="364">
        <f t="shared" si="285"/>
        <v>136436.04800000001</v>
      </c>
    </row>
    <row r="237" spans="1:46" x14ac:dyDescent="0.2">
      <c r="A237" s="493">
        <v>228</v>
      </c>
      <c r="B237" s="510" t="s">
        <v>112</v>
      </c>
      <c r="C237" s="498"/>
      <c r="D237" s="495"/>
      <c r="E237" s="495"/>
      <c r="F237" s="496"/>
      <c r="G237" s="496"/>
      <c r="H237" s="496"/>
      <c r="I237" s="496"/>
      <c r="J237" s="497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361">
        <f t="shared" si="234"/>
        <v>0</v>
      </c>
      <c r="AP237" s="363"/>
      <c r="AQ237" s="363"/>
      <c r="AR237" s="363"/>
      <c r="AS237" s="363"/>
      <c r="AT237" s="364"/>
    </row>
    <row r="238" spans="1:46" ht="38.25" x14ac:dyDescent="0.2">
      <c r="A238" s="493">
        <v>229</v>
      </c>
      <c r="B238" s="494" t="s">
        <v>113</v>
      </c>
      <c r="C238" s="495" t="s">
        <v>353</v>
      </c>
      <c r="D238" s="495" t="s">
        <v>14</v>
      </c>
      <c r="E238" s="495">
        <v>1</v>
      </c>
      <c r="F238" s="496">
        <v>221688.18</v>
      </c>
      <c r="G238" s="496">
        <f t="shared" si="265"/>
        <v>221688.18</v>
      </c>
      <c r="H238" s="496">
        <v>565704.12</v>
      </c>
      <c r="I238" s="496">
        <f t="shared" si="266"/>
        <v>565704.12</v>
      </c>
      <c r="J238" s="497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361">
        <f t="shared" si="234"/>
        <v>0</v>
      </c>
      <c r="AP238" s="363">
        <v>221688.18</v>
      </c>
      <c r="AQ238" s="363">
        <f t="shared" ref="AQ238:AQ240" si="301">AO238*AP238</f>
        <v>0</v>
      </c>
      <c r="AR238" s="363">
        <v>565704.12</v>
      </c>
      <c r="AS238" s="363">
        <f t="shared" ref="AS238:AS240" si="302">AO238*AR238</f>
        <v>0</v>
      </c>
      <c r="AT238" s="364">
        <f t="shared" ref="AT238:AT240" si="303">AQ238+AS238</f>
        <v>0</v>
      </c>
    </row>
    <row r="239" spans="1:46" ht="38.25" hidden="1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/>
      <c r="X239" s="222">
        <v>77780.28</v>
      </c>
      <c r="Y239" s="222">
        <f t="shared" si="292"/>
        <v>0</v>
      </c>
      <c r="Z239" s="222">
        <v>200330.92799999999</v>
      </c>
      <c r="AA239" s="222">
        <f t="shared" si="293"/>
        <v>0</v>
      </c>
      <c r="AB239" s="223">
        <f t="shared" si="294"/>
        <v>0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361">
        <f t="shared" si="234"/>
        <v>1</v>
      </c>
      <c r="AP239" s="363">
        <v>77780.28</v>
      </c>
      <c r="AQ239" s="363">
        <f t="shared" si="301"/>
        <v>77780.28</v>
      </c>
      <c r="AR239" s="363">
        <v>200330.92799999999</v>
      </c>
      <c r="AS239" s="363">
        <f t="shared" si="302"/>
        <v>200330.92799999999</v>
      </c>
      <c r="AT239" s="364">
        <f t="shared" si="303"/>
        <v>278111.20799999998</v>
      </c>
    </row>
    <row r="240" spans="1:46" hidden="1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/>
      <c r="X240" s="222">
        <v>32933</v>
      </c>
      <c r="Y240" s="222">
        <f t="shared" si="292"/>
        <v>0</v>
      </c>
      <c r="Z240" s="222">
        <v>103503.048</v>
      </c>
      <c r="AA240" s="222">
        <f t="shared" si="293"/>
        <v>0</v>
      </c>
      <c r="AB240" s="223">
        <f t="shared" si="294"/>
        <v>0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361">
        <f t="shared" si="234"/>
        <v>1</v>
      </c>
      <c r="AP240" s="363">
        <v>32933</v>
      </c>
      <c r="AQ240" s="363">
        <f t="shared" si="301"/>
        <v>32933</v>
      </c>
      <c r="AR240" s="363">
        <v>103503.048</v>
      </c>
      <c r="AS240" s="363">
        <f t="shared" si="302"/>
        <v>103503.048</v>
      </c>
      <c r="AT240" s="364">
        <f t="shared" si="303"/>
        <v>136436.04800000001</v>
      </c>
    </row>
    <row r="241" spans="1:46" x14ac:dyDescent="0.2">
      <c r="A241" s="493">
        <v>232</v>
      </c>
      <c r="B241" s="510" t="s">
        <v>114</v>
      </c>
      <c r="C241" s="498"/>
      <c r="D241" s="495"/>
      <c r="E241" s="495"/>
      <c r="F241" s="496"/>
      <c r="G241" s="496"/>
      <c r="H241" s="496"/>
      <c r="I241" s="496"/>
      <c r="J241" s="497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361">
        <f t="shared" si="234"/>
        <v>0</v>
      </c>
      <c r="AP241" s="363"/>
      <c r="AQ241" s="363"/>
      <c r="AR241" s="363"/>
      <c r="AS241" s="363"/>
      <c r="AT241" s="364"/>
    </row>
    <row r="242" spans="1:46" ht="38.25" x14ac:dyDescent="0.2">
      <c r="A242" s="493">
        <v>233</v>
      </c>
      <c r="B242" s="494" t="s">
        <v>115</v>
      </c>
      <c r="C242" s="495" t="s">
        <v>355</v>
      </c>
      <c r="D242" s="495" t="s">
        <v>14</v>
      </c>
      <c r="E242" s="495">
        <v>1</v>
      </c>
      <c r="F242" s="496">
        <v>174873.3</v>
      </c>
      <c r="G242" s="496">
        <f t="shared" si="265"/>
        <v>174873.3</v>
      </c>
      <c r="H242" s="496">
        <v>469767.55200000003</v>
      </c>
      <c r="I242" s="496">
        <f t="shared" si="266"/>
        <v>469767.55200000003</v>
      </c>
      <c r="J242" s="497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361">
        <f t="shared" si="234"/>
        <v>0</v>
      </c>
      <c r="AP242" s="363">
        <v>174873.3</v>
      </c>
      <c r="AQ242" s="363">
        <f t="shared" ref="AQ242:AQ244" si="319">AO242*AP242</f>
        <v>0</v>
      </c>
      <c r="AR242" s="363">
        <v>469767.55200000003</v>
      </c>
      <c r="AS242" s="363">
        <f t="shared" ref="AS242:AS244" si="320">AO242*AR242</f>
        <v>0</v>
      </c>
      <c r="AT242" s="364">
        <f t="shared" ref="AT242:AT244" si="321">AQ242+AS242</f>
        <v>0</v>
      </c>
    </row>
    <row r="243" spans="1:46" ht="38.25" hidden="1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/>
      <c r="X243" s="222">
        <v>77780.28</v>
      </c>
      <c r="Y243" s="222">
        <f t="shared" si="310"/>
        <v>0</v>
      </c>
      <c r="Z243" s="222">
        <v>160846.10400000002</v>
      </c>
      <c r="AA243" s="222">
        <f t="shared" si="311"/>
        <v>0</v>
      </c>
      <c r="AB243" s="223">
        <f t="shared" si="312"/>
        <v>0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361">
        <f t="shared" si="234"/>
        <v>1</v>
      </c>
      <c r="AP243" s="363">
        <v>77780.28</v>
      </c>
      <c r="AQ243" s="363">
        <f t="shared" si="319"/>
        <v>77780.28</v>
      </c>
      <c r="AR243" s="363">
        <v>160846.10400000002</v>
      </c>
      <c r="AS243" s="363">
        <f t="shared" si="320"/>
        <v>160846.10400000002</v>
      </c>
      <c r="AT243" s="364">
        <f t="shared" si="321"/>
        <v>238626.38400000002</v>
      </c>
    </row>
    <row r="244" spans="1:46" hidden="1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/>
      <c r="X244" s="222">
        <v>22827</v>
      </c>
      <c r="Y244" s="222">
        <f t="shared" si="310"/>
        <v>0</v>
      </c>
      <c r="Z244" s="222">
        <v>62594.207999999991</v>
      </c>
      <c r="AA244" s="222">
        <f t="shared" si="311"/>
        <v>0</v>
      </c>
      <c r="AB244" s="223">
        <f t="shared" si="312"/>
        <v>0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361">
        <f t="shared" si="234"/>
        <v>1</v>
      </c>
      <c r="AP244" s="363">
        <v>22827</v>
      </c>
      <c r="AQ244" s="363">
        <f t="shared" si="319"/>
        <v>22827</v>
      </c>
      <c r="AR244" s="363">
        <v>62594.207999999991</v>
      </c>
      <c r="AS244" s="363">
        <f t="shared" si="320"/>
        <v>62594.207999999991</v>
      </c>
      <c r="AT244" s="364">
        <f t="shared" si="321"/>
        <v>85421.207999999984</v>
      </c>
    </row>
    <row r="245" spans="1:46" hidden="1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361">
        <f t="shared" si="234"/>
        <v>0</v>
      </c>
      <c r="AP245" s="375"/>
      <c r="AQ245" s="363"/>
      <c r="AR245" s="375"/>
      <c r="AS245" s="363"/>
      <c r="AT245" s="376"/>
    </row>
    <row r="246" spans="1:46" x14ac:dyDescent="0.2">
      <c r="A246" s="493">
        <v>237</v>
      </c>
      <c r="B246" s="510" t="s">
        <v>116</v>
      </c>
      <c r="C246" s="498"/>
      <c r="D246" s="495"/>
      <c r="E246" s="495"/>
      <c r="F246" s="496"/>
      <c r="G246" s="496"/>
      <c r="H246" s="496"/>
      <c r="I246" s="496"/>
      <c r="J246" s="497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361">
        <f t="shared" si="234"/>
        <v>0</v>
      </c>
      <c r="AP246" s="363"/>
      <c r="AQ246" s="363"/>
      <c r="AR246" s="363"/>
      <c r="AS246" s="363"/>
      <c r="AT246" s="364"/>
    </row>
    <row r="247" spans="1:46" ht="38.25" x14ac:dyDescent="0.2">
      <c r="A247" s="493">
        <v>238</v>
      </c>
      <c r="B247" s="494" t="s">
        <v>117</v>
      </c>
      <c r="C247" s="495" t="s">
        <v>357</v>
      </c>
      <c r="D247" s="495" t="s">
        <v>14</v>
      </c>
      <c r="E247" s="495">
        <v>1</v>
      </c>
      <c r="F247" s="496">
        <v>174873.3</v>
      </c>
      <c r="G247" s="496">
        <f t="shared" si="265"/>
        <v>174873.3</v>
      </c>
      <c r="H247" s="496">
        <v>469474.41599999997</v>
      </c>
      <c r="I247" s="496">
        <f t="shared" si="266"/>
        <v>469474.41599999997</v>
      </c>
      <c r="J247" s="497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361">
        <f t="shared" si="234"/>
        <v>0</v>
      </c>
      <c r="AP247" s="363">
        <v>174873.3</v>
      </c>
      <c r="AQ247" s="363">
        <f t="shared" ref="AQ247:AQ249" si="338">AO247*AP247</f>
        <v>0</v>
      </c>
      <c r="AR247" s="363">
        <v>469474.41599999997</v>
      </c>
      <c r="AS247" s="363">
        <f t="shared" ref="AS247:AS249" si="339">AO247*AR247</f>
        <v>0</v>
      </c>
      <c r="AT247" s="364">
        <f t="shared" ref="AT247:AT249" si="340">AQ247+AS247</f>
        <v>0</v>
      </c>
    </row>
    <row r="248" spans="1:46" ht="38.25" hidden="1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/>
      <c r="X248" s="222">
        <v>77780.28</v>
      </c>
      <c r="Y248" s="222">
        <f t="shared" si="329"/>
        <v>0</v>
      </c>
      <c r="Z248" s="222">
        <v>160846.10400000002</v>
      </c>
      <c r="AA248" s="222">
        <f t="shared" si="330"/>
        <v>0</v>
      </c>
      <c r="AB248" s="223">
        <f t="shared" si="331"/>
        <v>0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361">
        <f t="shared" si="234"/>
        <v>1</v>
      </c>
      <c r="AP248" s="363">
        <v>77780.28</v>
      </c>
      <c r="AQ248" s="363">
        <f t="shared" si="338"/>
        <v>77780.28</v>
      </c>
      <c r="AR248" s="363">
        <v>160846.10400000002</v>
      </c>
      <c r="AS248" s="363">
        <f t="shared" si="339"/>
        <v>160846.10400000002</v>
      </c>
      <c r="AT248" s="364">
        <f t="shared" si="340"/>
        <v>238626.38400000002</v>
      </c>
    </row>
    <row r="249" spans="1:46" hidden="1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/>
      <c r="X249" s="222">
        <v>22827</v>
      </c>
      <c r="Y249" s="222">
        <f t="shared" si="329"/>
        <v>0</v>
      </c>
      <c r="Z249" s="222">
        <v>62594.207999999991</v>
      </c>
      <c r="AA249" s="222">
        <f t="shared" si="330"/>
        <v>0</v>
      </c>
      <c r="AB249" s="223">
        <f t="shared" si="331"/>
        <v>0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361">
        <f t="shared" si="234"/>
        <v>1</v>
      </c>
      <c r="AP249" s="363">
        <v>22827</v>
      </c>
      <c r="AQ249" s="363">
        <f t="shared" si="338"/>
        <v>22827</v>
      </c>
      <c r="AR249" s="363">
        <v>62594.207999999991</v>
      </c>
      <c r="AS249" s="363">
        <f t="shared" si="339"/>
        <v>62594.207999999991</v>
      </c>
      <c r="AT249" s="364">
        <f t="shared" si="340"/>
        <v>85421.207999999984</v>
      </c>
    </row>
    <row r="250" spans="1:46" x14ac:dyDescent="0.2">
      <c r="A250" s="493">
        <v>241</v>
      </c>
      <c r="B250" s="510" t="s">
        <v>118</v>
      </c>
      <c r="C250" s="498"/>
      <c r="D250" s="495"/>
      <c r="E250" s="495"/>
      <c r="F250" s="496"/>
      <c r="G250" s="496"/>
      <c r="H250" s="496"/>
      <c r="I250" s="496"/>
      <c r="J250" s="497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361">
        <f t="shared" si="234"/>
        <v>0</v>
      </c>
      <c r="AP250" s="363"/>
      <c r="AQ250" s="363"/>
      <c r="AR250" s="363"/>
      <c r="AS250" s="363"/>
      <c r="AT250" s="364"/>
    </row>
    <row r="251" spans="1:46" ht="38.25" x14ac:dyDescent="0.2">
      <c r="A251" s="493">
        <v>242</v>
      </c>
      <c r="B251" s="494" t="s">
        <v>119</v>
      </c>
      <c r="C251" s="495" t="s">
        <v>355</v>
      </c>
      <c r="D251" s="495" t="s">
        <v>14</v>
      </c>
      <c r="E251" s="495">
        <v>1</v>
      </c>
      <c r="F251" s="496">
        <v>174873.3</v>
      </c>
      <c r="G251" s="496">
        <f t="shared" si="265"/>
        <v>174873.3</v>
      </c>
      <c r="H251" s="496">
        <v>469767.55200000003</v>
      </c>
      <c r="I251" s="496">
        <f t="shared" si="266"/>
        <v>469767.55200000003</v>
      </c>
      <c r="J251" s="497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361">
        <f t="shared" si="234"/>
        <v>0</v>
      </c>
      <c r="AP251" s="363">
        <v>174873.3</v>
      </c>
      <c r="AQ251" s="363">
        <f t="shared" ref="AQ251:AQ257" si="357">AO251*AP251</f>
        <v>0</v>
      </c>
      <c r="AR251" s="363">
        <v>469767.55200000003</v>
      </c>
      <c r="AS251" s="363">
        <f t="shared" ref="AS251:AS257" si="358">AO251*AR251</f>
        <v>0</v>
      </c>
      <c r="AT251" s="364">
        <f t="shared" ref="AT251:AT253" si="359">AQ251+AS251</f>
        <v>0</v>
      </c>
    </row>
    <row r="252" spans="1:46" ht="38.25" hidden="1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/>
      <c r="X252" s="222">
        <v>77780.28</v>
      </c>
      <c r="Y252" s="222">
        <f t="shared" si="348"/>
        <v>0</v>
      </c>
      <c r="Z252" s="222">
        <v>160846.10400000002</v>
      </c>
      <c r="AA252" s="222">
        <f t="shared" si="349"/>
        <v>0</v>
      </c>
      <c r="AB252" s="223">
        <f t="shared" si="350"/>
        <v>0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361">
        <f t="shared" si="234"/>
        <v>1</v>
      </c>
      <c r="AP252" s="363">
        <v>77780.28</v>
      </c>
      <c r="AQ252" s="363">
        <f t="shared" si="357"/>
        <v>77780.28</v>
      </c>
      <c r="AR252" s="363">
        <v>160846.10400000002</v>
      </c>
      <c r="AS252" s="363">
        <f t="shared" si="358"/>
        <v>160846.10400000002</v>
      </c>
      <c r="AT252" s="364">
        <f t="shared" si="359"/>
        <v>238626.38400000002</v>
      </c>
    </row>
    <row r="253" spans="1:46" hidden="1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/>
      <c r="X253" s="222">
        <v>22827</v>
      </c>
      <c r="Y253" s="222">
        <f t="shared" si="348"/>
        <v>0</v>
      </c>
      <c r="Z253" s="222">
        <v>62594.207999999991</v>
      </c>
      <c r="AA253" s="222">
        <f t="shared" si="349"/>
        <v>0</v>
      </c>
      <c r="AB253" s="223">
        <f t="shared" si="350"/>
        <v>0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361">
        <f t="shared" si="234"/>
        <v>1</v>
      </c>
      <c r="AP253" s="363">
        <v>22827</v>
      </c>
      <c r="AQ253" s="363">
        <f t="shared" si="357"/>
        <v>22827</v>
      </c>
      <c r="AR253" s="363">
        <v>62594.207999999991</v>
      </c>
      <c r="AS253" s="363">
        <f t="shared" si="358"/>
        <v>62594.207999999991</v>
      </c>
      <c r="AT253" s="364">
        <f t="shared" si="359"/>
        <v>85421.207999999984</v>
      </c>
    </row>
    <row r="254" spans="1:46" x14ac:dyDescent="0.2">
      <c r="A254" s="493">
        <v>245</v>
      </c>
      <c r="B254" s="510" t="s">
        <v>120</v>
      </c>
      <c r="C254" s="498"/>
      <c r="D254" s="495"/>
      <c r="E254" s="495"/>
      <c r="F254" s="496"/>
      <c r="G254" s="496">
        <f t="shared" si="265"/>
        <v>0</v>
      </c>
      <c r="H254" s="496"/>
      <c r="I254" s="496">
        <f t="shared" si="266"/>
        <v>0</v>
      </c>
      <c r="J254" s="497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361">
        <f t="shared" si="234"/>
        <v>0</v>
      </c>
      <c r="AP254" s="363"/>
      <c r="AQ254" s="363">
        <f t="shared" si="357"/>
        <v>0</v>
      </c>
      <c r="AR254" s="363"/>
      <c r="AS254" s="363">
        <f t="shared" si="358"/>
        <v>0</v>
      </c>
      <c r="AT254" s="364"/>
    </row>
    <row r="255" spans="1:46" ht="38.25" x14ac:dyDescent="0.2">
      <c r="A255" s="493">
        <v>246</v>
      </c>
      <c r="B255" s="494" t="s">
        <v>121</v>
      </c>
      <c r="C255" s="495" t="s">
        <v>358</v>
      </c>
      <c r="D255" s="495" t="s">
        <v>14</v>
      </c>
      <c r="E255" s="495">
        <v>1</v>
      </c>
      <c r="F255" s="496">
        <v>174873.3</v>
      </c>
      <c r="G255" s="496">
        <f t="shared" si="265"/>
        <v>174873.3</v>
      </c>
      <c r="H255" s="496">
        <v>469767.55200000003</v>
      </c>
      <c r="I255" s="496">
        <f t="shared" si="266"/>
        <v>469767.55200000003</v>
      </c>
      <c r="J255" s="497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361">
        <f t="shared" si="234"/>
        <v>0</v>
      </c>
      <c r="AP255" s="363">
        <v>174873.3</v>
      </c>
      <c r="AQ255" s="363">
        <f t="shared" si="357"/>
        <v>0</v>
      </c>
      <c r="AR255" s="363">
        <v>469767.55200000003</v>
      </c>
      <c r="AS255" s="363">
        <f t="shared" si="358"/>
        <v>0</v>
      </c>
      <c r="AT255" s="364">
        <f t="shared" ref="AT255:AT257" si="365">AQ255+AS255</f>
        <v>0</v>
      </c>
    </row>
    <row r="256" spans="1:46" ht="38.25" hidden="1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/>
      <c r="X256" s="222">
        <v>77780.28</v>
      </c>
      <c r="Y256" s="222">
        <f t="shared" si="348"/>
        <v>0</v>
      </c>
      <c r="Z256" s="222">
        <v>160846.10400000002</v>
      </c>
      <c r="AA256" s="222">
        <f t="shared" si="349"/>
        <v>0</v>
      </c>
      <c r="AB256" s="223">
        <f t="shared" si="362"/>
        <v>0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361">
        <f t="shared" si="234"/>
        <v>1</v>
      </c>
      <c r="AP256" s="363">
        <v>77780.28</v>
      </c>
      <c r="AQ256" s="363">
        <f t="shared" si="357"/>
        <v>77780.28</v>
      </c>
      <c r="AR256" s="363">
        <v>160846.10400000002</v>
      </c>
      <c r="AS256" s="363">
        <f t="shared" si="358"/>
        <v>160846.10400000002</v>
      </c>
      <c r="AT256" s="364">
        <f t="shared" si="365"/>
        <v>238626.38400000002</v>
      </c>
    </row>
    <row r="257" spans="1:46" hidden="1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/>
      <c r="X257" s="222">
        <v>22827</v>
      </c>
      <c r="Y257" s="222">
        <f t="shared" si="348"/>
        <v>0</v>
      </c>
      <c r="Z257" s="222">
        <v>62594.207999999991</v>
      </c>
      <c r="AA257" s="222">
        <f t="shared" si="349"/>
        <v>0</v>
      </c>
      <c r="AB257" s="223">
        <f t="shared" si="362"/>
        <v>0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361">
        <f t="shared" si="234"/>
        <v>1</v>
      </c>
      <c r="AP257" s="363">
        <v>22827</v>
      </c>
      <c r="AQ257" s="363">
        <f t="shared" si="357"/>
        <v>22827</v>
      </c>
      <c r="AR257" s="363">
        <v>62594.207999999991</v>
      </c>
      <c r="AS257" s="363">
        <f t="shared" si="358"/>
        <v>62594.207999999991</v>
      </c>
      <c r="AT257" s="364">
        <f t="shared" si="365"/>
        <v>85421.207999999984</v>
      </c>
    </row>
    <row r="258" spans="1:46" hidden="1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361">
        <f t="shared" si="234"/>
        <v>0</v>
      </c>
      <c r="AP258" s="362"/>
      <c r="AQ258" s="363"/>
      <c r="AR258" s="359"/>
      <c r="AS258" s="363"/>
      <c r="AT258" s="360"/>
    </row>
    <row r="259" spans="1:46" ht="25.5" hidden="1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/>
      <c r="X259" s="222">
        <v>134605.79999999999</v>
      </c>
      <c r="Y259" s="222">
        <f t="shared" ref="Y259:Y262" si="373">W259*X259</f>
        <v>0</v>
      </c>
      <c r="Z259" s="222">
        <v>281150.90399999998</v>
      </c>
      <c r="AA259" s="222">
        <f t="shared" ref="AA259:AA262" si="374">W259*Z259</f>
        <v>0</v>
      </c>
      <c r="AB259" s="223">
        <f t="shared" ref="AB259:AB262" si="375">Y259+AA259</f>
        <v>0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361">
        <f t="shared" si="234"/>
        <v>1</v>
      </c>
      <c r="AP259" s="363">
        <v>134605.79999999999</v>
      </c>
      <c r="AQ259" s="363">
        <f t="shared" ref="AQ259:AQ262" si="382">AO259*AP259</f>
        <v>134605.79999999999</v>
      </c>
      <c r="AR259" s="363">
        <v>281150.90399999998</v>
      </c>
      <c r="AS259" s="363">
        <f t="shared" ref="AS259:AS262" si="383">AO259*AR259</f>
        <v>281150.90399999998</v>
      </c>
      <c r="AT259" s="364">
        <f t="shared" ref="AT259:AT262" si="384">AQ259+AS259</f>
        <v>415756.70399999997</v>
      </c>
    </row>
    <row r="260" spans="1:46" hidden="1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361">
        <f t="shared" si="234"/>
        <v>1</v>
      </c>
      <c r="AP260" s="363">
        <v>49482.079999999994</v>
      </c>
      <c r="AQ260" s="363">
        <f t="shared" si="382"/>
        <v>49482.079999999994</v>
      </c>
      <c r="AR260" s="363">
        <v>30335.111999999997</v>
      </c>
      <c r="AS260" s="363">
        <f t="shared" si="383"/>
        <v>30335.111999999997</v>
      </c>
      <c r="AT260" s="364">
        <f t="shared" si="384"/>
        <v>79817.191999999995</v>
      </c>
    </row>
    <row r="261" spans="1:46" hidden="1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361">
        <f t="shared" si="234"/>
        <v>1</v>
      </c>
      <c r="AP261" s="363">
        <v>12559</v>
      </c>
      <c r="AQ261" s="363">
        <f t="shared" si="382"/>
        <v>12559</v>
      </c>
      <c r="AR261" s="363">
        <v>42774.791999999994</v>
      </c>
      <c r="AS261" s="363">
        <f t="shared" si="383"/>
        <v>42774.791999999994</v>
      </c>
      <c r="AT261" s="364">
        <f t="shared" si="384"/>
        <v>55333.791999999994</v>
      </c>
    </row>
    <row r="262" spans="1:46" hidden="1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361">
        <f t="shared" si="234"/>
        <v>1</v>
      </c>
      <c r="AP262" s="363">
        <v>10969</v>
      </c>
      <c r="AQ262" s="363">
        <f t="shared" si="382"/>
        <v>10969</v>
      </c>
      <c r="AR262" s="363">
        <v>42774.791999999994</v>
      </c>
      <c r="AS262" s="363">
        <f t="shared" si="383"/>
        <v>42774.791999999994</v>
      </c>
      <c r="AT262" s="364">
        <f t="shared" si="384"/>
        <v>53743.791999999994</v>
      </c>
    </row>
    <row r="263" spans="1:46" hidden="1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361">
        <f t="shared" si="234"/>
        <v>0</v>
      </c>
      <c r="AP263" s="362"/>
      <c r="AQ263" s="363"/>
      <c r="AR263" s="359"/>
      <c r="AS263" s="363"/>
      <c r="AT263" s="360"/>
    </row>
    <row r="264" spans="1:46" ht="38.25" hidden="1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/>
      <c r="X264" s="222">
        <v>69989.22</v>
      </c>
      <c r="Y264" s="222">
        <f t="shared" ref="Y264:Y267" si="392">W264*X264</f>
        <v>0</v>
      </c>
      <c r="Z264" s="222">
        <v>236992</v>
      </c>
      <c r="AA264" s="222">
        <f t="shared" ref="AA264:AA267" si="393">W264*Z264</f>
        <v>0</v>
      </c>
      <c r="AB264" s="223">
        <f t="shared" ref="AB264:AB267" si="394">Y264+AA264</f>
        <v>0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361">
        <f t="shared" si="234"/>
        <v>2</v>
      </c>
      <c r="AP264" s="363">
        <v>69989.22</v>
      </c>
      <c r="AQ264" s="363">
        <f t="shared" ref="AQ264:AQ267" si="401">AO264*AP264</f>
        <v>139978.44</v>
      </c>
      <c r="AR264" s="363">
        <v>236992</v>
      </c>
      <c r="AS264" s="363">
        <f t="shared" ref="AS264:AS267" si="402">AO264*AR264</f>
        <v>473984</v>
      </c>
      <c r="AT264" s="364">
        <f t="shared" ref="AT264:AT267" si="403">AQ264+AS264</f>
        <v>613962.43999999994</v>
      </c>
    </row>
    <row r="265" spans="1:46" ht="25.5" hidden="1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/>
      <c r="X265" s="222">
        <v>18412.38</v>
      </c>
      <c r="Y265" s="222">
        <f t="shared" si="392"/>
        <v>0</v>
      </c>
      <c r="Z265" s="222">
        <v>47103</v>
      </c>
      <c r="AA265" s="222">
        <f t="shared" si="393"/>
        <v>0</v>
      </c>
      <c r="AB265" s="223">
        <f t="shared" si="394"/>
        <v>0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361">
        <f t="shared" si="234"/>
        <v>2</v>
      </c>
      <c r="AP265" s="363">
        <v>18412.38</v>
      </c>
      <c r="AQ265" s="363">
        <f t="shared" si="401"/>
        <v>36824.76</v>
      </c>
      <c r="AR265" s="363">
        <v>47103</v>
      </c>
      <c r="AS265" s="363">
        <f t="shared" si="402"/>
        <v>94206</v>
      </c>
      <c r="AT265" s="364">
        <f t="shared" si="403"/>
        <v>131030.76000000001</v>
      </c>
    </row>
    <row r="266" spans="1:46" ht="25.5" hidden="1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/>
      <c r="X266" s="222">
        <v>21322.87</v>
      </c>
      <c r="Y266" s="222">
        <f t="shared" si="392"/>
        <v>0</v>
      </c>
      <c r="Z266" s="222">
        <v>39580</v>
      </c>
      <c r="AA266" s="222">
        <f t="shared" si="393"/>
        <v>0</v>
      </c>
      <c r="AB266" s="223">
        <f t="shared" si="394"/>
        <v>0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361">
        <f t="shared" si="234"/>
        <v>2</v>
      </c>
      <c r="AP266" s="363">
        <v>21322.87</v>
      </c>
      <c r="AQ266" s="363">
        <f t="shared" si="401"/>
        <v>42645.74</v>
      </c>
      <c r="AR266" s="363">
        <v>39580</v>
      </c>
      <c r="AS266" s="363">
        <f t="shared" si="402"/>
        <v>79160</v>
      </c>
      <c r="AT266" s="364">
        <f t="shared" si="403"/>
        <v>121805.73999999999</v>
      </c>
    </row>
    <row r="267" spans="1:46" hidden="1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/>
      <c r="X267" s="222">
        <v>19916</v>
      </c>
      <c r="Y267" s="222">
        <f t="shared" si="392"/>
        <v>0</v>
      </c>
      <c r="Z267" s="222">
        <v>168216</v>
      </c>
      <c r="AA267" s="222">
        <f t="shared" si="393"/>
        <v>0</v>
      </c>
      <c r="AB267" s="223">
        <f t="shared" si="394"/>
        <v>0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361">
        <f t="shared" ref="AO267:AO330" si="404">E267-K267-Q267-W267-AC267-AI267</f>
        <v>2</v>
      </c>
      <c r="AP267" s="363">
        <v>19916</v>
      </c>
      <c r="AQ267" s="363">
        <f t="shared" si="401"/>
        <v>39832</v>
      </c>
      <c r="AR267" s="363">
        <v>168216</v>
      </c>
      <c r="AS267" s="363">
        <f t="shared" si="402"/>
        <v>336432</v>
      </c>
      <c r="AT267" s="364">
        <f t="shared" si="403"/>
        <v>376264</v>
      </c>
    </row>
    <row r="268" spans="1:46" hidden="1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361">
        <f t="shared" si="404"/>
        <v>0</v>
      </c>
      <c r="AP268" s="362"/>
      <c r="AQ268" s="363"/>
      <c r="AR268" s="359"/>
      <c r="AS268" s="363"/>
      <c r="AT268" s="360"/>
    </row>
    <row r="269" spans="1:46" ht="38.25" hidden="1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/>
      <c r="R269" s="175">
        <v>69989.22</v>
      </c>
      <c r="S269" s="175">
        <f t="shared" ref="S269:S272" si="409">Q269*R269</f>
        <v>0</v>
      </c>
      <c r="T269" s="175">
        <v>159975.62399999998</v>
      </c>
      <c r="U269" s="175">
        <f t="shared" ref="U269:U272" si="410">Q269*T269</f>
        <v>0</v>
      </c>
      <c r="V269" s="176">
        <f t="shared" ref="V269:V272" si="411">S269+U269</f>
        <v>0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361">
        <f t="shared" si="404"/>
        <v>2</v>
      </c>
      <c r="AP269" s="363">
        <v>69989.22</v>
      </c>
      <c r="AQ269" s="363">
        <f t="shared" ref="AQ269:AQ272" si="421">AO269*AP269</f>
        <v>139978.44</v>
      </c>
      <c r="AR269" s="363">
        <v>159975.62399999998</v>
      </c>
      <c r="AS269" s="363">
        <f t="shared" ref="AS269:AS272" si="422">AO269*AR269</f>
        <v>319951.24799999996</v>
      </c>
      <c r="AT269" s="364">
        <f t="shared" ref="AT269:AT272" si="423">AQ269+AS269</f>
        <v>459929.68799999997</v>
      </c>
    </row>
    <row r="270" spans="1:46" ht="25.5" hidden="1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/>
      <c r="R270" s="175">
        <v>18412.38</v>
      </c>
      <c r="S270" s="175">
        <f t="shared" si="409"/>
        <v>0</v>
      </c>
      <c r="T270" s="175">
        <v>38478.191999999995</v>
      </c>
      <c r="U270" s="175">
        <f t="shared" si="410"/>
        <v>0</v>
      </c>
      <c r="V270" s="176">
        <f t="shared" si="411"/>
        <v>0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361">
        <f t="shared" si="404"/>
        <v>2</v>
      </c>
      <c r="AP270" s="363">
        <v>18412.38</v>
      </c>
      <c r="AQ270" s="363">
        <f t="shared" si="421"/>
        <v>36824.76</v>
      </c>
      <c r="AR270" s="363">
        <v>38478.191999999995</v>
      </c>
      <c r="AS270" s="363">
        <f t="shared" si="422"/>
        <v>76956.383999999991</v>
      </c>
      <c r="AT270" s="364">
        <f t="shared" si="423"/>
        <v>113781.144</v>
      </c>
    </row>
    <row r="271" spans="1:46" ht="25.5" hidden="1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/>
      <c r="X271" s="222">
        <v>21322.87</v>
      </c>
      <c r="Y271" s="222">
        <f t="shared" si="412"/>
        <v>0</v>
      </c>
      <c r="Z271" s="222">
        <v>33285.072</v>
      </c>
      <c r="AA271" s="222">
        <f t="shared" si="413"/>
        <v>0</v>
      </c>
      <c r="AB271" s="223">
        <f t="shared" si="414"/>
        <v>0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361">
        <f t="shared" si="404"/>
        <v>2</v>
      </c>
      <c r="AP271" s="363">
        <v>21322.87</v>
      </c>
      <c r="AQ271" s="363">
        <f t="shared" si="421"/>
        <v>42645.74</v>
      </c>
      <c r="AR271" s="363">
        <v>33285.072</v>
      </c>
      <c r="AS271" s="363">
        <f t="shared" si="422"/>
        <v>66570.144</v>
      </c>
      <c r="AT271" s="364">
        <f t="shared" si="423"/>
        <v>109215.88399999999</v>
      </c>
    </row>
    <row r="272" spans="1:46" hidden="1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/>
      <c r="X272" s="222">
        <v>19916</v>
      </c>
      <c r="Y272" s="222">
        <f t="shared" si="412"/>
        <v>0</v>
      </c>
      <c r="Z272" s="222">
        <v>62594.207999999991</v>
      </c>
      <c r="AA272" s="222">
        <f t="shared" si="413"/>
        <v>0</v>
      </c>
      <c r="AB272" s="223">
        <f t="shared" si="414"/>
        <v>0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361">
        <f t="shared" si="404"/>
        <v>2</v>
      </c>
      <c r="AP272" s="363">
        <v>19916</v>
      </c>
      <c r="AQ272" s="363">
        <f t="shared" si="421"/>
        <v>39832</v>
      </c>
      <c r="AR272" s="363">
        <v>62594.207999999991</v>
      </c>
      <c r="AS272" s="363">
        <f t="shared" si="422"/>
        <v>125188.41599999998</v>
      </c>
      <c r="AT272" s="364">
        <f t="shared" si="423"/>
        <v>165020.41599999997</v>
      </c>
    </row>
    <row r="273" spans="1:46" hidden="1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361">
        <f t="shared" si="404"/>
        <v>0</v>
      </c>
      <c r="AP273" s="362"/>
      <c r="AQ273" s="363"/>
      <c r="AR273" s="359"/>
      <c r="AS273" s="363"/>
      <c r="AT273" s="360"/>
    </row>
    <row r="274" spans="1:46" ht="38.25" hidden="1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/>
      <c r="R274" s="195">
        <v>69989.22</v>
      </c>
      <c r="S274" s="175">
        <f t="shared" ref="S274:S277" si="428">Q274*R274</f>
        <v>0</v>
      </c>
      <c r="T274" s="195">
        <v>159975.62399999998</v>
      </c>
      <c r="U274" s="175">
        <f t="shared" ref="U274:U277" si="429">Q274*T274</f>
        <v>0</v>
      </c>
      <c r="V274" s="196">
        <f t="shared" ref="V274:V277" si="430">S274+U274</f>
        <v>0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361">
        <f t="shared" si="404"/>
        <v>2</v>
      </c>
      <c r="AP274" s="377">
        <v>69989.22</v>
      </c>
      <c r="AQ274" s="363">
        <f t="shared" ref="AQ274:AQ277" si="440">AO274*AP274</f>
        <v>139978.44</v>
      </c>
      <c r="AR274" s="377">
        <v>159975.62399999998</v>
      </c>
      <c r="AS274" s="363">
        <f t="shared" ref="AS274:AS277" si="441">AO274*AR274</f>
        <v>319951.24799999996</v>
      </c>
      <c r="AT274" s="378">
        <f t="shared" ref="AT274:AT277" si="442">AQ274+AS274</f>
        <v>459929.68799999997</v>
      </c>
    </row>
    <row r="275" spans="1:46" ht="25.5" hidden="1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/>
      <c r="R275" s="195">
        <v>18412.38</v>
      </c>
      <c r="S275" s="175">
        <f t="shared" si="428"/>
        <v>0</v>
      </c>
      <c r="T275" s="195">
        <v>38478.191999999995</v>
      </c>
      <c r="U275" s="175">
        <f t="shared" si="429"/>
        <v>0</v>
      </c>
      <c r="V275" s="196">
        <f t="shared" si="430"/>
        <v>0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361">
        <f t="shared" si="404"/>
        <v>2</v>
      </c>
      <c r="AP275" s="377">
        <v>18412.38</v>
      </c>
      <c r="AQ275" s="363">
        <f t="shared" si="440"/>
        <v>36824.76</v>
      </c>
      <c r="AR275" s="377">
        <v>38478.191999999995</v>
      </c>
      <c r="AS275" s="363">
        <f t="shared" si="441"/>
        <v>76956.383999999991</v>
      </c>
      <c r="AT275" s="378">
        <f t="shared" si="442"/>
        <v>113781.144</v>
      </c>
    </row>
    <row r="276" spans="1:46" ht="25.5" hidden="1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/>
      <c r="X276" s="242">
        <v>21322.87</v>
      </c>
      <c r="Y276" s="222">
        <f t="shared" si="431"/>
        <v>0</v>
      </c>
      <c r="Z276" s="242">
        <v>33285.072</v>
      </c>
      <c r="AA276" s="222">
        <f t="shared" si="432"/>
        <v>0</v>
      </c>
      <c r="AB276" s="243">
        <f t="shared" si="433"/>
        <v>0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361">
        <f t="shared" si="404"/>
        <v>2</v>
      </c>
      <c r="AP276" s="377">
        <v>21322.87</v>
      </c>
      <c r="AQ276" s="363">
        <f t="shared" si="440"/>
        <v>42645.74</v>
      </c>
      <c r="AR276" s="377">
        <v>33285.072</v>
      </c>
      <c r="AS276" s="363">
        <f t="shared" si="441"/>
        <v>66570.144</v>
      </c>
      <c r="AT276" s="378">
        <f t="shared" si="442"/>
        <v>109215.88399999999</v>
      </c>
    </row>
    <row r="277" spans="1:46" hidden="1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/>
      <c r="X277" s="242">
        <v>19916</v>
      </c>
      <c r="Y277" s="222">
        <f t="shared" si="431"/>
        <v>0</v>
      </c>
      <c r="Z277" s="242">
        <v>62594.207999999991</v>
      </c>
      <c r="AA277" s="222">
        <f t="shared" si="432"/>
        <v>0</v>
      </c>
      <c r="AB277" s="243">
        <f t="shared" si="433"/>
        <v>0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361">
        <f t="shared" si="404"/>
        <v>2</v>
      </c>
      <c r="AP277" s="377">
        <v>19916</v>
      </c>
      <c r="AQ277" s="363">
        <f t="shared" si="440"/>
        <v>39832</v>
      </c>
      <c r="AR277" s="377">
        <v>62594.207999999991</v>
      </c>
      <c r="AS277" s="363">
        <f t="shared" si="441"/>
        <v>125188.41599999998</v>
      </c>
      <c r="AT277" s="378">
        <f t="shared" si="442"/>
        <v>165020.41599999997</v>
      </c>
    </row>
    <row r="278" spans="1:46" hidden="1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361">
        <f t="shared" si="404"/>
        <v>0</v>
      </c>
      <c r="AP278" s="362"/>
      <c r="AQ278" s="363"/>
      <c r="AR278" s="359"/>
      <c r="AS278" s="363"/>
      <c r="AT278" s="360"/>
    </row>
    <row r="279" spans="1:46" x14ac:dyDescent="0.2">
      <c r="A279" s="493">
        <v>270</v>
      </c>
      <c r="B279" s="510" t="s">
        <v>129</v>
      </c>
      <c r="C279" s="498"/>
      <c r="D279" s="495"/>
      <c r="E279" s="495"/>
      <c r="F279" s="495"/>
      <c r="G279" s="496"/>
      <c r="H279" s="508"/>
      <c r="I279" s="496"/>
      <c r="J279" s="509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361">
        <f t="shared" si="404"/>
        <v>0</v>
      </c>
      <c r="AP279" s="362"/>
      <c r="AQ279" s="363"/>
      <c r="AR279" s="359"/>
      <c r="AS279" s="363"/>
      <c r="AT279" s="360"/>
    </row>
    <row r="280" spans="1:46" x14ac:dyDescent="0.2">
      <c r="A280" s="493">
        <v>271</v>
      </c>
      <c r="B280" s="510" t="s">
        <v>108</v>
      </c>
      <c r="C280" s="498"/>
      <c r="D280" s="495"/>
      <c r="E280" s="495"/>
      <c r="F280" s="495"/>
      <c r="G280" s="496"/>
      <c r="H280" s="508"/>
      <c r="I280" s="496"/>
      <c r="J280" s="50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361">
        <f t="shared" si="404"/>
        <v>0</v>
      </c>
      <c r="AP280" s="362"/>
      <c r="AQ280" s="363"/>
      <c r="AR280" s="359"/>
      <c r="AS280" s="363"/>
      <c r="AT280" s="360"/>
    </row>
    <row r="281" spans="1:46" ht="38.25" hidden="1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/>
      <c r="X281" s="222">
        <v>13504.75</v>
      </c>
      <c r="Y281" s="222">
        <f t="shared" ref="Y281:Y303" si="452">W281*X281</f>
        <v>0</v>
      </c>
      <c r="Z281" s="222">
        <v>36380.111999999994</v>
      </c>
      <c r="AA281" s="222">
        <f t="shared" ref="AA281:AA303" si="453">W281*Z281</f>
        <v>0</v>
      </c>
      <c r="AB281" s="223">
        <f t="shared" ref="AB281:AB286" si="454">Y281+AA281</f>
        <v>0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361">
        <f t="shared" si="404"/>
        <v>1</v>
      </c>
      <c r="AP281" s="363">
        <v>13504.75</v>
      </c>
      <c r="AQ281" s="363">
        <f t="shared" ref="AQ281:AQ303" si="461">AO281*AP281</f>
        <v>13504.75</v>
      </c>
      <c r="AR281" s="363">
        <v>36380.111999999994</v>
      </c>
      <c r="AS281" s="363">
        <f t="shared" ref="AS281:AS303" si="462">AO281*AR281</f>
        <v>36380.111999999994</v>
      </c>
      <c r="AT281" s="364">
        <f t="shared" ref="AT281:AT286" si="463">AQ281+AS281</f>
        <v>49884.861999999994</v>
      </c>
    </row>
    <row r="282" spans="1:46" ht="25.5" hidden="1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/>
      <c r="X282" s="222">
        <v>6467</v>
      </c>
      <c r="Y282" s="222">
        <f t="shared" si="452"/>
        <v>0</v>
      </c>
      <c r="Z282" s="222">
        <v>17422.248</v>
      </c>
      <c r="AA282" s="222">
        <f t="shared" si="453"/>
        <v>0</v>
      </c>
      <c r="AB282" s="223">
        <f t="shared" si="454"/>
        <v>0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361">
        <f t="shared" si="404"/>
        <v>1</v>
      </c>
      <c r="AP282" s="363">
        <v>6467</v>
      </c>
      <c r="AQ282" s="363">
        <f t="shared" si="461"/>
        <v>6467</v>
      </c>
      <c r="AR282" s="363">
        <v>17422.248</v>
      </c>
      <c r="AS282" s="363">
        <f t="shared" si="462"/>
        <v>17422.248</v>
      </c>
      <c r="AT282" s="364">
        <f t="shared" si="463"/>
        <v>23889.248</v>
      </c>
    </row>
    <row r="283" spans="1:46" hidden="1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/>
      <c r="X283" s="222">
        <v>3004.89</v>
      </c>
      <c r="Y283" s="222">
        <f t="shared" si="452"/>
        <v>0</v>
      </c>
      <c r="Z283" s="222">
        <v>7329</v>
      </c>
      <c r="AA283" s="222">
        <f t="shared" si="453"/>
        <v>0</v>
      </c>
      <c r="AB283" s="223">
        <f t="shared" si="454"/>
        <v>0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361">
        <f t="shared" si="404"/>
        <v>1</v>
      </c>
      <c r="AP283" s="363">
        <v>3004.89</v>
      </c>
      <c r="AQ283" s="363">
        <f t="shared" si="461"/>
        <v>3004.89</v>
      </c>
      <c r="AR283" s="363">
        <v>7329</v>
      </c>
      <c r="AS283" s="363">
        <f t="shared" si="462"/>
        <v>7329</v>
      </c>
      <c r="AT283" s="364">
        <f t="shared" si="463"/>
        <v>10333.89</v>
      </c>
    </row>
    <row r="284" spans="1:46" x14ac:dyDescent="0.2">
      <c r="A284" s="493">
        <v>275</v>
      </c>
      <c r="B284" s="494" t="s">
        <v>132</v>
      </c>
      <c r="C284" s="498" t="s">
        <v>133</v>
      </c>
      <c r="D284" s="495" t="s">
        <v>14</v>
      </c>
      <c r="E284" s="495">
        <v>12</v>
      </c>
      <c r="F284" s="496">
        <v>4003.24</v>
      </c>
      <c r="G284" s="496">
        <f t="shared" si="443"/>
        <v>48038.879999999997</v>
      </c>
      <c r="H284" s="496">
        <v>9764</v>
      </c>
      <c r="I284" s="496">
        <f t="shared" si="444"/>
        <v>117168</v>
      </c>
      <c r="J284" s="497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/>
      <c r="X284" s="222">
        <v>4003.24</v>
      </c>
      <c r="Y284" s="222">
        <f t="shared" si="452"/>
        <v>0</v>
      </c>
      <c r="Z284" s="222">
        <v>9764</v>
      </c>
      <c r="AA284" s="222">
        <f t="shared" si="453"/>
        <v>0</v>
      </c>
      <c r="AB284" s="223">
        <f t="shared" si="454"/>
        <v>0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361">
        <f t="shared" si="404"/>
        <v>10</v>
      </c>
      <c r="AP284" s="363">
        <v>4003.24</v>
      </c>
      <c r="AQ284" s="363">
        <f t="shared" si="461"/>
        <v>40032.399999999994</v>
      </c>
      <c r="AR284" s="363">
        <v>9764</v>
      </c>
      <c r="AS284" s="363">
        <f t="shared" si="462"/>
        <v>97640</v>
      </c>
      <c r="AT284" s="364">
        <f t="shared" si="463"/>
        <v>137672.4</v>
      </c>
    </row>
    <row r="285" spans="1:46" x14ac:dyDescent="0.2">
      <c r="A285" s="493">
        <v>276</v>
      </c>
      <c r="B285" s="494" t="s">
        <v>134</v>
      </c>
      <c r="C285" s="498"/>
      <c r="D285" s="495" t="s">
        <v>14</v>
      </c>
      <c r="E285" s="495">
        <v>12</v>
      </c>
      <c r="F285" s="496">
        <v>800</v>
      </c>
      <c r="G285" s="496">
        <f t="shared" si="443"/>
        <v>9600</v>
      </c>
      <c r="H285" s="496">
        <v>2142</v>
      </c>
      <c r="I285" s="496">
        <f t="shared" si="444"/>
        <v>25704</v>
      </c>
      <c r="J285" s="497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361">
        <f t="shared" si="404"/>
        <v>2</v>
      </c>
      <c r="AP285" s="363">
        <v>800</v>
      </c>
      <c r="AQ285" s="363">
        <f t="shared" si="461"/>
        <v>1600</v>
      </c>
      <c r="AR285" s="363">
        <v>2142</v>
      </c>
      <c r="AS285" s="363">
        <f t="shared" si="462"/>
        <v>4284</v>
      </c>
      <c r="AT285" s="364">
        <f t="shared" si="463"/>
        <v>5884</v>
      </c>
    </row>
    <row r="286" spans="1:46" x14ac:dyDescent="0.2">
      <c r="A286" s="493">
        <v>277</v>
      </c>
      <c r="B286" s="494" t="s">
        <v>135</v>
      </c>
      <c r="C286" s="498"/>
      <c r="D286" s="495" t="s">
        <v>56</v>
      </c>
      <c r="E286" s="495">
        <v>117</v>
      </c>
      <c r="F286" s="496">
        <v>1875</v>
      </c>
      <c r="G286" s="496">
        <f t="shared" si="443"/>
        <v>219375</v>
      </c>
      <c r="H286" s="496">
        <v>869</v>
      </c>
      <c r="I286" s="496">
        <f t="shared" si="444"/>
        <v>101673</v>
      </c>
      <c r="J286" s="497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361">
        <f t="shared" si="404"/>
        <v>0</v>
      </c>
      <c r="AP286" s="363">
        <v>1875</v>
      </c>
      <c r="AQ286" s="363">
        <f t="shared" si="461"/>
        <v>0</v>
      </c>
      <c r="AR286" s="363">
        <v>869</v>
      </c>
      <c r="AS286" s="363">
        <f t="shared" si="462"/>
        <v>0</v>
      </c>
      <c r="AT286" s="364">
        <f t="shared" si="463"/>
        <v>0</v>
      </c>
    </row>
    <row r="287" spans="1:46" hidden="1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361">
        <f t="shared" si="404"/>
        <v>55</v>
      </c>
      <c r="AP287" s="363"/>
      <c r="AQ287" s="363">
        <f t="shared" si="461"/>
        <v>0</v>
      </c>
      <c r="AR287" s="363"/>
      <c r="AS287" s="363">
        <f t="shared" si="462"/>
        <v>0</v>
      </c>
      <c r="AT287" s="364"/>
    </row>
    <row r="288" spans="1:46" hidden="1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361">
        <f t="shared" si="404"/>
        <v>13.3</v>
      </c>
      <c r="AP288" s="363"/>
      <c r="AQ288" s="363">
        <f t="shared" si="461"/>
        <v>0</v>
      </c>
      <c r="AR288" s="363"/>
      <c r="AS288" s="363">
        <f t="shared" si="462"/>
        <v>0</v>
      </c>
      <c r="AT288" s="364"/>
    </row>
    <row r="289" spans="1:46" x14ac:dyDescent="0.2">
      <c r="A289" s="493">
        <v>280</v>
      </c>
      <c r="B289" s="494" t="s">
        <v>139</v>
      </c>
      <c r="C289" s="498"/>
      <c r="D289" s="495" t="s">
        <v>56</v>
      </c>
      <c r="E289" s="499">
        <v>39.299999999999997</v>
      </c>
      <c r="F289" s="496">
        <v>1875</v>
      </c>
      <c r="G289" s="496">
        <f t="shared" si="443"/>
        <v>73687.5</v>
      </c>
      <c r="H289" s="496">
        <v>1617</v>
      </c>
      <c r="I289" s="496">
        <f t="shared" si="444"/>
        <v>63548.1</v>
      </c>
      <c r="J289" s="497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/>
      <c r="AD289" s="269">
        <v>1875</v>
      </c>
      <c r="AE289" s="269">
        <f t="shared" si="455"/>
        <v>0</v>
      </c>
      <c r="AF289" s="269">
        <v>1617</v>
      </c>
      <c r="AG289" s="269">
        <f t="shared" si="456"/>
        <v>0</v>
      </c>
      <c r="AH289" s="270">
        <f t="shared" ref="AH289:AH290" si="468">AE289+AG289</f>
        <v>0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361">
        <f t="shared" si="404"/>
        <v>20.754999999999995</v>
      </c>
      <c r="AP289" s="363">
        <v>1875</v>
      </c>
      <c r="AQ289" s="363">
        <f t="shared" si="461"/>
        <v>38915.624999999993</v>
      </c>
      <c r="AR289" s="363">
        <v>1617</v>
      </c>
      <c r="AS289" s="363">
        <f t="shared" si="462"/>
        <v>33560.834999999992</v>
      </c>
      <c r="AT289" s="364">
        <f t="shared" ref="AT289:AT290" si="470">AQ289+AS289</f>
        <v>72476.459999999992</v>
      </c>
    </row>
    <row r="290" spans="1:46" x14ac:dyDescent="0.2">
      <c r="A290" s="493">
        <v>281</v>
      </c>
      <c r="B290" s="494" t="s">
        <v>140</v>
      </c>
      <c r="C290" s="498"/>
      <c r="D290" s="495" t="s">
        <v>56</v>
      </c>
      <c r="E290" s="495">
        <v>139</v>
      </c>
      <c r="F290" s="496">
        <v>1875</v>
      </c>
      <c r="G290" s="496">
        <f t="shared" si="443"/>
        <v>260625</v>
      </c>
      <c r="H290" s="496">
        <v>1226</v>
      </c>
      <c r="I290" s="496">
        <f t="shared" si="444"/>
        <v>170414</v>
      </c>
      <c r="J290" s="497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361">
        <f t="shared" si="404"/>
        <v>0</v>
      </c>
      <c r="AP290" s="363">
        <v>1875</v>
      </c>
      <c r="AQ290" s="363">
        <f t="shared" si="461"/>
        <v>0</v>
      </c>
      <c r="AR290" s="363">
        <v>1226</v>
      </c>
      <c r="AS290" s="363">
        <f t="shared" si="462"/>
        <v>0</v>
      </c>
      <c r="AT290" s="364">
        <f t="shared" si="470"/>
        <v>0</v>
      </c>
    </row>
    <row r="291" spans="1:46" hidden="1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361">
        <f t="shared" si="404"/>
        <v>14</v>
      </c>
      <c r="AP291" s="363"/>
      <c r="AQ291" s="363">
        <f t="shared" si="461"/>
        <v>0</v>
      </c>
      <c r="AR291" s="363"/>
      <c r="AS291" s="363">
        <f t="shared" si="462"/>
        <v>0</v>
      </c>
      <c r="AT291" s="364"/>
    </row>
    <row r="292" spans="1:46" hidden="1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361">
        <f t="shared" si="404"/>
        <v>12.3</v>
      </c>
      <c r="AP292" s="363"/>
      <c r="AQ292" s="363">
        <f t="shared" si="461"/>
        <v>0</v>
      </c>
      <c r="AR292" s="363"/>
      <c r="AS292" s="363">
        <f t="shared" si="462"/>
        <v>0</v>
      </c>
      <c r="AT292" s="364"/>
    </row>
    <row r="293" spans="1:46" hidden="1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361">
        <f t="shared" si="404"/>
        <v>14.3</v>
      </c>
      <c r="AP293" s="363"/>
      <c r="AQ293" s="363">
        <f t="shared" si="461"/>
        <v>0</v>
      </c>
      <c r="AR293" s="363"/>
      <c r="AS293" s="363">
        <f t="shared" si="462"/>
        <v>0</v>
      </c>
      <c r="AT293" s="364"/>
    </row>
    <row r="294" spans="1:46" x14ac:dyDescent="0.2">
      <c r="A294" s="493">
        <v>285</v>
      </c>
      <c r="B294" s="494" t="s">
        <v>144</v>
      </c>
      <c r="C294" s="498"/>
      <c r="D294" s="495" t="s">
        <v>56</v>
      </c>
      <c r="E294" s="499">
        <v>46.7</v>
      </c>
      <c r="F294" s="496">
        <v>1875</v>
      </c>
      <c r="G294" s="496">
        <f t="shared" si="443"/>
        <v>87562.5</v>
      </c>
      <c r="H294" s="496">
        <v>2132</v>
      </c>
      <c r="I294" s="496">
        <f t="shared" si="444"/>
        <v>99564.400000000009</v>
      </c>
      <c r="J294" s="497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361">
        <f t="shared" si="404"/>
        <v>7.1054273576010019E-15</v>
      </c>
      <c r="AP294" s="363">
        <v>1875</v>
      </c>
      <c r="AQ294" s="363">
        <f t="shared" si="461"/>
        <v>1.3322676295501878E-11</v>
      </c>
      <c r="AR294" s="363">
        <v>2132</v>
      </c>
      <c r="AS294" s="363">
        <f t="shared" si="462"/>
        <v>1.5148771126405336E-11</v>
      </c>
      <c r="AT294" s="364">
        <f t="shared" ref="AT294:AT295" si="477">AQ294+AS294</f>
        <v>2.8471447421907214E-11</v>
      </c>
    </row>
    <row r="295" spans="1:46" hidden="1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/>
      <c r="R295" s="175">
        <v>1875</v>
      </c>
      <c r="S295" s="175">
        <f t="shared" si="449"/>
        <v>0</v>
      </c>
      <c r="T295" s="175">
        <v>1190</v>
      </c>
      <c r="U295" s="175">
        <f t="shared" si="450"/>
        <v>0</v>
      </c>
      <c r="V295" s="176">
        <f t="shared" si="473"/>
        <v>0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/>
      <c r="AD295" s="269">
        <v>1875</v>
      </c>
      <c r="AE295" s="269">
        <f t="shared" si="455"/>
        <v>0</v>
      </c>
      <c r="AF295" s="269">
        <v>1190</v>
      </c>
      <c r="AG295" s="269">
        <f t="shared" si="456"/>
        <v>0</v>
      </c>
      <c r="AH295" s="270">
        <f t="shared" si="475"/>
        <v>0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361">
        <f t="shared" si="404"/>
        <v>28</v>
      </c>
      <c r="AP295" s="363">
        <v>1875</v>
      </c>
      <c r="AQ295" s="363">
        <f t="shared" si="461"/>
        <v>52500</v>
      </c>
      <c r="AR295" s="363">
        <v>1190</v>
      </c>
      <c r="AS295" s="363">
        <f t="shared" si="462"/>
        <v>33320</v>
      </c>
      <c r="AT295" s="364">
        <f t="shared" si="477"/>
        <v>85820</v>
      </c>
    </row>
    <row r="296" spans="1:46" hidden="1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361">
        <f t="shared" si="404"/>
        <v>8.6999999999999993</v>
      </c>
      <c r="AP296" s="363"/>
      <c r="AQ296" s="363">
        <f t="shared" si="461"/>
        <v>0</v>
      </c>
      <c r="AR296" s="363"/>
      <c r="AS296" s="363">
        <f t="shared" si="462"/>
        <v>0</v>
      </c>
      <c r="AT296" s="364"/>
    </row>
    <row r="297" spans="1:46" ht="25.5" hidden="1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/>
      <c r="R297" s="175">
        <v>1875</v>
      </c>
      <c r="S297" s="175">
        <f t="shared" si="449"/>
        <v>0</v>
      </c>
      <c r="T297" s="175">
        <v>1764</v>
      </c>
      <c r="U297" s="175">
        <f t="shared" si="450"/>
        <v>0</v>
      </c>
      <c r="V297" s="176">
        <f t="shared" ref="V297:V298" si="480">S297+U297</f>
        <v>0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/>
      <c r="AD297" s="269">
        <v>1875</v>
      </c>
      <c r="AE297" s="269">
        <f t="shared" si="455"/>
        <v>0</v>
      </c>
      <c r="AF297" s="269">
        <v>1764</v>
      </c>
      <c r="AG297" s="269">
        <f t="shared" si="456"/>
        <v>0</v>
      </c>
      <c r="AH297" s="270">
        <f t="shared" ref="AH297:AH298" si="482">AE297+AG297</f>
        <v>0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361">
        <f t="shared" si="404"/>
        <v>9.5</v>
      </c>
      <c r="AP297" s="363">
        <v>1875</v>
      </c>
      <c r="AQ297" s="363">
        <f t="shared" si="461"/>
        <v>17812.5</v>
      </c>
      <c r="AR297" s="363">
        <v>1764</v>
      </c>
      <c r="AS297" s="363">
        <f t="shared" si="462"/>
        <v>16758</v>
      </c>
      <c r="AT297" s="364">
        <f t="shared" ref="AT297:AT298" si="484">AQ297+AS297</f>
        <v>34570.5</v>
      </c>
    </row>
    <row r="298" spans="1:46" hidden="1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/>
      <c r="R298" s="175">
        <v>1875</v>
      </c>
      <c r="S298" s="175">
        <f t="shared" si="449"/>
        <v>0</v>
      </c>
      <c r="T298" s="175">
        <v>1428</v>
      </c>
      <c r="U298" s="175">
        <f t="shared" si="450"/>
        <v>0</v>
      </c>
      <c r="V298" s="176">
        <f t="shared" si="480"/>
        <v>0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361">
        <f t="shared" si="404"/>
        <v>21</v>
      </c>
      <c r="AP298" s="363">
        <v>1875</v>
      </c>
      <c r="AQ298" s="363">
        <f t="shared" si="461"/>
        <v>39375</v>
      </c>
      <c r="AR298" s="363">
        <v>1428</v>
      </c>
      <c r="AS298" s="363">
        <f t="shared" si="462"/>
        <v>29988</v>
      </c>
      <c r="AT298" s="364">
        <f t="shared" si="484"/>
        <v>69363</v>
      </c>
    </row>
    <row r="299" spans="1:46" hidden="1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361">
        <f t="shared" si="404"/>
        <v>4.0999999999999996</v>
      </c>
      <c r="AP299" s="363"/>
      <c r="AQ299" s="363">
        <f t="shared" si="461"/>
        <v>0</v>
      </c>
      <c r="AR299" s="363"/>
      <c r="AS299" s="363">
        <f t="shared" si="462"/>
        <v>0</v>
      </c>
      <c r="AT299" s="364"/>
    </row>
    <row r="300" spans="1:46" hidden="1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/>
      <c r="R300" s="175">
        <v>1875</v>
      </c>
      <c r="S300" s="175">
        <f t="shared" si="449"/>
        <v>0</v>
      </c>
      <c r="T300" s="175">
        <v>2646</v>
      </c>
      <c r="U300" s="175">
        <f t="shared" si="450"/>
        <v>0</v>
      </c>
      <c r="V300" s="176">
        <f t="shared" ref="V300:V303" si="487">S300+U300</f>
        <v>0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361">
        <f t="shared" si="404"/>
        <v>7.1999999999999993</v>
      </c>
      <c r="AP300" s="363">
        <v>1875</v>
      </c>
      <c r="AQ300" s="363">
        <f t="shared" si="461"/>
        <v>13499.999999999998</v>
      </c>
      <c r="AR300" s="363">
        <v>2646</v>
      </c>
      <c r="AS300" s="363">
        <f t="shared" si="462"/>
        <v>19051.199999999997</v>
      </c>
      <c r="AT300" s="364">
        <f t="shared" ref="AT300:AT303" si="491">AQ300+AS300</f>
        <v>32551.199999999997</v>
      </c>
    </row>
    <row r="301" spans="1:46" ht="25.5" hidden="1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361">
        <f t="shared" si="404"/>
        <v>46</v>
      </c>
      <c r="AP301" s="363">
        <v>600</v>
      </c>
      <c r="AQ301" s="363">
        <f t="shared" si="461"/>
        <v>27600</v>
      </c>
      <c r="AR301" s="363">
        <v>381</v>
      </c>
      <c r="AS301" s="363">
        <f t="shared" si="462"/>
        <v>17526</v>
      </c>
      <c r="AT301" s="364">
        <f t="shared" si="491"/>
        <v>45126</v>
      </c>
    </row>
    <row r="302" spans="1:46" hidden="1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/>
      <c r="R302" s="175">
        <v>1000</v>
      </c>
      <c r="S302" s="175">
        <f t="shared" si="449"/>
        <v>0</v>
      </c>
      <c r="T302" s="175">
        <v>123</v>
      </c>
      <c r="U302" s="175">
        <f t="shared" si="450"/>
        <v>0</v>
      </c>
      <c r="V302" s="176">
        <f t="shared" si="487"/>
        <v>0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361">
        <f t="shared" si="404"/>
        <v>1.5</v>
      </c>
      <c r="AP302" s="363">
        <v>1000</v>
      </c>
      <c r="AQ302" s="363">
        <f t="shared" si="461"/>
        <v>1500</v>
      </c>
      <c r="AR302" s="363">
        <v>123</v>
      </c>
      <c r="AS302" s="363">
        <f t="shared" si="462"/>
        <v>184.5</v>
      </c>
      <c r="AT302" s="364">
        <f t="shared" si="491"/>
        <v>1684.5</v>
      </c>
    </row>
    <row r="303" spans="1:46" x14ac:dyDescent="0.2">
      <c r="A303" s="493">
        <v>294</v>
      </c>
      <c r="B303" s="494" t="s">
        <v>60</v>
      </c>
      <c r="C303" s="498"/>
      <c r="D303" s="495" t="s">
        <v>5</v>
      </c>
      <c r="E303" s="495">
        <v>1</v>
      </c>
      <c r="F303" s="496">
        <v>0</v>
      </c>
      <c r="G303" s="496">
        <f t="shared" si="443"/>
        <v>0</v>
      </c>
      <c r="H303" s="496">
        <v>137961</v>
      </c>
      <c r="I303" s="496">
        <f t="shared" si="444"/>
        <v>137961</v>
      </c>
      <c r="J303" s="497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/>
      <c r="R303" s="175">
        <v>0</v>
      </c>
      <c r="S303" s="175">
        <f t="shared" si="449"/>
        <v>0</v>
      </c>
      <c r="T303" s="175">
        <v>137961</v>
      </c>
      <c r="U303" s="175">
        <f t="shared" si="450"/>
        <v>0</v>
      </c>
      <c r="V303" s="176">
        <f t="shared" si="487"/>
        <v>0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361">
        <f t="shared" si="404"/>
        <v>0.21205543291636009</v>
      </c>
      <c r="AP303" s="363">
        <v>0</v>
      </c>
      <c r="AQ303" s="363">
        <f t="shared" si="461"/>
        <v>0</v>
      </c>
      <c r="AR303" s="363">
        <v>137961</v>
      </c>
      <c r="AS303" s="363">
        <f t="shared" si="462"/>
        <v>29255.379580573954</v>
      </c>
      <c r="AT303" s="364">
        <f t="shared" si="491"/>
        <v>29255.379580573954</v>
      </c>
    </row>
    <row r="304" spans="1:46" hidden="1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361">
        <f t="shared" si="404"/>
        <v>0</v>
      </c>
      <c r="AP304" s="362"/>
      <c r="AQ304" s="363"/>
      <c r="AR304" s="359"/>
      <c r="AS304" s="363"/>
      <c r="AT304" s="360"/>
    </row>
    <row r="305" spans="1:46" ht="38.25" hidden="1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/>
      <c r="X305" s="222">
        <v>13504.75</v>
      </c>
      <c r="Y305" s="222">
        <f t="shared" ref="Y305:Y327" si="499">W305*X305</f>
        <v>0</v>
      </c>
      <c r="Z305" s="222">
        <v>36380.111999999994</v>
      </c>
      <c r="AA305" s="222">
        <f t="shared" ref="AA305:AA327" si="500">W305*Z305</f>
        <v>0</v>
      </c>
      <c r="AB305" s="223">
        <f t="shared" ref="AB305:AB310" si="501">Y305+AA305</f>
        <v>0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361">
        <f t="shared" si="404"/>
        <v>1</v>
      </c>
      <c r="AP305" s="363">
        <v>13504.75</v>
      </c>
      <c r="AQ305" s="363">
        <f t="shared" ref="AQ305:AQ327" si="508">AO305*AP305</f>
        <v>13504.75</v>
      </c>
      <c r="AR305" s="363">
        <v>36380.111999999994</v>
      </c>
      <c r="AS305" s="363">
        <f t="shared" ref="AS305:AS327" si="509">AO305*AR305</f>
        <v>36380.111999999994</v>
      </c>
      <c r="AT305" s="364">
        <f t="shared" ref="AT305:AT310" si="510">AQ305+AS305</f>
        <v>49884.861999999994</v>
      </c>
    </row>
    <row r="306" spans="1:46" ht="25.5" hidden="1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/>
      <c r="X306" s="222">
        <v>6467</v>
      </c>
      <c r="Y306" s="222">
        <f t="shared" si="499"/>
        <v>0</v>
      </c>
      <c r="Z306" s="222">
        <v>17422.248</v>
      </c>
      <c r="AA306" s="222">
        <f t="shared" si="500"/>
        <v>0</v>
      </c>
      <c r="AB306" s="223">
        <f t="shared" si="501"/>
        <v>0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361">
        <f t="shared" si="404"/>
        <v>1</v>
      </c>
      <c r="AP306" s="363">
        <v>6467</v>
      </c>
      <c r="AQ306" s="363">
        <f t="shared" si="508"/>
        <v>6467</v>
      </c>
      <c r="AR306" s="363">
        <v>17422.248</v>
      </c>
      <c r="AS306" s="363">
        <f t="shared" si="509"/>
        <v>17422.248</v>
      </c>
      <c r="AT306" s="364">
        <f t="shared" si="510"/>
        <v>23889.248</v>
      </c>
    </row>
    <row r="307" spans="1:46" hidden="1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/>
      <c r="X307" s="222">
        <v>3004.89</v>
      </c>
      <c r="Y307" s="222">
        <f t="shared" si="499"/>
        <v>0</v>
      </c>
      <c r="Z307" s="222">
        <v>7329</v>
      </c>
      <c r="AA307" s="222">
        <f t="shared" si="500"/>
        <v>0</v>
      </c>
      <c r="AB307" s="223">
        <f t="shared" si="501"/>
        <v>0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361">
        <f t="shared" si="404"/>
        <v>1</v>
      </c>
      <c r="AP307" s="363">
        <v>3004.89</v>
      </c>
      <c r="AQ307" s="363">
        <f t="shared" si="508"/>
        <v>3004.89</v>
      </c>
      <c r="AR307" s="363">
        <v>7329</v>
      </c>
      <c r="AS307" s="363">
        <f t="shared" si="509"/>
        <v>7329</v>
      </c>
      <c r="AT307" s="364">
        <f t="shared" si="510"/>
        <v>10333.89</v>
      </c>
    </row>
    <row r="308" spans="1:46" hidden="1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/>
      <c r="X308" s="222">
        <v>4003.24</v>
      </c>
      <c r="Y308" s="222">
        <f t="shared" si="499"/>
        <v>0</v>
      </c>
      <c r="Z308" s="222">
        <v>9764</v>
      </c>
      <c r="AA308" s="222">
        <f t="shared" si="500"/>
        <v>0</v>
      </c>
      <c r="AB308" s="223">
        <f t="shared" si="501"/>
        <v>0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361">
        <f t="shared" si="404"/>
        <v>12</v>
      </c>
      <c r="AP308" s="363">
        <v>4003.24</v>
      </c>
      <c r="AQ308" s="363">
        <f t="shared" si="508"/>
        <v>48038.879999999997</v>
      </c>
      <c r="AR308" s="363">
        <v>9764</v>
      </c>
      <c r="AS308" s="363">
        <f t="shared" si="509"/>
        <v>117168</v>
      </c>
      <c r="AT308" s="364">
        <f t="shared" si="510"/>
        <v>165206.88</v>
      </c>
    </row>
    <row r="309" spans="1:46" hidden="1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/>
      <c r="R309" s="175">
        <v>800</v>
      </c>
      <c r="S309" s="175">
        <f t="shared" si="496"/>
        <v>0</v>
      </c>
      <c r="T309" s="175">
        <v>2142</v>
      </c>
      <c r="U309" s="175">
        <f t="shared" si="497"/>
        <v>0</v>
      </c>
      <c r="V309" s="176">
        <f t="shared" si="498"/>
        <v>0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361">
        <f t="shared" si="404"/>
        <v>12</v>
      </c>
      <c r="AP309" s="363">
        <v>800</v>
      </c>
      <c r="AQ309" s="363">
        <f t="shared" si="508"/>
        <v>9600</v>
      </c>
      <c r="AR309" s="363">
        <v>2142</v>
      </c>
      <c r="AS309" s="363">
        <f t="shared" si="509"/>
        <v>25704</v>
      </c>
      <c r="AT309" s="364">
        <f t="shared" si="510"/>
        <v>35304</v>
      </c>
    </row>
    <row r="310" spans="1:46" hidden="1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/>
      <c r="R310" s="175">
        <v>1875</v>
      </c>
      <c r="S310" s="175">
        <f t="shared" si="496"/>
        <v>0</v>
      </c>
      <c r="T310" s="175">
        <v>869</v>
      </c>
      <c r="U310" s="175">
        <f t="shared" si="497"/>
        <v>0</v>
      </c>
      <c r="V310" s="176">
        <f t="shared" si="498"/>
        <v>0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361">
        <f t="shared" si="404"/>
        <v>117</v>
      </c>
      <c r="AP310" s="363">
        <v>1875</v>
      </c>
      <c r="AQ310" s="363">
        <f t="shared" si="508"/>
        <v>219375</v>
      </c>
      <c r="AR310" s="363">
        <v>869</v>
      </c>
      <c r="AS310" s="363">
        <f t="shared" si="509"/>
        <v>101673</v>
      </c>
      <c r="AT310" s="364">
        <f t="shared" si="510"/>
        <v>321048</v>
      </c>
    </row>
    <row r="311" spans="1:46" hidden="1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361">
        <f t="shared" si="404"/>
        <v>55</v>
      </c>
      <c r="AP311" s="363"/>
      <c r="AQ311" s="363">
        <f t="shared" si="508"/>
        <v>0</v>
      </c>
      <c r="AR311" s="363"/>
      <c r="AS311" s="363">
        <f t="shared" si="509"/>
        <v>0</v>
      </c>
      <c r="AT311" s="364"/>
    </row>
    <row r="312" spans="1:46" hidden="1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361">
        <f t="shared" si="404"/>
        <v>13.3</v>
      </c>
      <c r="AP312" s="363"/>
      <c r="AQ312" s="363">
        <f t="shared" si="508"/>
        <v>0</v>
      </c>
      <c r="AR312" s="363"/>
      <c r="AS312" s="363">
        <f t="shared" si="509"/>
        <v>0</v>
      </c>
      <c r="AT312" s="364"/>
    </row>
    <row r="313" spans="1:46" hidden="1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/>
      <c r="R313" s="175">
        <v>1875</v>
      </c>
      <c r="S313" s="175">
        <f t="shared" si="496"/>
        <v>0</v>
      </c>
      <c r="T313" s="175">
        <v>1617</v>
      </c>
      <c r="U313" s="175">
        <f t="shared" si="497"/>
        <v>0</v>
      </c>
      <c r="V313" s="176">
        <f t="shared" ref="V313:V314" si="513">S313+U313</f>
        <v>0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361">
        <f t="shared" si="404"/>
        <v>39.299999999999997</v>
      </c>
      <c r="AP313" s="363">
        <v>1875</v>
      </c>
      <c r="AQ313" s="363">
        <f t="shared" si="508"/>
        <v>73687.5</v>
      </c>
      <c r="AR313" s="363">
        <v>1617</v>
      </c>
      <c r="AS313" s="363">
        <f t="shared" si="509"/>
        <v>63548.1</v>
      </c>
      <c r="AT313" s="364">
        <f t="shared" ref="AT313:AT314" si="517">AQ313+AS313</f>
        <v>137235.6</v>
      </c>
    </row>
    <row r="314" spans="1:46" hidden="1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/>
      <c r="R314" s="175">
        <v>1875</v>
      </c>
      <c r="S314" s="175">
        <f t="shared" si="496"/>
        <v>0</v>
      </c>
      <c r="T314" s="175">
        <v>1226</v>
      </c>
      <c r="U314" s="175">
        <f t="shared" si="497"/>
        <v>0</v>
      </c>
      <c r="V314" s="176">
        <f t="shared" si="513"/>
        <v>0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361">
        <f t="shared" si="404"/>
        <v>139</v>
      </c>
      <c r="AP314" s="363">
        <v>1875</v>
      </c>
      <c r="AQ314" s="363">
        <f t="shared" si="508"/>
        <v>260625</v>
      </c>
      <c r="AR314" s="363">
        <v>1226</v>
      </c>
      <c r="AS314" s="363">
        <f t="shared" si="509"/>
        <v>170414</v>
      </c>
      <c r="AT314" s="364">
        <f t="shared" si="517"/>
        <v>431039</v>
      </c>
    </row>
    <row r="315" spans="1:46" hidden="1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361">
        <f t="shared" si="404"/>
        <v>14</v>
      </c>
      <c r="AP315" s="363"/>
      <c r="AQ315" s="363">
        <f t="shared" si="508"/>
        <v>0</v>
      </c>
      <c r="AR315" s="363"/>
      <c r="AS315" s="363">
        <f t="shared" si="509"/>
        <v>0</v>
      </c>
      <c r="AT315" s="364"/>
    </row>
    <row r="316" spans="1:46" hidden="1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361">
        <f t="shared" si="404"/>
        <v>12.3</v>
      </c>
      <c r="AP316" s="363"/>
      <c r="AQ316" s="363">
        <f t="shared" si="508"/>
        <v>0</v>
      </c>
      <c r="AR316" s="363"/>
      <c r="AS316" s="363">
        <f t="shared" si="509"/>
        <v>0</v>
      </c>
      <c r="AT316" s="364"/>
    </row>
    <row r="317" spans="1:46" hidden="1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361">
        <f t="shared" si="404"/>
        <v>14.3</v>
      </c>
      <c r="AP317" s="363"/>
      <c r="AQ317" s="363">
        <f t="shared" si="508"/>
        <v>0</v>
      </c>
      <c r="AR317" s="363"/>
      <c r="AS317" s="363">
        <f t="shared" si="509"/>
        <v>0</v>
      </c>
      <c r="AT317" s="364"/>
    </row>
    <row r="318" spans="1:46" hidden="1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/>
      <c r="R318" s="175">
        <v>1875</v>
      </c>
      <c r="S318" s="175">
        <f t="shared" si="496"/>
        <v>0</v>
      </c>
      <c r="T318" s="175">
        <v>2132</v>
      </c>
      <c r="U318" s="175">
        <f t="shared" si="497"/>
        <v>0</v>
      </c>
      <c r="V318" s="176">
        <f t="shared" ref="V318:V319" si="520">S318+U318</f>
        <v>0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361">
        <f t="shared" si="404"/>
        <v>46.7</v>
      </c>
      <c r="AP318" s="363">
        <v>1875</v>
      </c>
      <c r="AQ318" s="363">
        <f t="shared" si="508"/>
        <v>87562.5</v>
      </c>
      <c r="AR318" s="363">
        <v>2132</v>
      </c>
      <c r="AS318" s="363">
        <f t="shared" si="509"/>
        <v>99564.400000000009</v>
      </c>
      <c r="AT318" s="364">
        <f t="shared" ref="AT318:AT319" si="524">AQ318+AS318</f>
        <v>187126.90000000002</v>
      </c>
    </row>
    <row r="319" spans="1:46" hidden="1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/>
      <c r="R319" s="175">
        <v>1875</v>
      </c>
      <c r="S319" s="175">
        <f t="shared" si="496"/>
        <v>0</v>
      </c>
      <c r="T319" s="175">
        <v>1190</v>
      </c>
      <c r="U319" s="175">
        <f t="shared" si="497"/>
        <v>0</v>
      </c>
      <c r="V319" s="176">
        <f t="shared" si="520"/>
        <v>0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361">
        <f t="shared" si="404"/>
        <v>28</v>
      </c>
      <c r="AP319" s="363">
        <v>1875</v>
      </c>
      <c r="AQ319" s="363">
        <f t="shared" si="508"/>
        <v>52500</v>
      </c>
      <c r="AR319" s="363">
        <v>1190</v>
      </c>
      <c r="AS319" s="363">
        <f t="shared" si="509"/>
        <v>33320</v>
      </c>
      <c r="AT319" s="364">
        <f t="shared" si="524"/>
        <v>85820</v>
      </c>
    </row>
    <row r="320" spans="1:46" hidden="1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361">
        <f t="shared" si="404"/>
        <v>8.6999999999999993</v>
      </c>
      <c r="AP320" s="363"/>
      <c r="AQ320" s="363">
        <f t="shared" si="508"/>
        <v>0</v>
      </c>
      <c r="AR320" s="363"/>
      <c r="AS320" s="363">
        <f t="shared" si="509"/>
        <v>0</v>
      </c>
      <c r="AT320" s="364"/>
    </row>
    <row r="321" spans="1:46" ht="25.5" hidden="1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/>
      <c r="R321" s="175">
        <v>1875</v>
      </c>
      <c r="S321" s="175">
        <f t="shared" si="496"/>
        <v>0</v>
      </c>
      <c r="T321" s="175">
        <v>1764</v>
      </c>
      <c r="U321" s="175">
        <f t="shared" si="497"/>
        <v>0</v>
      </c>
      <c r="V321" s="176">
        <f t="shared" ref="V321:V322" si="527">S321+U321</f>
        <v>0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361">
        <f t="shared" si="404"/>
        <v>9.5</v>
      </c>
      <c r="AP321" s="363">
        <v>1875</v>
      </c>
      <c r="AQ321" s="363">
        <f t="shared" si="508"/>
        <v>17812.5</v>
      </c>
      <c r="AR321" s="363">
        <v>1764</v>
      </c>
      <c r="AS321" s="363">
        <f t="shared" si="509"/>
        <v>16758</v>
      </c>
      <c r="AT321" s="364">
        <f t="shared" ref="AT321:AT322" si="531">AQ321+AS321</f>
        <v>34570.5</v>
      </c>
    </row>
    <row r="322" spans="1:46" hidden="1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/>
      <c r="R322" s="175">
        <v>1875</v>
      </c>
      <c r="S322" s="175">
        <f t="shared" si="496"/>
        <v>0</v>
      </c>
      <c r="T322" s="175">
        <v>1428</v>
      </c>
      <c r="U322" s="175">
        <f t="shared" si="497"/>
        <v>0</v>
      </c>
      <c r="V322" s="176">
        <f t="shared" si="527"/>
        <v>0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361">
        <f t="shared" si="404"/>
        <v>21</v>
      </c>
      <c r="AP322" s="363">
        <v>1875</v>
      </c>
      <c r="AQ322" s="363">
        <f t="shared" si="508"/>
        <v>39375</v>
      </c>
      <c r="AR322" s="363">
        <v>1428</v>
      </c>
      <c r="AS322" s="363">
        <f t="shared" si="509"/>
        <v>29988</v>
      </c>
      <c r="AT322" s="364">
        <f t="shared" si="531"/>
        <v>69363</v>
      </c>
    </row>
    <row r="323" spans="1:46" hidden="1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361">
        <f t="shared" si="404"/>
        <v>4.0999999999999996</v>
      </c>
      <c r="AP323" s="363"/>
      <c r="AQ323" s="363">
        <f t="shared" si="508"/>
        <v>0</v>
      </c>
      <c r="AR323" s="363"/>
      <c r="AS323" s="363">
        <f t="shared" si="509"/>
        <v>0</v>
      </c>
      <c r="AT323" s="364"/>
    </row>
    <row r="324" spans="1:46" hidden="1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/>
      <c r="R324" s="175">
        <v>1875</v>
      </c>
      <c r="S324" s="175">
        <f t="shared" si="496"/>
        <v>0</v>
      </c>
      <c r="T324" s="175">
        <v>2646</v>
      </c>
      <c r="U324" s="175">
        <f t="shared" si="497"/>
        <v>0</v>
      </c>
      <c r="V324" s="176">
        <f t="shared" ref="V324:V327" si="534">S324+U324</f>
        <v>0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361">
        <f t="shared" si="404"/>
        <v>7.1999999999999993</v>
      </c>
      <c r="AP324" s="363">
        <v>1875</v>
      </c>
      <c r="AQ324" s="363">
        <f t="shared" si="508"/>
        <v>13499.999999999998</v>
      </c>
      <c r="AR324" s="363">
        <v>2646</v>
      </c>
      <c r="AS324" s="363">
        <f t="shared" si="509"/>
        <v>19051.199999999997</v>
      </c>
      <c r="AT324" s="364">
        <f t="shared" ref="AT324:AT327" si="538">AQ324+AS324</f>
        <v>32551.199999999997</v>
      </c>
    </row>
    <row r="325" spans="1:46" ht="25.5" hidden="1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361">
        <f t="shared" si="404"/>
        <v>46</v>
      </c>
      <c r="AP325" s="363">
        <v>600</v>
      </c>
      <c r="AQ325" s="363">
        <f t="shared" si="508"/>
        <v>27600</v>
      </c>
      <c r="AR325" s="363">
        <v>381</v>
      </c>
      <c r="AS325" s="363">
        <f t="shared" si="509"/>
        <v>17526</v>
      </c>
      <c r="AT325" s="364">
        <f t="shared" si="538"/>
        <v>45126</v>
      </c>
    </row>
    <row r="326" spans="1:46" hidden="1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/>
      <c r="R326" s="175">
        <v>1000</v>
      </c>
      <c r="S326" s="175">
        <f t="shared" si="496"/>
        <v>0</v>
      </c>
      <c r="T326" s="175">
        <v>123</v>
      </c>
      <c r="U326" s="175">
        <f t="shared" si="497"/>
        <v>0</v>
      </c>
      <c r="V326" s="176">
        <f t="shared" si="534"/>
        <v>0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361">
        <f t="shared" si="404"/>
        <v>1.5</v>
      </c>
      <c r="AP326" s="363">
        <v>1000</v>
      </c>
      <c r="AQ326" s="363">
        <f t="shared" si="508"/>
        <v>1500</v>
      </c>
      <c r="AR326" s="363">
        <v>123</v>
      </c>
      <c r="AS326" s="363">
        <f t="shared" si="509"/>
        <v>184.5</v>
      </c>
      <c r="AT326" s="364">
        <f t="shared" si="538"/>
        <v>1684.5</v>
      </c>
    </row>
    <row r="327" spans="1:46" hidden="1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/>
      <c r="R327" s="175">
        <v>0</v>
      </c>
      <c r="S327" s="175">
        <f t="shared" si="496"/>
        <v>0</v>
      </c>
      <c r="T327" s="175">
        <v>137961</v>
      </c>
      <c r="U327" s="175">
        <f t="shared" si="497"/>
        <v>0</v>
      </c>
      <c r="V327" s="176">
        <f t="shared" si="534"/>
        <v>0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361">
        <f t="shared" si="404"/>
        <v>1</v>
      </c>
      <c r="AP327" s="363">
        <v>0</v>
      </c>
      <c r="AQ327" s="363">
        <f t="shared" si="508"/>
        <v>0</v>
      </c>
      <c r="AR327" s="363">
        <v>137961</v>
      </c>
      <c r="AS327" s="363">
        <f t="shared" si="509"/>
        <v>137961</v>
      </c>
      <c r="AT327" s="364">
        <f t="shared" si="538"/>
        <v>137961</v>
      </c>
    </row>
    <row r="328" spans="1:46" x14ac:dyDescent="0.2">
      <c r="A328" s="493">
        <v>319</v>
      </c>
      <c r="B328" s="511" t="s">
        <v>114</v>
      </c>
      <c r="C328" s="498"/>
      <c r="D328" s="495"/>
      <c r="E328" s="495"/>
      <c r="F328" s="495"/>
      <c r="G328" s="496"/>
      <c r="H328" s="508"/>
      <c r="I328" s="496"/>
      <c r="J328" s="509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361">
        <f t="shared" si="404"/>
        <v>0</v>
      </c>
      <c r="AP328" s="362"/>
      <c r="AQ328" s="363"/>
      <c r="AR328" s="359"/>
      <c r="AS328" s="363"/>
      <c r="AT328" s="360"/>
    </row>
    <row r="329" spans="1:46" ht="25.5" hidden="1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/>
      <c r="X329" s="222">
        <v>8293.6</v>
      </c>
      <c r="Y329" s="222">
        <f t="shared" ref="Y329:Y352" si="546">W329*X329</f>
        <v>0</v>
      </c>
      <c r="Z329" s="222">
        <v>22342.319999999996</v>
      </c>
      <c r="AA329" s="222">
        <f t="shared" ref="AA329:AA352" si="547">W329*Z329</f>
        <v>0</v>
      </c>
      <c r="AB329" s="223">
        <f t="shared" ref="AB329:AB334" si="548">Y329+AA329</f>
        <v>0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361">
        <f t="shared" si="404"/>
        <v>1</v>
      </c>
      <c r="AP329" s="363">
        <v>8293.6</v>
      </c>
      <c r="AQ329" s="363">
        <f t="shared" ref="AQ329:AQ352" si="555">AO329*AP329</f>
        <v>8293.6</v>
      </c>
      <c r="AR329" s="363">
        <v>22342.319999999996</v>
      </c>
      <c r="AS329" s="363">
        <f t="shared" ref="AS329:AS352" si="556">AO329*AR329</f>
        <v>22342.319999999996</v>
      </c>
      <c r="AT329" s="364">
        <f t="shared" ref="AT329:AT334" si="557">AQ329+AS329</f>
        <v>30635.919999999998</v>
      </c>
    </row>
    <row r="330" spans="1:46" hidden="1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/>
      <c r="AD330" s="269">
        <v>800</v>
      </c>
      <c r="AE330" s="269">
        <f t="shared" si="549"/>
        <v>0</v>
      </c>
      <c r="AF330" s="269">
        <v>1021</v>
      </c>
      <c r="AG330" s="269">
        <f t="shared" si="550"/>
        <v>0</v>
      </c>
      <c r="AH330" s="270">
        <f t="shared" si="551"/>
        <v>0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361">
        <f t="shared" si="404"/>
        <v>2</v>
      </c>
      <c r="AP330" s="363">
        <v>800</v>
      </c>
      <c r="AQ330" s="363">
        <f t="shared" si="555"/>
        <v>1600</v>
      </c>
      <c r="AR330" s="363">
        <v>1021</v>
      </c>
      <c r="AS330" s="363">
        <f t="shared" si="556"/>
        <v>2042</v>
      </c>
      <c r="AT330" s="364">
        <f t="shared" si="557"/>
        <v>3642</v>
      </c>
    </row>
    <row r="331" spans="1:46" x14ac:dyDescent="0.2">
      <c r="A331" s="493">
        <v>322</v>
      </c>
      <c r="B331" s="494" t="s">
        <v>132</v>
      </c>
      <c r="C331" s="498" t="s">
        <v>133</v>
      </c>
      <c r="D331" s="495" t="s">
        <v>14</v>
      </c>
      <c r="E331" s="495">
        <v>12</v>
      </c>
      <c r="F331" s="496">
        <v>4003.24</v>
      </c>
      <c r="G331" s="496">
        <f t="shared" si="443"/>
        <v>48038.879999999997</v>
      </c>
      <c r="H331" s="496">
        <v>9764</v>
      </c>
      <c r="I331" s="496">
        <f t="shared" si="444"/>
        <v>117168</v>
      </c>
      <c r="J331" s="497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/>
      <c r="X331" s="222">
        <v>4003.24</v>
      </c>
      <c r="Y331" s="222">
        <f t="shared" si="546"/>
        <v>0</v>
      </c>
      <c r="Z331" s="222">
        <v>9764</v>
      </c>
      <c r="AA331" s="222">
        <f t="shared" si="547"/>
        <v>0</v>
      </c>
      <c r="AB331" s="223">
        <f t="shared" si="548"/>
        <v>0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361">
        <f t="shared" ref="AO331:AO394" si="558">E331-K331-Q331-W331-AC331-AI331</f>
        <v>5</v>
      </c>
      <c r="AP331" s="363">
        <v>4003.24</v>
      </c>
      <c r="AQ331" s="363">
        <f t="shared" si="555"/>
        <v>20016.199999999997</v>
      </c>
      <c r="AR331" s="363">
        <v>9764</v>
      </c>
      <c r="AS331" s="363">
        <f t="shared" si="556"/>
        <v>48820</v>
      </c>
      <c r="AT331" s="364">
        <f t="shared" si="557"/>
        <v>68836.2</v>
      </c>
    </row>
    <row r="332" spans="1:46" hidden="1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/>
      <c r="AD332" s="269">
        <v>600</v>
      </c>
      <c r="AE332" s="269">
        <f t="shared" si="549"/>
        <v>0</v>
      </c>
      <c r="AF332" s="269">
        <v>595</v>
      </c>
      <c r="AG332" s="269">
        <f t="shared" si="550"/>
        <v>0</v>
      </c>
      <c r="AH332" s="270">
        <f t="shared" si="551"/>
        <v>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361">
        <f t="shared" si="558"/>
        <v>2</v>
      </c>
      <c r="AP332" s="363">
        <v>600</v>
      </c>
      <c r="AQ332" s="363">
        <f t="shared" si="555"/>
        <v>1200</v>
      </c>
      <c r="AR332" s="363">
        <v>595</v>
      </c>
      <c r="AS332" s="363">
        <f t="shared" si="556"/>
        <v>1190</v>
      </c>
      <c r="AT332" s="364">
        <f t="shared" si="557"/>
        <v>2390</v>
      </c>
    </row>
    <row r="333" spans="1:46" x14ac:dyDescent="0.2">
      <c r="A333" s="493">
        <v>324</v>
      </c>
      <c r="B333" s="494" t="s">
        <v>134</v>
      </c>
      <c r="C333" s="498"/>
      <c r="D333" s="495" t="s">
        <v>14</v>
      </c>
      <c r="E333" s="495">
        <v>12</v>
      </c>
      <c r="F333" s="496">
        <v>800</v>
      </c>
      <c r="G333" s="496">
        <f t="shared" si="443"/>
        <v>9600</v>
      </c>
      <c r="H333" s="496">
        <v>2142</v>
      </c>
      <c r="I333" s="496">
        <f t="shared" si="444"/>
        <v>25704</v>
      </c>
      <c r="J333" s="497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/>
      <c r="R333" s="175">
        <v>800</v>
      </c>
      <c r="S333" s="175">
        <f t="shared" si="543"/>
        <v>0</v>
      </c>
      <c r="T333" s="175">
        <v>2142</v>
      </c>
      <c r="U333" s="175">
        <f t="shared" si="544"/>
        <v>0</v>
      </c>
      <c r="V333" s="176">
        <f t="shared" si="545"/>
        <v>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361">
        <f t="shared" si="558"/>
        <v>5</v>
      </c>
      <c r="AP333" s="363">
        <v>800</v>
      </c>
      <c r="AQ333" s="363">
        <f t="shared" si="555"/>
        <v>4000</v>
      </c>
      <c r="AR333" s="363">
        <v>2142</v>
      </c>
      <c r="AS333" s="363">
        <f t="shared" si="556"/>
        <v>10710</v>
      </c>
      <c r="AT333" s="364">
        <f t="shared" si="557"/>
        <v>14710</v>
      </c>
    </row>
    <row r="334" spans="1:46" x14ac:dyDescent="0.2">
      <c r="A334" s="493">
        <v>325</v>
      </c>
      <c r="B334" s="494" t="s">
        <v>157</v>
      </c>
      <c r="C334" s="495"/>
      <c r="D334" s="495" t="s">
        <v>56</v>
      </c>
      <c r="E334" s="495">
        <v>9</v>
      </c>
      <c r="F334" s="496">
        <v>900</v>
      </c>
      <c r="G334" s="496">
        <f t="shared" si="443"/>
        <v>8100</v>
      </c>
      <c r="H334" s="496">
        <v>840</v>
      </c>
      <c r="I334" s="496">
        <f t="shared" si="444"/>
        <v>7560</v>
      </c>
      <c r="J334" s="497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/>
      <c r="AD334" s="269">
        <v>900</v>
      </c>
      <c r="AE334" s="269">
        <f t="shared" si="549"/>
        <v>0</v>
      </c>
      <c r="AF334" s="269">
        <v>840</v>
      </c>
      <c r="AG334" s="269">
        <f t="shared" si="550"/>
        <v>0</v>
      </c>
      <c r="AH334" s="270">
        <f t="shared" si="551"/>
        <v>0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361">
        <f t="shared" si="558"/>
        <v>3.7759999999999998</v>
      </c>
      <c r="AP334" s="363">
        <v>900</v>
      </c>
      <c r="AQ334" s="363">
        <f t="shared" si="555"/>
        <v>3398.3999999999996</v>
      </c>
      <c r="AR334" s="363">
        <v>840</v>
      </c>
      <c r="AS334" s="363">
        <f t="shared" si="556"/>
        <v>3171.8399999999997</v>
      </c>
      <c r="AT334" s="364">
        <f t="shared" si="557"/>
        <v>6570.24</v>
      </c>
    </row>
    <row r="335" spans="1:46" hidden="1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361">
        <f t="shared" si="558"/>
        <v>16.8</v>
      </c>
      <c r="AP335" s="363"/>
      <c r="AQ335" s="363">
        <f t="shared" si="555"/>
        <v>0</v>
      </c>
      <c r="AR335" s="363"/>
      <c r="AS335" s="363">
        <f t="shared" si="556"/>
        <v>0</v>
      </c>
      <c r="AT335" s="364"/>
    </row>
    <row r="336" spans="1:46" x14ac:dyDescent="0.2">
      <c r="A336" s="493">
        <v>327</v>
      </c>
      <c r="B336" s="494" t="s">
        <v>159</v>
      </c>
      <c r="C336" s="495"/>
      <c r="D336" s="495" t="s">
        <v>56</v>
      </c>
      <c r="E336" s="499">
        <v>1.3</v>
      </c>
      <c r="F336" s="496">
        <v>900</v>
      </c>
      <c r="G336" s="496">
        <f t="shared" si="443"/>
        <v>1170</v>
      </c>
      <c r="H336" s="496">
        <v>3080</v>
      </c>
      <c r="I336" s="496">
        <f t="shared" si="444"/>
        <v>4004</v>
      </c>
      <c r="J336" s="497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361">
        <f t="shared" si="558"/>
        <v>0.79600000000000004</v>
      </c>
      <c r="AP336" s="363">
        <v>900</v>
      </c>
      <c r="AQ336" s="363">
        <f t="shared" si="555"/>
        <v>716.40000000000009</v>
      </c>
      <c r="AR336" s="363">
        <v>3080</v>
      </c>
      <c r="AS336" s="363">
        <f t="shared" si="556"/>
        <v>2451.6800000000003</v>
      </c>
      <c r="AT336" s="364">
        <f t="shared" ref="AT336:AT337" si="565">AQ336+AS336</f>
        <v>3168.0800000000004</v>
      </c>
    </row>
    <row r="337" spans="1:46" x14ac:dyDescent="0.2">
      <c r="A337" s="493">
        <v>328</v>
      </c>
      <c r="B337" s="494" t="s">
        <v>135</v>
      </c>
      <c r="C337" s="498"/>
      <c r="D337" s="495" t="s">
        <v>56</v>
      </c>
      <c r="E337" s="495">
        <v>152</v>
      </c>
      <c r="F337" s="496">
        <v>1875</v>
      </c>
      <c r="G337" s="496">
        <f t="shared" si="443"/>
        <v>285000</v>
      </c>
      <c r="H337" s="496">
        <v>869</v>
      </c>
      <c r="I337" s="496">
        <f t="shared" si="444"/>
        <v>132088</v>
      </c>
      <c r="J337" s="497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/>
      <c r="R337" s="175">
        <v>1875</v>
      </c>
      <c r="S337" s="175">
        <f t="shared" si="543"/>
        <v>0</v>
      </c>
      <c r="T337" s="175">
        <v>869</v>
      </c>
      <c r="U337" s="175">
        <f t="shared" si="544"/>
        <v>0</v>
      </c>
      <c r="V337" s="176">
        <f t="shared" si="561"/>
        <v>0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361">
        <f t="shared" si="558"/>
        <v>69.76400000000001</v>
      </c>
      <c r="AP337" s="363">
        <v>1875</v>
      </c>
      <c r="AQ337" s="363">
        <f t="shared" si="555"/>
        <v>130807.50000000001</v>
      </c>
      <c r="AR337" s="363">
        <v>869</v>
      </c>
      <c r="AS337" s="363">
        <f t="shared" si="556"/>
        <v>60624.916000000012</v>
      </c>
      <c r="AT337" s="364">
        <f t="shared" si="565"/>
        <v>191432.41600000003</v>
      </c>
    </row>
    <row r="338" spans="1:46" hidden="1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361">
        <f t="shared" si="558"/>
        <v>33.1</v>
      </c>
      <c r="AP338" s="363"/>
      <c r="AQ338" s="363">
        <f t="shared" si="555"/>
        <v>0</v>
      </c>
      <c r="AR338" s="363"/>
      <c r="AS338" s="363">
        <f t="shared" si="556"/>
        <v>0</v>
      </c>
      <c r="AT338" s="364"/>
    </row>
    <row r="339" spans="1:46" hidden="1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361">
        <f t="shared" si="558"/>
        <v>6.4</v>
      </c>
      <c r="AP339" s="363"/>
      <c r="AQ339" s="363">
        <f t="shared" si="555"/>
        <v>0</v>
      </c>
      <c r="AR339" s="363"/>
      <c r="AS339" s="363">
        <f t="shared" si="556"/>
        <v>0</v>
      </c>
      <c r="AT339" s="364"/>
    </row>
    <row r="340" spans="1:46" hidden="1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361">
        <f t="shared" si="558"/>
        <v>6.5</v>
      </c>
      <c r="AP340" s="363"/>
      <c r="AQ340" s="363">
        <f t="shared" si="555"/>
        <v>0</v>
      </c>
      <c r="AR340" s="363"/>
      <c r="AS340" s="363">
        <f t="shared" si="556"/>
        <v>0</v>
      </c>
      <c r="AT340" s="364"/>
    </row>
    <row r="341" spans="1:46" hidden="1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361">
        <f t="shared" si="558"/>
        <v>23.9</v>
      </c>
      <c r="AP341" s="363"/>
      <c r="AQ341" s="363">
        <f t="shared" si="555"/>
        <v>0</v>
      </c>
      <c r="AR341" s="363"/>
      <c r="AS341" s="363">
        <f t="shared" si="556"/>
        <v>0</v>
      </c>
      <c r="AT341" s="364"/>
    </row>
    <row r="342" spans="1:46" hidden="1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361">
        <f t="shared" si="558"/>
        <v>8.6999999999999993</v>
      </c>
      <c r="AP342" s="363"/>
      <c r="AQ342" s="363">
        <f t="shared" si="555"/>
        <v>0</v>
      </c>
      <c r="AR342" s="363"/>
      <c r="AS342" s="363">
        <f t="shared" si="556"/>
        <v>0</v>
      </c>
      <c r="AT342" s="364"/>
    </row>
    <row r="343" spans="1:46" x14ac:dyDescent="0.2">
      <c r="A343" s="493">
        <v>334</v>
      </c>
      <c r="B343" s="494" t="s">
        <v>139</v>
      </c>
      <c r="C343" s="498"/>
      <c r="D343" s="495" t="s">
        <v>56</v>
      </c>
      <c r="E343" s="499">
        <v>21.3</v>
      </c>
      <c r="F343" s="496">
        <v>1875</v>
      </c>
      <c r="G343" s="496">
        <f t="shared" si="443"/>
        <v>39937.5</v>
      </c>
      <c r="H343" s="496">
        <v>1617</v>
      </c>
      <c r="I343" s="496">
        <f t="shared" si="444"/>
        <v>34442.1</v>
      </c>
      <c r="J343" s="497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/>
      <c r="R343" s="175">
        <v>1875</v>
      </c>
      <c r="S343" s="175">
        <f t="shared" si="543"/>
        <v>0</v>
      </c>
      <c r="T343" s="175">
        <v>1617</v>
      </c>
      <c r="U343" s="175">
        <f t="shared" si="544"/>
        <v>0</v>
      </c>
      <c r="V343" s="176">
        <f t="shared" ref="V343:V344" si="568">S343+U343</f>
        <v>0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361">
        <f t="shared" si="558"/>
        <v>6.9439999999999991</v>
      </c>
      <c r="AP343" s="363">
        <v>1875</v>
      </c>
      <c r="AQ343" s="363">
        <f t="shared" si="555"/>
        <v>13019.999999999998</v>
      </c>
      <c r="AR343" s="363">
        <v>1617</v>
      </c>
      <c r="AS343" s="363">
        <f t="shared" si="556"/>
        <v>11228.447999999999</v>
      </c>
      <c r="AT343" s="364">
        <f t="shared" ref="AT343:AT344" si="572">AQ343+AS343</f>
        <v>24248.447999999997</v>
      </c>
    </row>
    <row r="344" spans="1:46" x14ac:dyDescent="0.2">
      <c r="A344" s="493">
        <v>335</v>
      </c>
      <c r="B344" s="494" t="s">
        <v>140</v>
      </c>
      <c r="C344" s="498"/>
      <c r="D344" s="495" t="s">
        <v>56</v>
      </c>
      <c r="E344" s="495">
        <v>139</v>
      </c>
      <c r="F344" s="496">
        <v>1875</v>
      </c>
      <c r="G344" s="496">
        <f t="shared" si="443"/>
        <v>260625</v>
      </c>
      <c r="H344" s="496">
        <v>1226</v>
      </c>
      <c r="I344" s="496">
        <f t="shared" si="444"/>
        <v>170414</v>
      </c>
      <c r="J344" s="497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/>
      <c r="R344" s="175">
        <v>1875</v>
      </c>
      <c r="S344" s="175">
        <f t="shared" si="543"/>
        <v>0</v>
      </c>
      <c r="T344" s="175">
        <v>1226</v>
      </c>
      <c r="U344" s="175">
        <f t="shared" si="544"/>
        <v>0</v>
      </c>
      <c r="V344" s="176">
        <f t="shared" si="568"/>
        <v>0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361">
        <f t="shared" si="558"/>
        <v>63.168999999999997</v>
      </c>
      <c r="AP344" s="363">
        <v>1875</v>
      </c>
      <c r="AQ344" s="363">
        <f t="shared" si="555"/>
        <v>118441.875</v>
      </c>
      <c r="AR344" s="363">
        <v>1226</v>
      </c>
      <c r="AS344" s="363">
        <f t="shared" si="556"/>
        <v>77445.194000000003</v>
      </c>
      <c r="AT344" s="364">
        <f t="shared" si="572"/>
        <v>195887.06900000002</v>
      </c>
    </row>
    <row r="345" spans="1:46" hidden="1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361">
        <f t="shared" si="558"/>
        <v>44</v>
      </c>
      <c r="AP345" s="363"/>
      <c r="AQ345" s="363">
        <f t="shared" si="555"/>
        <v>0</v>
      </c>
      <c r="AR345" s="363"/>
      <c r="AS345" s="363">
        <f t="shared" si="556"/>
        <v>0</v>
      </c>
      <c r="AT345" s="364"/>
    </row>
    <row r="346" spans="1:46" x14ac:dyDescent="0.2">
      <c r="A346" s="493">
        <v>337</v>
      </c>
      <c r="B346" s="494" t="s">
        <v>144</v>
      </c>
      <c r="C346" s="498"/>
      <c r="D346" s="495" t="s">
        <v>56</v>
      </c>
      <c r="E346" s="499">
        <v>19.5</v>
      </c>
      <c r="F346" s="496">
        <v>1875</v>
      </c>
      <c r="G346" s="496">
        <f t="shared" si="573"/>
        <v>36562.5</v>
      </c>
      <c r="H346" s="496">
        <v>2132</v>
      </c>
      <c r="I346" s="496">
        <f t="shared" si="574"/>
        <v>41574</v>
      </c>
      <c r="J346" s="497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/>
      <c r="R346" s="175">
        <v>1875</v>
      </c>
      <c r="S346" s="175">
        <f t="shared" si="543"/>
        <v>0</v>
      </c>
      <c r="T346" s="175">
        <v>2132</v>
      </c>
      <c r="U346" s="175">
        <f t="shared" si="544"/>
        <v>0</v>
      </c>
      <c r="V346" s="176">
        <f t="shared" ref="V346:V347" si="577">S346+U346</f>
        <v>0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361">
        <f t="shared" si="558"/>
        <v>3.1030000000000015</v>
      </c>
      <c r="AP346" s="363">
        <v>1875</v>
      </c>
      <c r="AQ346" s="363">
        <f t="shared" si="555"/>
        <v>5818.1250000000027</v>
      </c>
      <c r="AR346" s="363">
        <v>2132</v>
      </c>
      <c r="AS346" s="363">
        <f t="shared" si="556"/>
        <v>6615.5960000000032</v>
      </c>
      <c r="AT346" s="364">
        <f t="shared" ref="AT346:AT347" si="581">AQ346+AS346</f>
        <v>12433.721000000005</v>
      </c>
    </row>
    <row r="347" spans="1:46" hidden="1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/>
      <c r="R347" s="175">
        <v>1875</v>
      </c>
      <c r="S347" s="175">
        <f t="shared" si="543"/>
        <v>0</v>
      </c>
      <c r="T347" s="175">
        <v>1428</v>
      </c>
      <c r="U347" s="175">
        <f t="shared" si="544"/>
        <v>0</v>
      </c>
      <c r="V347" s="176">
        <f t="shared" si="577"/>
        <v>0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361">
        <f t="shared" si="558"/>
        <v>7</v>
      </c>
      <c r="AP347" s="363">
        <v>1875</v>
      </c>
      <c r="AQ347" s="363">
        <f t="shared" si="555"/>
        <v>13125</v>
      </c>
      <c r="AR347" s="363">
        <v>1428</v>
      </c>
      <c r="AS347" s="363">
        <f t="shared" si="556"/>
        <v>9996</v>
      </c>
      <c r="AT347" s="364">
        <f t="shared" si="581"/>
        <v>23121</v>
      </c>
    </row>
    <row r="348" spans="1:46" hidden="1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361">
        <f t="shared" si="558"/>
        <v>1.5</v>
      </c>
      <c r="AP348" s="363"/>
      <c r="AQ348" s="363">
        <f t="shared" si="555"/>
        <v>0</v>
      </c>
      <c r="AR348" s="363"/>
      <c r="AS348" s="363">
        <f t="shared" si="556"/>
        <v>0</v>
      </c>
      <c r="AT348" s="364"/>
    </row>
    <row r="349" spans="1:46" hidden="1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/>
      <c r="R349" s="175">
        <v>1875</v>
      </c>
      <c r="S349" s="175">
        <f t="shared" si="543"/>
        <v>0</v>
      </c>
      <c r="T349" s="175">
        <v>2646</v>
      </c>
      <c r="U349" s="175">
        <f t="shared" si="544"/>
        <v>0</v>
      </c>
      <c r="V349" s="176">
        <f t="shared" ref="V349:V352" si="584">S349+U349</f>
        <v>0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361">
        <f t="shared" si="558"/>
        <v>1.1000000000000001</v>
      </c>
      <c r="AP349" s="363">
        <v>1875</v>
      </c>
      <c r="AQ349" s="363">
        <f t="shared" si="555"/>
        <v>2062.5</v>
      </c>
      <c r="AR349" s="363">
        <v>2646</v>
      </c>
      <c r="AS349" s="363">
        <f t="shared" si="556"/>
        <v>2910.6000000000004</v>
      </c>
      <c r="AT349" s="364">
        <f t="shared" ref="AT349:AT352" si="588">AQ349+AS349</f>
        <v>4973.1000000000004</v>
      </c>
    </row>
    <row r="350" spans="1:46" ht="25.5" hidden="1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361">
        <f t="shared" si="558"/>
        <v>7.3</v>
      </c>
      <c r="AP350" s="363">
        <v>600</v>
      </c>
      <c r="AQ350" s="363">
        <f t="shared" si="555"/>
        <v>4380</v>
      </c>
      <c r="AR350" s="363">
        <v>381</v>
      </c>
      <c r="AS350" s="363">
        <f t="shared" si="556"/>
        <v>2781.2999999999997</v>
      </c>
      <c r="AT350" s="364">
        <f t="shared" si="588"/>
        <v>7161.2999999999993</v>
      </c>
    </row>
    <row r="351" spans="1:46" hidden="1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/>
      <c r="R351" s="175">
        <v>1000</v>
      </c>
      <c r="S351" s="175">
        <f t="shared" si="543"/>
        <v>0</v>
      </c>
      <c r="T351" s="175">
        <v>123</v>
      </c>
      <c r="U351" s="175">
        <f t="shared" si="544"/>
        <v>0</v>
      </c>
      <c r="V351" s="176">
        <f t="shared" si="584"/>
        <v>0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361">
        <f t="shared" si="558"/>
        <v>1.2</v>
      </c>
      <c r="AP351" s="363">
        <v>1000</v>
      </c>
      <c r="AQ351" s="363">
        <f t="shared" si="555"/>
        <v>1200</v>
      </c>
      <c r="AR351" s="363">
        <v>123</v>
      </c>
      <c r="AS351" s="363">
        <f t="shared" si="556"/>
        <v>147.6</v>
      </c>
      <c r="AT351" s="364">
        <f t="shared" si="588"/>
        <v>1347.6</v>
      </c>
    </row>
    <row r="352" spans="1:46" x14ac:dyDescent="0.2">
      <c r="A352" s="493">
        <v>343</v>
      </c>
      <c r="B352" s="494" t="s">
        <v>60</v>
      </c>
      <c r="C352" s="498"/>
      <c r="D352" s="495" t="s">
        <v>5</v>
      </c>
      <c r="E352" s="495">
        <v>1</v>
      </c>
      <c r="F352" s="496">
        <v>0</v>
      </c>
      <c r="G352" s="496">
        <f t="shared" si="573"/>
        <v>0</v>
      </c>
      <c r="H352" s="496">
        <v>101443</v>
      </c>
      <c r="I352" s="496">
        <f t="shared" si="574"/>
        <v>101443</v>
      </c>
      <c r="J352" s="497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/>
      <c r="R352" s="175">
        <v>0</v>
      </c>
      <c r="S352" s="175">
        <f t="shared" si="543"/>
        <v>0</v>
      </c>
      <c r="T352" s="175">
        <v>101443</v>
      </c>
      <c r="U352" s="175">
        <f t="shared" si="544"/>
        <v>0</v>
      </c>
      <c r="V352" s="176">
        <f t="shared" si="584"/>
        <v>0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361">
        <f t="shared" si="558"/>
        <v>0.44446601941747577</v>
      </c>
      <c r="AP352" s="363">
        <v>0</v>
      </c>
      <c r="AQ352" s="363">
        <f t="shared" si="555"/>
        <v>0</v>
      </c>
      <c r="AR352" s="363">
        <v>101443</v>
      </c>
      <c r="AS352" s="363">
        <f t="shared" si="556"/>
        <v>45087.966407766995</v>
      </c>
      <c r="AT352" s="364">
        <f t="shared" si="588"/>
        <v>45087.966407766995</v>
      </c>
    </row>
    <row r="353" spans="1:46" x14ac:dyDescent="0.2">
      <c r="A353" s="493">
        <v>344</v>
      </c>
      <c r="B353" s="511" t="s">
        <v>116</v>
      </c>
      <c r="C353" s="498"/>
      <c r="D353" s="495"/>
      <c r="E353" s="495"/>
      <c r="F353" s="495"/>
      <c r="G353" s="496"/>
      <c r="H353" s="508"/>
      <c r="I353" s="496"/>
      <c r="J353" s="509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361">
        <f t="shared" si="558"/>
        <v>0</v>
      </c>
      <c r="AP353" s="362"/>
      <c r="AQ353" s="363"/>
      <c r="AR353" s="359"/>
      <c r="AS353" s="363"/>
      <c r="AT353" s="360"/>
    </row>
    <row r="354" spans="1:46" ht="25.5" hidden="1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/>
      <c r="X354" s="222">
        <v>8293.6</v>
      </c>
      <c r="Y354" s="222">
        <f t="shared" ref="Y354:Y371" si="596">W354*X354</f>
        <v>0</v>
      </c>
      <c r="Z354" s="222">
        <v>22342.319999999996</v>
      </c>
      <c r="AA354" s="222">
        <f t="shared" ref="AA354:AA371" si="597">W354*Z354</f>
        <v>0</v>
      </c>
      <c r="AB354" s="223">
        <f t="shared" ref="AB354:AB357" si="598">Y354+AA354</f>
        <v>0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361">
        <f t="shared" si="558"/>
        <v>1</v>
      </c>
      <c r="AP354" s="363">
        <v>8293.6</v>
      </c>
      <c r="AQ354" s="363">
        <f t="shared" ref="AQ354:AQ371" si="605">AO354*AP354</f>
        <v>8293.6</v>
      </c>
      <c r="AR354" s="363">
        <v>22342.319999999996</v>
      </c>
      <c r="AS354" s="363">
        <f t="shared" ref="AS354:AS371" si="606">AO354*AR354</f>
        <v>22342.319999999996</v>
      </c>
      <c r="AT354" s="364">
        <f t="shared" ref="AT354:AT357" si="607">AQ354+AS354</f>
        <v>30635.919999999998</v>
      </c>
    </row>
    <row r="355" spans="1:46" x14ac:dyDescent="0.2">
      <c r="A355" s="493">
        <v>346</v>
      </c>
      <c r="B355" s="494" t="s">
        <v>132</v>
      </c>
      <c r="C355" s="498" t="s">
        <v>133</v>
      </c>
      <c r="D355" s="495" t="s">
        <v>14</v>
      </c>
      <c r="E355" s="495">
        <v>10</v>
      </c>
      <c r="F355" s="496">
        <v>4003.24</v>
      </c>
      <c r="G355" s="496">
        <f t="shared" si="573"/>
        <v>40032.399999999994</v>
      </c>
      <c r="H355" s="496">
        <v>9764</v>
      </c>
      <c r="I355" s="496">
        <f t="shared" si="574"/>
        <v>97640</v>
      </c>
      <c r="J355" s="497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/>
      <c r="X355" s="222">
        <v>4003.24</v>
      </c>
      <c r="Y355" s="222">
        <f t="shared" si="596"/>
        <v>0</v>
      </c>
      <c r="Z355" s="222">
        <v>9764</v>
      </c>
      <c r="AA355" s="222">
        <f t="shared" si="597"/>
        <v>0</v>
      </c>
      <c r="AB355" s="223">
        <f t="shared" si="598"/>
        <v>0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361">
        <f t="shared" si="558"/>
        <v>1</v>
      </c>
      <c r="AP355" s="363">
        <v>4003.24</v>
      </c>
      <c r="AQ355" s="363">
        <f t="shared" si="605"/>
        <v>4003.24</v>
      </c>
      <c r="AR355" s="363">
        <v>9764</v>
      </c>
      <c r="AS355" s="363">
        <f t="shared" si="606"/>
        <v>9764</v>
      </c>
      <c r="AT355" s="364">
        <f t="shared" si="607"/>
        <v>13767.24</v>
      </c>
    </row>
    <row r="356" spans="1:46" x14ac:dyDescent="0.2">
      <c r="A356" s="493">
        <v>347</v>
      </c>
      <c r="B356" s="494" t="s">
        <v>134</v>
      </c>
      <c r="C356" s="498"/>
      <c r="D356" s="495" t="s">
        <v>14</v>
      </c>
      <c r="E356" s="495">
        <v>10</v>
      </c>
      <c r="F356" s="496">
        <v>800</v>
      </c>
      <c r="G356" s="496">
        <f t="shared" si="573"/>
        <v>8000</v>
      </c>
      <c r="H356" s="496">
        <v>2142</v>
      </c>
      <c r="I356" s="496">
        <f t="shared" si="574"/>
        <v>21420</v>
      </c>
      <c r="J356" s="497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361">
        <f t="shared" si="558"/>
        <v>1</v>
      </c>
      <c r="AP356" s="363">
        <v>800</v>
      </c>
      <c r="AQ356" s="363">
        <f t="shared" si="605"/>
        <v>800</v>
      </c>
      <c r="AR356" s="363">
        <v>2142</v>
      </c>
      <c r="AS356" s="363">
        <f t="shared" si="606"/>
        <v>2142</v>
      </c>
      <c r="AT356" s="364">
        <f t="shared" si="607"/>
        <v>2942</v>
      </c>
    </row>
    <row r="357" spans="1:46" x14ac:dyDescent="0.2">
      <c r="A357" s="493">
        <v>348</v>
      </c>
      <c r="B357" s="494" t="s">
        <v>135</v>
      </c>
      <c r="C357" s="498"/>
      <c r="D357" s="495" t="s">
        <v>56</v>
      </c>
      <c r="E357" s="495">
        <v>195</v>
      </c>
      <c r="F357" s="496">
        <v>1875</v>
      </c>
      <c r="G357" s="496">
        <f t="shared" si="573"/>
        <v>365625</v>
      </c>
      <c r="H357" s="496">
        <v>869</v>
      </c>
      <c r="I357" s="496">
        <f t="shared" si="574"/>
        <v>169455</v>
      </c>
      <c r="J357" s="497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361">
        <f t="shared" si="558"/>
        <v>40.961000000000013</v>
      </c>
      <c r="AP357" s="363">
        <v>1875</v>
      </c>
      <c r="AQ357" s="363">
        <f t="shared" si="605"/>
        <v>76801.875000000029</v>
      </c>
      <c r="AR357" s="363">
        <v>869</v>
      </c>
      <c r="AS357" s="363">
        <f t="shared" si="606"/>
        <v>35595.109000000011</v>
      </c>
      <c r="AT357" s="364">
        <f t="shared" si="607"/>
        <v>112396.98400000004</v>
      </c>
    </row>
    <row r="358" spans="1:46" hidden="1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361">
        <f t="shared" si="558"/>
        <v>38.6</v>
      </c>
      <c r="AP358" s="363"/>
      <c r="AQ358" s="363">
        <f t="shared" si="605"/>
        <v>0</v>
      </c>
      <c r="AR358" s="363"/>
      <c r="AS358" s="363">
        <f t="shared" si="606"/>
        <v>0</v>
      </c>
      <c r="AT358" s="364"/>
    </row>
    <row r="359" spans="1:46" hidden="1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361">
        <f t="shared" si="558"/>
        <v>11.1</v>
      </c>
      <c r="AP359" s="363"/>
      <c r="AQ359" s="363">
        <f t="shared" si="605"/>
        <v>0</v>
      </c>
      <c r="AR359" s="363"/>
      <c r="AS359" s="363">
        <f t="shared" si="606"/>
        <v>0</v>
      </c>
      <c r="AT359" s="364"/>
    </row>
    <row r="360" spans="1:46" hidden="1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361">
        <f t="shared" si="558"/>
        <v>36.1</v>
      </c>
      <c r="AP360" s="363"/>
      <c r="AQ360" s="363">
        <f t="shared" si="605"/>
        <v>0</v>
      </c>
      <c r="AR360" s="363"/>
      <c r="AS360" s="363">
        <f t="shared" si="606"/>
        <v>0</v>
      </c>
      <c r="AT360" s="364"/>
    </row>
    <row r="361" spans="1:46" hidden="1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361">
        <f t="shared" si="558"/>
        <v>12.5</v>
      </c>
      <c r="AP361" s="363"/>
      <c r="AQ361" s="363">
        <f t="shared" si="605"/>
        <v>0</v>
      </c>
      <c r="AR361" s="363"/>
      <c r="AS361" s="363">
        <f t="shared" si="606"/>
        <v>0</v>
      </c>
      <c r="AT361" s="364"/>
    </row>
    <row r="362" spans="1:46" x14ac:dyDescent="0.2">
      <c r="A362" s="493">
        <v>353</v>
      </c>
      <c r="B362" s="494" t="s">
        <v>139</v>
      </c>
      <c r="C362" s="498"/>
      <c r="D362" s="495" t="s">
        <v>56</v>
      </c>
      <c r="E362" s="499">
        <v>32.200000000000003</v>
      </c>
      <c r="F362" s="496">
        <v>1875</v>
      </c>
      <c r="G362" s="496">
        <f t="shared" si="573"/>
        <v>60375.000000000007</v>
      </c>
      <c r="H362" s="496">
        <v>1617</v>
      </c>
      <c r="I362" s="496">
        <f t="shared" si="574"/>
        <v>52067.4</v>
      </c>
      <c r="J362" s="497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361">
        <f t="shared" si="558"/>
        <v>13.5</v>
      </c>
      <c r="AP362" s="363">
        <v>1875</v>
      </c>
      <c r="AQ362" s="363">
        <f t="shared" si="605"/>
        <v>25312.5</v>
      </c>
      <c r="AR362" s="363">
        <v>1617</v>
      </c>
      <c r="AS362" s="363">
        <f t="shared" si="606"/>
        <v>21829.5</v>
      </c>
      <c r="AT362" s="364">
        <f t="shared" ref="AT362:AT363" si="614">AQ362+AS362</f>
        <v>47142</v>
      </c>
    </row>
    <row r="363" spans="1:46" x14ac:dyDescent="0.2">
      <c r="A363" s="493">
        <v>354</v>
      </c>
      <c r="B363" s="494" t="s">
        <v>140</v>
      </c>
      <c r="C363" s="498"/>
      <c r="D363" s="495" t="s">
        <v>56</v>
      </c>
      <c r="E363" s="495">
        <v>94</v>
      </c>
      <c r="F363" s="496">
        <v>1875</v>
      </c>
      <c r="G363" s="496">
        <f t="shared" si="573"/>
        <v>176250</v>
      </c>
      <c r="H363" s="496">
        <v>1226</v>
      </c>
      <c r="I363" s="496">
        <f t="shared" si="574"/>
        <v>115244</v>
      </c>
      <c r="J363" s="497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3"/>
      <c r="R363" s="175">
        <v>1875</v>
      </c>
      <c r="S363" s="175">
        <f t="shared" si="593"/>
        <v>0</v>
      </c>
      <c r="T363" s="175">
        <v>1226</v>
      </c>
      <c r="U363" s="175">
        <f t="shared" si="594"/>
        <v>0</v>
      </c>
      <c r="V363" s="176">
        <f t="shared" si="610"/>
        <v>0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361">
        <f t="shared" si="558"/>
        <v>23.700000000000003</v>
      </c>
      <c r="AP363" s="363">
        <v>1875</v>
      </c>
      <c r="AQ363" s="363">
        <f t="shared" si="605"/>
        <v>44437.500000000007</v>
      </c>
      <c r="AR363" s="363">
        <v>1226</v>
      </c>
      <c r="AS363" s="363">
        <f t="shared" si="606"/>
        <v>29056.200000000004</v>
      </c>
      <c r="AT363" s="364">
        <f t="shared" si="614"/>
        <v>73493.700000000012</v>
      </c>
    </row>
    <row r="364" spans="1:46" hidden="1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361">
        <f t="shared" si="558"/>
        <v>29.9</v>
      </c>
      <c r="AP364" s="363"/>
      <c r="AQ364" s="363">
        <f t="shared" si="605"/>
        <v>0</v>
      </c>
      <c r="AR364" s="363"/>
      <c r="AS364" s="363">
        <f t="shared" si="606"/>
        <v>0</v>
      </c>
      <c r="AT364" s="364"/>
    </row>
    <row r="365" spans="1:46" x14ac:dyDescent="0.2">
      <c r="A365" s="493">
        <v>356</v>
      </c>
      <c r="B365" s="494" t="s">
        <v>144</v>
      </c>
      <c r="C365" s="498"/>
      <c r="D365" s="495" t="s">
        <v>56</v>
      </c>
      <c r="E365" s="499">
        <v>15.5</v>
      </c>
      <c r="F365" s="496">
        <v>1875</v>
      </c>
      <c r="G365" s="496">
        <f t="shared" si="573"/>
        <v>29062.5</v>
      </c>
      <c r="H365" s="496">
        <v>2132</v>
      </c>
      <c r="I365" s="496">
        <f t="shared" si="574"/>
        <v>33046</v>
      </c>
      <c r="J365" s="497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361">
        <f t="shared" si="558"/>
        <v>0</v>
      </c>
      <c r="AP365" s="363">
        <v>1875</v>
      </c>
      <c r="AQ365" s="363">
        <f t="shared" si="605"/>
        <v>0</v>
      </c>
      <c r="AR365" s="363">
        <v>2132</v>
      </c>
      <c r="AS365" s="363">
        <f t="shared" si="606"/>
        <v>0</v>
      </c>
      <c r="AT365" s="364">
        <f t="shared" ref="AT365:AT366" si="621">AQ365+AS365</f>
        <v>0</v>
      </c>
    </row>
    <row r="366" spans="1:46" hidden="1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/>
      <c r="R366" s="175">
        <v>1875</v>
      </c>
      <c r="S366" s="175">
        <f t="shared" si="593"/>
        <v>0</v>
      </c>
      <c r="T366" s="175">
        <v>1428</v>
      </c>
      <c r="U366" s="175">
        <f t="shared" si="594"/>
        <v>0</v>
      </c>
      <c r="V366" s="176">
        <f t="shared" si="617"/>
        <v>0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361">
        <f t="shared" si="558"/>
        <v>7</v>
      </c>
      <c r="AP366" s="363">
        <v>1875</v>
      </c>
      <c r="AQ366" s="363">
        <f t="shared" si="605"/>
        <v>13125</v>
      </c>
      <c r="AR366" s="363">
        <v>1428</v>
      </c>
      <c r="AS366" s="363">
        <f t="shared" si="606"/>
        <v>9996</v>
      </c>
      <c r="AT366" s="364">
        <f t="shared" si="621"/>
        <v>23121</v>
      </c>
    </row>
    <row r="367" spans="1:46" hidden="1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361">
        <f t="shared" si="558"/>
        <v>1.5</v>
      </c>
      <c r="AP367" s="363"/>
      <c r="AQ367" s="363">
        <f t="shared" si="605"/>
        <v>0</v>
      </c>
      <c r="AR367" s="363"/>
      <c r="AS367" s="363">
        <f t="shared" si="606"/>
        <v>0</v>
      </c>
      <c r="AT367" s="364"/>
    </row>
    <row r="368" spans="1:46" hidden="1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/>
      <c r="R368" s="175">
        <v>1875</v>
      </c>
      <c r="S368" s="175">
        <f t="shared" si="593"/>
        <v>0</v>
      </c>
      <c r="T368" s="175">
        <v>2646</v>
      </c>
      <c r="U368" s="175">
        <f t="shared" si="594"/>
        <v>0</v>
      </c>
      <c r="V368" s="176">
        <f t="shared" ref="V368:V371" si="624">S368+U368</f>
        <v>0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361">
        <f t="shared" si="558"/>
        <v>1.3</v>
      </c>
      <c r="AP368" s="363">
        <v>1875</v>
      </c>
      <c r="AQ368" s="363">
        <f t="shared" si="605"/>
        <v>2437.5</v>
      </c>
      <c r="AR368" s="363">
        <v>2646</v>
      </c>
      <c r="AS368" s="363">
        <f t="shared" si="606"/>
        <v>3439.8</v>
      </c>
      <c r="AT368" s="364">
        <f t="shared" ref="AT368:AT371" si="628">AQ368+AS368</f>
        <v>5877.3</v>
      </c>
    </row>
    <row r="369" spans="1:46" ht="25.5" hidden="1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361">
        <f t="shared" si="558"/>
        <v>7.3</v>
      </c>
      <c r="AP369" s="363">
        <v>600</v>
      </c>
      <c r="AQ369" s="363">
        <f t="shared" si="605"/>
        <v>4380</v>
      </c>
      <c r="AR369" s="363">
        <v>381</v>
      </c>
      <c r="AS369" s="363">
        <f t="shared" si="606"/>
        <v>2781.2999999999997</v>
      </c>
      <c r="AT369" s="364">
        <f t="shared" si="628"/>
        <v>7161.2999999999993</v>
      </c>
    </row>
    <row r="370" spans="1:46" hidden="1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/>
      <c r="R370" s="175">
        <v>1000</v>
      </c>
      <c r="S370" s="175">
        <f t="shared" si="593"/>
        <v>0</v>
      </c>
      <c r="T370" s="175">
        <v>123</v>
      </c>
      <c r="U370" s="175">
        <f t="shared" si="594"/>
        <v>0</v>
      </c>
      <c r="V370" s="176">
        <f t="shared" si="624"/>
        <v>0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361">
        <f t="shared" si="558"/>
        <v>1.2</v>
      </c>
      <c r="AP370" s="363">
        <v>1000</v>
      </c>
      <c r="AQ370" s="363">
        <f t="shared" si="605"/>
        <v>1200</v>
      </c>
      <c r="AR370" s="363">
        <v>123</v>
      </c>
      <c r="AS370" s="363">
        <f t="shared" si="606"/>
        <v>147.6</v>
      </c>
      <c r="AT370" s="364">
        <f t="shared" si="628"/>
        <v>1347.6</v>
      </c>
    </row>
    <row r="371" spans="1:46" x14ac:dyDescent="0.2">
      <c r="A371" s="493">
        <v>362</v>
      </c>
      <c r="B371" s="494" t="s">
        <v>60</v>
      </c>
      <c r="C371" s="498"/>
      <c r="D371" s="495" t="s">
        <v>5</v>
      </c>
      <c r="E371" s="495">
        <v>1</v>
      </c>
      <c r="F371" s="496">
        <v>0</v>
      </c>
      <c r="G371" s="496">
        <f t="shared" si="573"/>
        <v>0</v>
      </c>
      <c r="H371" s="496">
        <v>96507</v>
      </c>
      <c r="I371" s="496">
        <f t="shared" si="574"/>
        <v>96507</v>
      </c>
      <c r="J371" s="497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3"/>
      <c r="R371" s="175">
        <v>0</v>
      </c>
      <c r="S371" s="175">
        <f t="shared" si="593"/>
        <v>0</v>
      </c>
      <c r="T371" s="175">
        <v>96507</v>
      </c>
      <c r="U371" s="175">
        <f t="shared" si="594"/>
        <v>0</v>
      </c>
      <c r="V371" s="176">
        <f t="shared" si="624"/>
        <v>0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361">
        <f t="shared" si="558"/>
        <v>0.25061159420289858</v>
      </c>
      <c r="AP371" s="363">
        <v>0</v>
      </c>
      <c r="AQ371" s="363">
        <f t="shared" si="605"/>
        <v>0</v>
      </c>
      <c r="AR371" s="363">
        <v>96507</v>
      </c>
      <c r="AS371" s="363">
        <f t="shared" si="606"/>
        <v>24185.773121739134</v>
      </c>
      <c r="AT371" s="364">
        <f t="shared" si="628"/>
        <v>24185.773121739134</v>
      </c>
    </row>
    <row r="372" spans="1:46" x14ac:dyDescent="0.2">
      <c r="A372" s="493">
        <v>363</v>
      </c>
      <c r="B372" s="511" t="s">
        <v>118</v>
      </c>
      <c r="C372" s="498"/>
      <c r="D372" s="495"/>
      <c r="E372" s="495"/>
      <c r="F372" s="495"/>
      <c r="G372" s="496"/>
      <c r="H372" s="508"/>
      <c r="I372" s="496"/>
      <c r="J372" s="509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361">
        <f t="shared" si="558"/>
        <v>0</v>
      </c>
      <c r="AP372" s="362"/>
      <c r="AQ372" s="363"/>
      <c r="AR372" s="359"/>
      <c r="AS372" s="363"/>
      <c r="AT372" s="360"/>
    </row>
    <row r="373" spans="1:46" ht="25.5" hidden="1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/>
      <c r="X373" s="222">
        <v>8293.6</v>
      </c>
      <c r="Y373" s="222">
        <f t="shared" ref="Y373:Y389" si="636">W373*X373</f>
        <v>0</v>
      </c>
      <c r="Z373" s="222">
        <v>22342.319999999996</v>
      </c>
      <c r="AA373" s="222">
        <f t="shared" ref="AA373:AA389" si="637">W373*Z373</f>
        <v>0</v>
      </c>
      <c r="AB373" s="223">
        <f t="shared" ref="AB373:AB376" si="638">Y373+AA373</f>
        <v>0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361">
        <f t="shared" si="558"/>
        <v>1</v>
      </c>
      <c r="AP373" s="363">
        <v>8293.6</v>
      </c>
      <c r="AQ373" s="363">
        <f t="shared" ref="AQ373:AQ389" si="645">AO373*AP373</f>
        <v>8293.6</v>
      </c>
      <c r="AR373" s="363">
        <v>22342.319999999996</v>
      </c>
      <c r="AS373" s="363">
        <f t="shared" ref="AS373:AS389" si="646">AO373*AR373</f>
        <v>22342.319999999996</v>
      </c>
      <c r="AT373" s="364">
        <f t="shared" ref="AT373:AT376" si="647">AQ373+AS373</f>
        <v>30635.919999999998</v>
      </c>
    </row>
    <row r="374" spans="1:46" x14ac:dyDescent="0.2">
      <c r="A374" s="493">
        <v>365</v>
      </c>
      <c r="B374" s="494" t="s">
        <v>132</v>
      </c>
      <c r="C374" s="498" t="s">
        <v>133</v>
      </c>
      <c r="D374" s="495" t="s">
        <v>14</v>
      </c>
      <c r="E374" s="495">
        <v>10</v>
      </c>
      <c r="F374" s="496">
        <v>4003.24</v>
      </c>
      <c r="G374" s="496">
        <f t="shared" si="573"/>
        <v>40032.399999999994</v>
      </c>
      <c r="H374" s="496">
        <v>9764</v>
      </c>
      <c r="I374" s="496">
        <f t="shared" si="574"/>
        <v>97640</v>
      </c>
      <c r="J374" s="497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/>
      <c r="X374" s="222">
        <v>4003.24</v>
      </c>
      <c r="Y374" s="222">
        <f t="shared" si="636"/>
        <v>0</v>
      </c>
      <c r="Z374" s="222">
        <v>9764</v>
      </c>
      <c r="AA374" s="222">
        <f t="shared" si="637"/>
        <v>0</v>
      </c>
      <c r="AB374" s="223">
        <f t="shared" si="638"/>
        <v>0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361">
        <f t="shared" si="558"/>
        <v>7</v>
      </c>
      <c r="AP374" s="363">
        <v>4003.24</v>
      </c>
      <c r="AQ374" s="363">
        <f t="shared" si="645"/>
        <v>28022.68</v>
      </c>
      <c r="AR374" s="363">
        <v>9764</v>
      </c>
      <c r="AS374" s="363">
        <f t="shared" si="646"/>
        <v>68348</v>
      </c>
      <c r="AT374" s="364">
        <f t="shared" si="647"/>
        <v>96370.68</v>
      </c>
    </row>
    <row r="375" spans="1:46" x14ac:dyDescent="0.2">
      <c r="A375" s="493">
        <v>366</v>
      </c>
      <c r="B375" s="494" t="s">
        <v>134</v>
      </c>
      <c r="C375" s="498"/>
      <c r="D375" s="495" t="s">
        <v>14</v>
      </c>
      <c r="E375" s="495">
        <v>10</v>
      </c>
      <c r="F375" s="496">
        <v>800</v>
      </c>
      <c r="G375" s="496">
        <f t="shared" si="573"/>
        <v>8000</v>
      </c>
      <c r="H375" s="496">
        <v>2142</v>
      </c>
      <c r="I375" s="496">
        <f t="shared" si="574"/>
        <v>21420</v>
      </c>
      <c r="J375" s="497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/>
      <c r="R375" s="175">
        <v>800</v>
      </c>
      <c r="S375" s="175">
        <f t="shared" si="633"/>
        <v>0</v>
      </c>
      <c r="T375" s="175">
        <v>2142</v>
      </c>
      <c r="U375" s="175">
        <f t="shared" si="634"/>
        <v>0</v>
      </c>
      <c r="V375" s="176">
        <f t="shared" si="635"/>
        <v>0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361">
        <f t="shared" si="558"/>
        <v>7</v>
      </c>
      <c r="AP375" s="363">
        <v>800</v>
      </c>
      <c r="AQ375" s="363">
        <f t="shared" si="645"/>
        <v>5600</v>
      </c>
      <c r="AR375" s="363">
        <v>2142</v>
      </c>
      <c r="AS375" s="363">
        <f t="shared" si="646"/>
        <v>14994</v>
      </c>
      <c r="AT375" s="364">
        <f t="shared" si="647"/>
        <v>20594</v>
      </c>
    </row>
    <row r="376" spans="1:46" x14ac:dyDescent="0.2">
      <c r="A376" s="493">
        <v>367</v>
      </c>
      <c r="B376" s="494" t="s">
        <v>135</v>
      </c>
      <c r="C376" s="498"/>
      <c r="D376" s="495" t="s">
        <v>56</v>
      </c>
      <c r="E376" s="495">
        <v>144</v>
      </c>
      <c r="F376" s="496">
        <v>1875</v>
      </c>
      <c r="G376" s="496">
        <f t="shared" si="573"/>
        <v>270000</v>
      </c>
      <c r="H376" s="496">
        <v>869</v>
      </c>
      <c r="I376" s="496">
        <f t="shared" si="574"/>
        <v>125136</v>
      </c>
      <c r="J376" s="497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/>
      <c r="R376" s="175">
        <v>1875</v>
      </c>
      <c r="S376" s="175">
        <f t="shared" si="633"/>
        <v>0</v>
      </c>
      <c r="T376" s="175">
        <v>869</v>
      </c>
      <c r="U376" s="175">
        <f t="shared" si="634"/>
        <v>0</v>
      </c>
      <c r="V376" s="176">
        <f t="shared" si="635"/>
        <v>0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361">
        <f t="shared" si="558"/>
        <v>102.84</v>
      </c>
      <c r="AP376" s="363">
        <v>1875</v>
      </c>
      <c r="AQ376" s="363">
        <f t="shared" si="645"/>
        <v>192825</v>
      </c>
      <c r="AR376" s="363">
        <v>869</v>
      </c>
      <c r="AS376" s="363">
        <f t="shared" si="646"/>
        <v>89367.96</v>
      </c>
      <c r="AT376" s="364">
        <f t="shared" si="647"/>
        <v>282192.96000000002</v>
      </c>
    </row>
    <row r="377" spans="1:46" hidden="1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361">
        <f t="shared" si="558"/>
        <v>38.4</v>
      </c>
      <c r="AP377" s="363"/>
      <c r="AQ377" s="363">
        <f t="shared" si="645"/>
        <v>0</v>
      </c>
      <c r="AR377" s="363"/>
      <c r="AS377" s="363">
        <f t="shared" si="646"/>
        <v>0</v>
      </c>
      <c r="AT377" s="364"/>
    </row>
    <row r="378" spans="1:46" hidden="1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361">
        <f t="shared" si="558"/>
        <v>24.9</v>
      </c>
      <c r="AP378" s="363"/>
      <c r="AQ378" s="363">
        <f t="shared" si="645"/>
        <v>0</v>
      </c>
      <c r="AR378" s="363"/>
      <c r="AS378" s="363">
        <f t="shared" si="646"/>
        <v>0</v>
      </c>
      <c r="AT378" s="364"/>
    </row>
    <row r="379" spans="1:46" hidden="1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361">
        <f t="shared" si="558"/>
        <v>15.2</v>
      </c>
      <c r="AP379" s="363"/>
      <c r="AQ379" s="363">
        <f t="shared" si="645"/>
        <v>0</v>
      </c>
      <c r="AR379" s="363"/>
      <c r="AS379" s="363">
        <f t="shared" si="646"/>
        <v>0</v>
      </c>
      <c r="AT379" s="364"/>
    </row>
    <row r="380" spans="1:46" x14ac:dyDescent="0.2">
      <c r="A380" s="493">
        <v>371</v>
      </c>
      <c r="B380" s="494" t="s">
        <v>139</v>
      </c>
      <c r="C380" s="498"/>
      <c r="D380" s="495" t="s">
        <v>56</v>
      </c>
      <c r="E380" s="499">
        <v>27.2</v>
      </c>
      <c r="F380" s="496">
        <v>1875</v>
      </c>
      <c r="G380" s="496">
        <f t="shared" si="573"/>
        <v>51000</v>
      </c>
      <c r="H380" s="496">
        <v>1617</v>
      </c>
      <c r="I380" s="496">
        <f t="shared" si="574"/>
        <v>43982.400000000001</v>
      </c>
      <c r="J380" s="497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/>
      <c r="R380" s="175">
        <v>1875</v>
      </c>
      <c r="S380" s="175">
        <f t="shared" si="633"/>
        <v>0</v>
      </c>
      <c r="T380" s="175">
        <v>1617</v>
      </c>
      <c r="U380" s="175">
        <f t="shared" si="634"/>
        <v>0</v>
      </c>
      <c r="V380" s="176">
        <f t="shared" ref="V380:V381" si="650">S380+U380</f>
        <v>0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361">
        <f t="shared" si="558"/>
        <v>22.369999999999997</v>
      </c>
      <c r="AP380" s="363">
        <v>1875</v>
      </c>
      <c r="AQ380" s="363">
        <f t="shared" si="645"/>
        <v>41943.749999999993</v>
      </c>
      <c r="AR380" s="363">
        <v>1617</v>
      </c>
      <c r="AS380" s="363">
        <f t="shared" si="646"/>
        <v>36172.289999999994</v>
      </c>
      <c r="AT380" s="364">
        <f t="shared" ref="AT380:AT381" si="654">AQ380+AS380</f>
        <v>78116.039999999979</v>
      </c>
    </row>
    <row r="381" spans="1:46" hidden="1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/>
      <c r="R381" s="175">
        <v>1875</v>
      </c>
      <c r="S381" s="175">
        <f t="shared" si="633"/>
        <v>0</v>
      </c>
      <c r="T381" s="175">
        <v>1226</v>
      </c>
      <c r="U381" s="175">
        <f t="shared" si="634"/>
        <v>0</v>
      </c>
      <c r="V381" s="176">
        <f t="shared" si="650"/>
        <v>0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361">
        <f t="shared" si="558"/>
        <v>94</v>
      </c>
      <c r="AP381" s="363">
        <v>1875</v>
      </c>
      <c r="AQ381" s="363">
        <f t="shared" si="645"/>
        <v>176250</v>
      </c>
      <c r="AR381" s="363">
        <v>1226</v>
      </c>
      <c r="AS381" s="363">
        <f t="shared" si="646"/>
        <v>115244</v>
      </c>
      <c r="AT381" s="364">
        <f t="shared" si="654"/>
        <v>291494</v>
      </c>
    </row>
    <row r="382" spans="1:46" hidden="1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361">
        <f t="shared" si="558"/>
        <v>29.8</v>
      </c>
      <c r="AP382" s="363"/>
      <c r="AQ382" s="363">
        <f t="shared" si="645"/>
        <v>0</v>
      </c>
      <c r="AR382" s="363"/>
      <c r="AS382" s="363">
        <f t="shared" si="646"/>
        <v>0</v>
      </c>
      <c r="AT382" s="364"/>
    </row>
    <row r="383" spans="1:46" hidden="1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/>
      <c r="R383" s="175">
        <v>1875</v>
      </c>
      <c r="S383" s="175">
        <f t="shared" si="633"/>
        <v>0</v>
      </c>
      <c r="T383" s="175">
        <v>2132</v>
      </c>
      <c r="U383" s="175">
        <f t="shared" si="634"/>
        <v>0</v>
      </c>
      <c r="V383" s="176">
        <f t="shared" ref="V383:V384" si="657">S383+U383</f>
        <v>0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361">
        <f t="shared" si="558"/>
        <v>17.8</v>
      </c>
      <c r="AP383" s="363">
        <v>1875</v>
      </c>
      <c r="AQ383" s="363">
        <f t="shared" si="645"/>
        <v>33375</v>
      </c>
      <c r="AR383" s="363">
        <v>2132</v>
      </c>
      <c r="AS383" s="363">
        <f t="shared" si="646"/>
        <v>37949.599999999999</v>
      </c>
      <c r="AT383" s="364">
        <f t="shared" ref="AT383:AT384" si="661">AQ383+AS383</f>
        <v>71324.600000000006</v>
      </c>
    </row>
    <row r="384" spans="1:46" hidden="1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/>
      <c r="R384" s="175">
        <v>1875</v>
      </c>
      <c r="S384" s="175">
        <f t="shared" si="633"/>
        <v>0</v>
      </c>
      <c r="T384" s="175">
        <v>1428</v>
      </c>
      <c r="U384" s="175">
        <f t="shared" si="634"/>
        <v>0</v>
      </c>
      <c r="V384" s="176">
        <f t="shared" si="657"/>
        <v>0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361">
        <f t="shared" si="558"/>
        <v>7</v>
      </c>
      <c r="AP384" s="363">
        <v>1875</v>
      </c>
      <c r="AQ384" s="363">
        <f t="shared" si="645"/>
        <v>13125</v>
      </c>
      <c r="AR384" s="363">
        <v>1428</v>
      </c>
      <c r="AS384" s="363">
        <f t="shared" si="646"/>
        <v>9996</v>
      </c>
      <c r="AT384" s="364">
        <f t="shared" si="661"/>
        <v>23121</v>
      </c>
    </row>
    <row r="385" spans="1:46" hidden="1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361">
        <f t="shared" si="558"/>
        <v>1.5</v>
      </c>
      <c r="AP385" s="363"/>
      <c r="AQ385" s="363">
        <f t="shared" si="645"/>
        <v>0</v>
      </c>
      <c r="AR385" s="363"/>
      <c r="AS385" s="363">
        <f t="shared" si="646"/>
        <v>0</v>
      </c>
      <c r="AT385" s="364"/>
    </row>
    <row r="386" spans="1:46" hidden="1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/>
      <c r="R386" s="175">
        <v>1875</v>
      </c>
      <c r="S386" s="175">
        <f t="shared" si="633"/>
        <v>0</v>
      </c>
      <c r="T386" s="175">
        <v>2646</v>
      </c>
      <c r="U386" s="175">
        <f t="shared" si="634"/>
        <v>0</v>
      </c>
      <c r="V386" s="176">
        <f t="shared" ref="V386:V389" si="664">S386+U386</f>
        <v>0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361">
        <f t="shared" si="558"/>
        <v>1.4000000000000001</v>
      </c>
      <c r="AP386" s="363">
        <v>1875</v>
      </c>
      <c r="AQ386" s="363">
        <f t="shared" si="645"/>
        <v>2625.0000000000005</v>
      </c>
      <c r="AR386" s="363">
        <v>2646</v>
      </c>
      <c r="AS386" s="363">
        <f t="shared" si="646"/>
        <v>3704.4000000000005</v>
      </c>
      <c r="AT386" s="364">
        <f t="shared" ref="AT386:AT389" si="668">AQ386+AS386</f>
        <v>6329.4000000000015</v>
      </c>
    </row>
    <row r="387" spans="1:46" ht="25.5" hidden="1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361">
        <f t="shared" si="558"/>
        <v>7.3</v>
      </c>
      <c r="AP387" s="363">
        <v>600</v>
      </c>
      <c r="AQ387" s="363">
        <f t="shared" si="645"/>
        <v>4380</v>
      </c>
      <c r="AR387" s="363">
        <v>381</v>
      </c>
      <c r="AS387" s="363">
        <f t="shared" si="646"/>
        <v>2781.2999999999997</v>
      </c>
      <c r="AT387" s="364">
        <f t="shared" si="668"/>
        <v>7161.2999999999993</v>
      </c>
    </row>
    <row r="388" spans="1:46" hidden="1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/>
      <c r="R388" s="175">
        <v>1000</v>
      </c>
      <c r="S388" s="175">
        <f t="shared" si="633"/>
        <v>0</v>
      </c>
      <c r="T388" s="175">
        <v>123</v>
      </c>
      <c r="U388" s="175">
        <f t="shared" si="634"/>
        <v>0</v>
      </c>
      <c r="V388" s="176">
        <f t="shared" si="664"/>
        <v>0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361">
        <f t="shared" si="558"/>
        <v>1.2</v>
      </c>
      <c r="AP388" s="363">
        <v>1000</v>
      </c>
      <c r="AQ388" s="363">
        <f t="shared" si="645"/>
        <v>1200</v>
      </c>
      <c r="AR388" s="363">
        <v>123</v>
      </c>
      <c r="AS388" s="363">
        <f t="shared" si="646"/>
        <v>147.6</v>
      </c>
      <c r="AT388" s="364">
        <f t="shared" si="668"/>
        <v>1347.6</v>
      </c>
    </row>
    <row r="389" spans="1:46" x14ac:dyDescent="0.2">
      <c r="A389" s="493">
        <v>380</v>
      </c>
      <c r="B389" s="494" t="s">
        <v>60</v>
      </c>
      <c r="C389" s="498"/>
      <c r="D389" s="495" t="s">
        <v>5</v>
      </c>
      <c r="E389" s="495">
        <v>1</v>
      </c>
      <c r="F389" s="496">
        <v>0</v>
      </c>
      <c r="G389" s="496">
        <f t="shared" si="573"/>
        <v>0</v>
      </c>
      <c r="H389" s="496">
        <v>84698</v>
      </c>
      <c r="I389" s="496">
        <f t="shared" si="574"/>
        <v>84698</v>
      </c>
      <c r="J389" s="497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/>
      <c r="R389" s="175">
        <v>0</v>
      </c>
      <c r="S389" s="175">
        <f t="shared" si="633"/>
        <v>0</v>
      </c>
      <c r="T389" s="175">
        <v>84698</v>
      </c>
      <c r="U389" s="175">
        <f t="shared" si="634"/>
        <v>0</v>
      </c>
      <c r="V389" s="176">
        <f t="shared" si="664"/>
        <v>0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361">
        <f t="shared" si="558"/>
        <v>0.84217570350034321</v>
      </c>
      <c r="AP389" s="363">
        <v>0</v>
      </c>
      <c r="AQ389" s="363">
        <f t="shared" si="645"/>
        <v>0</v>
      </c>
      <c r="AR389" s="363">
        <v>84698</v>
      </c>
      <c r="AS389" s="363">
        <f t="shared" si="646"/>
        <v>71330.597735072064</v>
      </c>
      <c r="AT389" s="364">
        <f t="shared" si="668"/>
        <v>71330.597735072064</v>
      </c>
    </row>
    <row r="390" spans="1:46" x14ac:dyDescent="0.2">
      <c r="A390" s="493">
        <v>381</v>
      </c>
      <c r="B390" s="511" t="s">
        <v>120</v>
      </c>
      <c r="C390" s="498"/>
      <c r="D390" s="495"/>
      <c r="E390" s="495"/>
      <c r="F390" s="495"/>
      <c r="G390" s="496"/>
      <c r="H390" s="508"/>
      <c r="I390" s="496"/>
      <c r="J390" s="509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361">
        <f t="shared" si="558"/>
        <v>0</v>
      </c>
      <c r="AP390" s="362"/>
      <c r="AQ390" s="363"/>
      <c r="AR390" s="359"/>
      <c r="AS390" s="363"/>
      <c r="AT390" s="360"/>
    </row>
    <row r="391" spans="1:46" ht="25.5" hidden="1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/>
      <c r="X391" s="222">
        <v>8293.6</v>
      </c>
      <c r="Y391" s="222">
        <f t="shared" ref="Y391:Y412" si="676">W391*X391</f>
        <v>0</v>
      </c>
      <c r="Z391" s="222">
        <v>22342.319999999996</v>
      </c>
      <c r="AA391" s="222">
        <f t="shared" ref="AA391:AA412" si="677">W391*Z391</f>
        <v>0</v>
      </c>
      <c r="AB391" s="223">
        <f t="shared" ref="AB391:AB396" si="678">Y391+AA391</f>
        <v>0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361">
        <f t="shared" si="558"/>
        <v>1</v>
      </c>
      <c r="AP391" s="363">
        <v>8293.6</v>
      </c>
      <c r="AQ391" s="363">
        <f t="shared" ref="AQ391:AQ412" si="685">AO391*AP391</f>
        <v>8293.6</v>
      </c>
      <c r="AR391" s="363">
        <v>22342.319999999996</v>
      </c>
      <c r="AS391" s="363">
        <f t="shared" ref="AS391:AS412" si="686">AO391*AR391</f>
        <v>22342.319999999996</v>
      </c>
      <c r="AT391" s="364">
        <f t="shared" ref="AT391:AT396" si="687">AQ391+AS391</f>
        <v>30635.919999999998</v>
      </c>
    </row>
    <row r="392" spans="1:46" hidden="1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/>
      <c r="AD392" s="269">
        <v>800</v>
      </c>
      <c r="AE392" s="269">
        <f t="shared" si="679"/>
        <v>0</v>
      </c>
      <c r="AF392" s="269">
        <v>813</v>
      </c>
      <c r="AG392" s="269">
        <f t="shared" si="680"/>
        <v>0</v>
      </c>
      <c r="AH392" s="270">
        <f t="shared" si="681"/>
        <v>0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361">
        <f t="shared" si="558"/>
        <v>2</v>
      </c>
      <c r="AP392" s="363">
        <v>800</v>
      </c>
      <c r="AQ392" s="363">
        <f t="shared" si="685"/>
        <v>1600</v>
      </c>
      <c r="AR392" s="363">
        <v>813</v>
      </c>
      <c r="AS392" s="363">
        <f t="shared" si="686"/>
        <v>1626</v>
      </c>
      <c r="AT392" s="364">
        <f t="shared" si="687"/>
        <v>3226</v>
      </c>
    </row>
    <row r="393" spans="1:46" x14ac:dyDescent="0.2">
      <c r="A393" s="493">
        <v>384</v>
      </c>
      <c r="B393" s="494" t="s">
        <v>132</v>
      </c>
      <c r="C393" s="498" t="s">
        <v>133</v>
      </c>
      <c r="D393" s="495" t="s">
        <v>14</v>
      </c>
      <c r="E393" s="495">
        <v>12</v>
      </c>
      <c r="F393" s="496">
        <v>4003.24</v>
      </c>
      <c r="G393" s="496">
        <f t="shared" si="573"/>
        <v>48038.879999999997</v>
      </c>
      <c r="H393" s="496">
        <v>9764</v>
      </c>
      <c r="I393" s="496">
        <f t="shared" si="574"/>
        <v>117168</v>
      </c>
      <c r="J393" s="497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/>
      <c r="X393" s="222">
        <v>4003.24</v>
      </c>
      <c r="Y393" s="222">
        <f t="shared" si="676"/>
        <v>0</v>
      </c>
      <c r="Z393" s="222">
        <v>9764</v>
      </c>
      <c r="AA393" s="222">
        <f t="shared" si="677"/>
        <v>0</v>
      </c>
      <c r="AB393" s="223">
        <f t="shared" si="678"/>
        <v>0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361">
        <f t="shared" si="558"/>
        <v>6</v>
      </c>
      <c r="AP393" s="363">
        <v>4003.24</v>
      </c>
      <c r="AQ393" s="363">
        <f t="shared" si="685"/>
        <v>24019.439999999999</v>
      </c>
      <c r="AR393" s="363">
        <v>9764</v>
      </c>
      <c r="AS393" s="363">
        <f t="shared" si="686"/>
        <v>58584</v>
      </c>
      <c r="AT393" s="364">
        <f t="shared" si="687"/>
        <v>82603.44</v>
      </c>
    </row>
    <row r="394" spans="1:46" hidden="1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/>
      <c r="AD394" s="269">
        <v>600</v>
      </c>
      <c r="AE394" s="269">
        <f t="shared" si="679"/>
        <v>0</v>
      </c>
      <c r="AF394" s="269">
        <v>532</v>
      </c>
      <c r="AG394" s="269">
        <f t="shared" si="680"/>
        <v>0</v>
      </c>
      <c r="AH394" s="270">
        <f t="shared" si="681"/>
        <v>0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361">
        <f t="shared" si="558"/>
        <v>2</v>
      </c>
      <c r="AP394" s="363">
        <v>600</v>
      </c>
      <c r="AQ394" s="363">
        <f t="shared" si="685"/>
        <v>1200</v>
      </c>
      <c r="AR394" s="363">
        <v>532</v>
      </c>
      <c r="AS394" s="363">
        <f t="shared" si="686"/>
        <v>1064</v>
      </c>
      <c r="AT394" s="364">
        <f t="shared" si="687"/>
        <v>2264</v>
      </c>
    </row>
    <row r="395" spans="1:46" x14ac:dyDescent="0.2">
      <c r="A395" s="493">
        <v>386</v>
      </c>
      <c r="B395" s="494" t="s">
        <v>134</v>
      </c>
      <c r="C395" s="498"/>
      <c r="D395" s="495" t="s">
        <v>14</v>
      </c>
      <c r="E395" s="495">
        <v>12</v>
      </c>
      <c r="F395" s="496">
        <v>800</v>
      </c>
      <c r="G395" s="496">
        <f t="shared" si="573"/>
        <v>9600</v>
      </c>
      <c r="H395" s="496">
        <v>2142</v>
      </c>
      <c r="I395" s="496">
        <f t="shared" si="574"/>
        <v>25704</v>
      </c>
      <c r="J395" s="497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/>
      <c r="R395" s="175">
        <v>800</v>
      </c>
      <c r="S395" s="175">
        <f t="shared" si="673"/>
        <v>0</v>
      </c>
      <c r="T395" s="175">
        <v>2142</v>
      </c>
      <c r="U395" s="175">
        <f t="shared" si="674"/>
        <v>0</v>
      </c>
      <c r="V395" s="176">
        <f t="shared" si="675"/>
        <v>0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361">
        <f t="shared" ref="AO395:AO458" si="688">E395-K395-Q395-W395-AC395-AI395</f>
        <v>6</v>
      </c>
      <c r="AP395" s="363">
        <v>800</v>
      </c>
      <c r="AQ395" s="363">
        <f t="shared" si="685"/>
        <v>4800</v>
      </c>
      <c r="AR395" s="363">
        <v>2142</v>
      </c>
      <c r="AS395" s="363">
        <f t="shared" si="686"/>
        <v>12852</v>
      </c>
      <c r="AT395" s="364">
        <f t="shared" si="687"/>
        <v>17652</v>
      </c>
    </row>
    <row r="396" spans="1:46" hidden="1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/>
      <c r="AD396" s="269">
        <v>1875</v>
      </c>
      <c r="AE396" s="269">
        <f t="shared" si="679"/>
        <v>0</v>
      </c>
      <c r="AF396" s="269">
        <v>840</v>
      </c>
      <c r="AG396" s="269">
        <f t="shared" si="680"/>
        <v>0</v>
      </c>
      <c r="AH396" s="270">
        <f t="shared" si="681"/>
        <v>0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361">
        <f t="shared" si="688"/>
        <v>6</v>
      </c>
      <c r="AP396" s="363">
        <v>1875</v>
      </c>
      <c r="AQ396" s="363">
        <f t="shared" si="685"/>
        <v>11250</v>
      </c>
      <c r="AR396" s="363">
        <v>840</v>
      </c>
      <c r="AS396" s="363">
        <f t="shared" si="686"/>
        <v>5040</v>
      </c>
      <c r="AT396" s="364">
        <f t="shared" si="687"/>
        <v>16290</v>
      </c>
    </row>
    <row r="397" spans="1:46" hidden="1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361">
        <f t="shared" si="688"/>
        <v>13.7</v>
      </c>
      <c r="AP397" s="363"/>
      <c r="AQ397" s="363">
        <f t="shared" si="685"/>
        <v>0</v>
      </c>
      <c r="AR397" s="363"/>
      <c r="AS397" s="363">
        <f t="shared" si="686"/>
        <v>0</v>
      </c>
      <c r="AT397" s="364"/>
    </row>
    <row r="398" spans="1:46" hidden="1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/>
      <c r="AD398" s="269">
        <v>1875</v>
      </c>
      <c r="AE398" s="269">
        <f t="shared" si="679"/>
        <v>0</v>
      </c>
      <c r="AF398" s="269">
        <v>3080</v>
      </c>
      <c r="AG398" s="269">
        <f t="shared" si="680"/>
        <v>0</v>
      </c>
      <c r="AH398" s="270">
        <f t="shared" ref="AH398:AH399" si="693">AE398+AG398</f>
        <v>0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361">
        <f t="shared" si="688"/>
        <v>1</v>
      </c>
      <c r="AP398" s="363">
        <v>1875</v>
      </c>
      <c r="AQ398" s="363">
        <f t="shared" si="685"/>
        <v>1875</v>
      </c>
      <c r="AR398" s="363">
        <v>3080</v>
      </c>
      <c r="AS398" s="363">
        <f t="shared" si="686"/>
        <v>3080</v>
      </c>
      <c r="AT398" s="364">
        <f t="shared" ref="AT398:AT399" si="695">AQ398+AS398</f>
        <v>4955</v>
      </c>
    </row>
    <row r="399" spans="1:46" x14ac:dyDescent="0.2">
      <c r="A399" s="493">
        <v>390</v>
      </c>
      <c r="B399" s="494" t="s">
        <v>135</v>
      </c>
      <c r="C399" s="498"/>
      <c r="D399" s="495" t="s">
        <v>56</v>
      </c>
      <c r="E399" s="495">
        <v>152</v>
      </c>
      <c r="F399" s="496">
        <v>1875</v>
      </c>
      <c r="G399" s="496">
        <f t="shared" si="573"/>
        <v>285000</v>
      </c>
      <c r="H399" s="496">
        <v>869</v>
      </c>
      <c r="I399" s="496">
        <f t="shared" si="574"/>
        <v>132088</v>
      </c>
      <c r="J399" s="497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/>
      <c r="R399" s="175">
        <v>1875</v>
      </c>
      <c r="S399" s="175">
        <f t="shared" si="673"/>
        <v>0</v>
      </c>
      <c r="T399" s="175">
        <v>869</v>
      </c>
      <c r="U399" s="175">
        <f t="shared" si="674"/>
        <v>0</v>
      </c>
      <c r="V399" s="176">
        <f t="shared" si="691"/>
        <v>0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361">
        <f t="shared" si="688"/>
        <v>60.185000000000002</v>
      </c>
      <c r="AP399" s="363">
        <v>1875</v>
      </c>
      <c r="AQ399" s="363">
        <f t="shared" si="685"/>
        <v>112846.875</v>
      </c>
      <c r="AR399" s="363">
        <v>869</v>
      </c>
      <c r="AS399" s="363">
        <f t="shared" si="686"/>
        <v>52300.764999999999</v>
      </c>
      <c r="AT399" s="364">
        <f t="shared" si="695"/>
        <v>165147.64000000001</v>
      </c>
    </row>
    <row r="400" spans="1:46" hidden="1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361">
        <f t="shared" si="688"/>
        <v>33</v>
      </c>
      <c r="AP400" s="363"/>
      <c r="AQ400" s="363">
        <f t="shared" si="685"/>
        <v>0</v>
      </c>
      <c r="AR400" s="363"/>
      <c r="AS400" s="363">
        <f t="shared" si="686"/>
        <v>0</v>
      </c>
      <c r="AT400" s="364"/>
    </row>
    <row r="401" spans="1:46" hidden="1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361">
        <f t="shared" si="688"/>
        <v>13.1</v>
      </c>
      <c r="AP401" s="363"/>
      <c r="AQ401" s="363">
        <f t="shared" si="685"/>
        <v>0</v>
      </c>
      <c r="AR401" s="363"/>
      <c r="AS401" s="363">
        <f t="shared" si="686"/>
        <v>0</v>
      </c>
      <c r="AT401" s="364"/>
    </row>
    <row r="402" spans="1:46" hidden="1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361">
        <f t="shared" si="688"/>
        <v>33.1</v>
      </c>
      <c r="AP402" s="363"/>
      <c r="AQ402" s="363">
        <f t="shared" si="685"/>
        <v>0</v>
      </c>
      <c r="AR402" s="363"/>
      <c r="AS402" s="363">
        <f t="shared" si="686"/>
        <v>0</v>
      </c>
      <c r="AT402" s="364"/>
    </row>
    <row r="403" spans="1:46" x14ac:dyDescent="0.2">
      <c r="A403" s="493">
        <v>394</v>
      </c>
      <c r="B403" s="494" t="s">
        <v>139</v>
      </c>
      <c r="C403" s="498"/>
      <c r="D403" s="495" t="s">
        <v>56</v>
      </c>
      <c r="E403" s="499">
        <v>25.2</v>
      </c>
      <c r="F403" s="496">
        <v>1875</v>
      </c>
      <c r="G403" s="496">
        <f t="shared" si="573"/>
        <v>47250</v>
      </c>
      <c r="H403" s="496">
        <v>1617</v>
      </c>
      <c r="I403" s="496">
        <f t="shared" si="574"/>
        <v>40748.400000000001</v>
      </c>
      <c r="J403" s="497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/>
      <c r="R403" s="175">
        <v>1875</v>
      </c>
      <c r="S403" s="175">
        <f t="shared" si="673"/>
        <v>0</v>
      </c>
      <c r="T403" s="175">
        <v>1617</v>
      </c>
      <c r="U403" s="175">
        <f t="shared" si="674"/>
        <v>0</v>
      </c>
      <c r="V403" s="176">
        <f t="shared" ref="V403:V404" si="698">S403+U403</f>
        <v>0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361">
        <f t="shared" si="688"/>
        <v>9.3319999999999972</v>
      </c>
      <c r="AP403" s="363">
        <v>1875</v>
      </c>
      <c r="AQ403" s="363">
        <f t="shared" si="685"/>
        <v>17497.499999999996</v>
      </c>
      <c r="AR403" s="363">
        <v>1617</v>
      </c>
      <c r="AS403" s="363">
        <f t="shared" si="686"/>
        <v>15089.843999999996</v>
      </c>
      <c r="AT403" s="364">
        <f t="shared" ref="AT403:AT404" si="702">AQ403+AS403</f>
        <v>32587.34399999999</v>
      </c>
    </row>
    <row r="404" spans="1:46" hidden="1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/>
      <c r="R404" s="175">
        <v>1875</v>
      </c>
      <c r="S404" s="175">
        <f t="shared" si="673"/>
        <v>0</v>
      </c>
      <c r="T404" s="175">
        <v>1226</v>
      </c>
      <c r="U404" s="175">
        <f t="shared" si="674"/>
        <v>0</v>
      </c>
      <c r="V404" s="176">
        <f t="shared" si="698"/>
        <v>0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361">
        <f t="shared" si="688"/>
        <v>136</v>
      </c>
      <c r="AP404" s="363">
        <v>1875</v>
      </c>
      <c r="AQ404" s="363">
        <f t="shared" si="685"/>
        <v>255000</v>
      </c>
      <c r="AR404" s="363">
        <v>1226</v>
      </c>
      <c r="AS404" s="363">
        <f t="shared" si="686"/>
        <v>166736</v>
      </c>
      <c r="AT404" s="364">
        <f t="shared" si="702"/>
        <v>421736</v>
      </c>
    </row>
    <row r="405" spans="1:46" hidden="1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361">
        <f t="shared" si="688"/>
        <v>43.1</v>
      </c>
      <c r="AP405" s="363"/>
      <c r="AQ405" s="363">
        <f t="shared" si="685"/>
        <v>0</v>
      </c>
      <c r="AR405" s="363"/>
      <c r="AS405" s="363">
        <f t="shared" si="686"/>
        <v>0</v>
      </c>
      <c r="AT405" s="364"/>
    </row>
    <row r="406" spans="1:46" hidden="1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/>
      <c r="R406" s="175">
        <v>1875</v>
      </c>
      <c r="S406" s="175">
        <f t="shared" si="673"/>
        <v>0</v>
      </c>
      <c r="T406" s="175">
        <v>2132</v>
      </c>
      <c r="U406" s="175">
        <f t="shared" si="674"/>
        <v>0</v>
      </c>
      <c r="V406" s="176">
        <f t="shared" ref="V406:V407" si="705">S406+U406</f>
        <v>0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361">
        <f t="shared" si="688"/>
        <v>22.6</v>
      </c>
      <c r="AP406" s="363">
        <v>1875</v>
      </c>
      <c r="AQ406" s="363">
        <f t="shared" si="685"/>
        <v>42375</v>
      </c>
      <c r="AR406" s="363">
        <v>2132</v>
      </c>
      <c r="AS406" s="363">
        <f t="shared" si="686"/>
        <v>48183.200000000004</v>
      </c>
      <c r="AT406" s="364">
        <f t="shared" ref="AT406:AT407" si="709">AQ406+AS406</f>
        <v>90558.200000000012</v>
      </c>
    </row>
    <row r="407" spans="1:46" hidden="1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/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361">
        <f t="shared" si="688"/>
        <v>7</v>
      </c>
      <c r="AP407" s="363">
        <v>1875</v>
      </c>
      <c r="AQ407" s="363">
        <f t="shared" si="685"/>
        <v>13125</v>
      </c>
      <c r="AR407" s="363">
        <v>1428</v>
      </c>
      <c r="AS407" s="363">
        <f t="shared" si="686"/>
        <v>9996</v>
      </c>
      <c r="AT407" s="364">
        <f t="shared" si="709"/>
        <v>23121</v>
      </c>
    </row>
    <row r="408" spans="1:46" hidden="1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361">
        <f t="shared" si="688"/>
        <v>1.5</v>
      </c>
      <c r="AP408" s="363"/>
      <c r="AQ408" s="363">
        <f t="shared" si="685"/>
        <v>0</v>
      </c>
      <c r="AR408" s="363"/>
      <c r="AS408" s="363">
        <f t="shared" si="686"/>
        <v>0</v>
      </c>
      <c r="AT408" s="364"/>
    </row>
    <row r="409" spans="1:46" hidden="1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/>
      <c r="R409" s="175">
        <v>1875</v>
      </c>
      <c r="S409" s="175">
        <f t="shared" si="673"/>
        <v>0</v>
      </c>
      <c r="T409" s="175">
        <v>2646</v>
      </c>
      <c r="U409" s="175">
        <f t="shared" si="674"/>
        <v>0</v>
      </c>
      <c r="V409" s="176">
        <f t="shared" ref="V409:V412" si="714">S409+U409</f>
        <v>0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361">
        <f t="shared" si="688"/>
        <v>1.3</v>
      </c>
      <c r="AP409" s="363">
        <v>1875</v>
      </c>
      <c r="AQ409" s="363">
        <f t="shared" si="685"/>
        <v>2437.5</v>
      </c>
      <c r="AR409" s="363">
        <v>2646</v>
      </c>
      <c r="AS409" s="363">
        <f t="shared" si="686"/>
        <v>3439.8</v>
      </c>
      <c r="AT409" s="364">
        <f t="shared" ref="AT409:AT412" si="718">AQ409+AS409</f>
        <v>5877.3</v>
      </c>
    </row>
    <row r="410" spans="1:46" ht="25.5" hidden="1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361">
        <f t="shared" si="688"/>
        <v>7.3</v>
      </c>
      <c r="AP410" s="363">
        <v>600</v>
      </c>
      <c r="AQ410" s="363">
        <f t="shared" si="685"/>
        <v>4380</v>
      </c>
      <c r="AR410" s="363">
        <v>381</v>
      </c>
      <c r="AS410" s="363">
        <f t="shared" si="686"/>
        <v>2781.2999999999997</v>
      </c>
      <c r="AT410" s="364">
        <f t="shared" si="718"/>
        <v>7161.2999999999993</v>
      </c>
    </row>
    <row r="411" spans="1:46" hidden="1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/>
      <c r="R411" s="175">
        <v>1000</v>
      </c>
      <c r="S411" s="175">
        <f t="shared" si="673"/>
        <v>0</v>
      </c>
      <c r="T411" s="175">
        <v>123</v>
      </c>
      <c r="U411" s="175">
        <f t="shared" si="674"/>
        <v>0</v>
      </c>
      <c r="V411" s="176">
        <f t="shared" si="714"/>
        <v>0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361">
        <f t="shared" si="688"/>
        <v>1.2</v>
      </c>
      <c r="AP411" s="363">
        <v>1000</v>
      </c>
      <c r="AQ411" s="363">
        <f t="shared" si="685"/>
        <v>1200</v>
      </c>
      <c r="AR411" s="363">
        <v>123</v>
      </c>
      <c r="AS411" s="363">
        <f t="shared" si="686"/>
        <v>147.6</v>
      </c>
      <c r="AT411" s="364">
        <f t="shared" si="718"/>
        <v>1347.6</v>
      </c>
    </row>
    <row r="412" spans="1:46" x14ac:dyDescent="0.2">
      <c r="A412" s="493">
        <v>403</v>
      </c>
      <c r="B412" s="494" t="s">
        <v>60</v>
      </c>
      <c r="C412" s="498"/>
      <c r="D412" s="495" t="s">
        <v>5</v>
      </c>
      <c r="E412" s="495">
        <v>1</v>
      </c>
      <c r="F412" s="496">
        <v>0</v>
      </c>
      <c r="G412" s="496">
        <f t="shared" si="710"/>
        <v>0</v>
      </c>
      <c r="H412" s="496">
        <v>103023</v>
      </c>
      <c r="I412" s="496">
        <f t="shared" si="711"/>
        <v>103023</v>
      </c>
      <c r="J412" s="497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/>
      <c r="R412" s="175">
        <v>0</v>
      </c>
      <c r="S412" s="175">
        <f t="shared" si="673"/>
        <v>0</v>
      </c>
      <c r="T412" s="175">
        <v>103023</v>
      </c>
      <c r="U412" s="175">
        <f t="shared" si="674"/>
        <v>0</v>
      </c>
      <c r="V412" s="176">
        <f t="shared" si="714"/>
        <v>0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361">
        <f t="shared" si="688"/>
        <v>0.69329820563941902</v>
      </c>
      <c r="AP412" s="363">
        <v>0</v>
      </c>
      <c r="AQ412" s="363">
        <f t="shared" si="685"/>
        <v>0</v>
      </c>
      <c r="AR412" s="363">
        <v>103023</v>
      </c>
      <c r="AS412" s="363">
        <f t="shared" si="686"/>
        <v>71425.661039589861</v>
      </c>
      <c r="AT412" s="364">
        <f t="shared" si="718"/>
        <v>71425.661039589861</v>
      </c>
    </row>
    <row r="413" spans="1:46" x14ac:dyDescent="0.2">
      <c r="A413" s="493">
        <v>404</v>
      </c>
      <c r="B413" s="511" t="s">
        <v>169</v>
      </c>
      <c r="C413" s="498"/>
      <c r="D413" s="495"/>
      <c r="E413" s="495"/>
      <c r="F413" s="495"/>
      <c r="G413" s="496"/>
      <c r="H413" s="508"/>
      <c r="I413" s="496"/>
      <c r="J413" s="509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361">
        <f t="shared" si="688"/>
        <v>0</v>
      </c>
      <c r="AP413" s="362"/>
      <c r="AQ413" s="363"/>
      <c r="AR413" s="359"/>
      <c r="AS413" s="363"/>
      <c r="AT413" s="360"/>
    </row>
    <row r="414" spans="1:46" x14ac:dyDescent="0.2">
      <c r="A414" s="493">
        <v>405</v>
      </c>
      <c r="B414" s="494" t="s">
        <v>134</v>
      </c>
      <c r="C414" s="498"/>
      <c r="D414" s="495" t="s">
        <v>14</v>
      </c>
      <c r="E414" s="495">
        <v>8</v>
      </c>
      <c r="F414" s="496">
        <v>800</v>
      </c>
      <c r="G414" s="496">
        <f t="shared" si="710"/>
        <v>6400</v>
      </c>
      <c r="H414" s="496">
        <v>2142</v>
      </c>
      <c r="I414" s="496">
        <f t="shared" si="711"/>
        <v>17136</v>
      </c>
      <c r="J414" s="497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361">
        <f t="shared" si="688"/>
        <v>0</v>
      </c>
      <c r="AP414" s="363">
        <v>800</v>
      </c>
      <c r="AQ414" s="363">
        <f t="shared" ref="AQ414:AQ425" si="735">AO414*AP414</f>
        <v>0</v>
      </c>
      <c r="AR414" s="363">
        <v>2142</v>
      </c>
      <c r="AS414" s="363">
        <f t="shared" ref="AS414:AS425" si="736">AO414*AR414</f>
        <v>0</v>
      </c>
      <c r="AT414" s="364">
        <f t="shared" ref="AT414:AT415" si="737">AQ414+AS414</f>
        <v>0</v>
      </c>
    </row>
    <row r="415" spans="1:46" x14ac:dyDescent="0.2">
      <c r="A415" s="493">
        <v>406</v>
      </c>
      <c r="B415" s="494" t="s">
        <v>135</v>
      </c>
      <c r="C415" s="498"/>
      <c r="D415" s="495" t="s">
        <v>56</v>
      </c>
      <c r="E415" s="495">
        <v>152</v>
      </c>
      <c r="F415" s="496">
        <v>1875</v>
      </c>
      <c r="G415" s="496">
        <f t="shared" si="710"/>
        <v>285000</v>
      </c>
      <c r="H415" s="496">
        <v>869</v>
      </c>
      <c r="I415" s="496">
        <f t="shared" si="711"/>
        <v>132088</v>
      </c>
      <c r="J415" s="497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361">
        <f t="shared" si="688"/>
        <v>3.4900000000000091</v>
      </c>
      <c r="AP415" s="363">
        <v>1875</v>
      </c>
      <c r="AQ415" s="363">
        <f t="shared" si="735"/>
        <v>6543.7500000000173</v>
      </c>
      <c r="AR415" s="363">
        <v>869</v>
      </c>
      <c r="AS415" s="363">
        <f t="shared" si="736"/>
        <v>3032.8100000000077</v>
      </c>
      <c r="AT415" s="364">
        <f t="shared" si="737"/>
        <v>9576.560000000025</v>
      </c>
    </row>
    <row r="416" spans="1:46" hidden="1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361">
        <f t="shared" si="688"/>
        <v>28.3</v>
      </c>
      <c r="AP416" s="363"/>
      <c r="AQ416" s="363">
        <f t="shared" si="735"/>
        <v>0</v>
      </c>
      <c r="AR416" s="363"/>
      <c r="AS416" s="363">
        <f t="shared" si="736"/>
        <v>0</v>
      </c>
      <c r="AT416" s="364"/>
    </row>
    <row r="417" spans="1:46" hidden="1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361">
        <f t="shared" si="688"/>
        <v>20.399999999999999</v>
      </c>
      <c r="AP417" s="363"/>
      <c r="AQ417" s="363">
        <f t="shared" si="735"/>
        <v>0</v>
      </c>
      <c r="AR417" s="363"/>
      <c r="AS417" s="363">
        <f t="shared" si="736"/>
        <v>0</v>
      </c>
      <c r="AT417" s="364"/>
    </row>
    <row r="418" spans="1:46" hidden="1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361">
        <f t="shared" si="688"/>
        <v>20.8</v>
      </c>
      <c r="AP418" s="363"/>
      <c r="AQ418" s="363">
        <f t="shared" si="735"/>
        <v>0</v>
      </c>
      <c r="AR418" s="363"/>
      <c r="AS418" s="363">
        <f t="shared" si="736"/>
        <v>0</v>
      </c>
      <c r="AT418" s="364"/>
    </row>
    <row r="419" spans="1:46" hidden="1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361">
        <f t="shared" si="688"/>
        <v>8.1999999999999993</v>
      </c>
      <c r="AP419" s="363"/>
      <c r="AQ419" s="363">
        <f t="shared" si="735"/>
        <v>0</v>
      </c>
      <c r="AR419" s="363"/>
      <c r="AS419" s="363">
        <f t="shared" si="736"/>
        <v>0</v>
      </c>
      <c r="AT419" s="364"/>
    </row>
    <row r="420" spans="1:46" x14ac:dyDescent="0.2">
      <c r="A420" s="493">
        <v>411</v>
      </c>
      <c r="B420" s="494" t="s">
        <v>139</v>
      </c>
      <c r="C420" s="498"/>
      <c r="D420" s="495" t="s">
        <v>56</v>
      </c>
      <c r="E420" s="499">
        <v>33.6</v>
      </c>
      <c r="F420" s="496">
        <v>1875</v>
      </c>
      <c r="G420" s="496">
        <f t="shared" si="710"/>
        <v>63000</v>
      </c>
      <c r="H420" s="496">
        <v>1617</v>
      </c>
      <c r="I420" s="496">
        <f t="shared" si="711"/>
        <v>54331.200000000004</v>
      </c>
      <c r="J420" s="497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361">
        <f t="shared" si="688"/>
        <v>13.420000000000002</v>
      </c>
      <c r="AP420" s="363">
        <v>1875</v>
      </c>
      <c r="AQ420" s="363">
        <f t="shared" si="735"/>
        <v>25162.500000000004</v>
      </c>
      <c r="AR420" s="363">
        <v>1617</v>
      </c>
      <c r="AS420" s="363">
        <f t="shared" si="736"/>
        <v>21700.140000000003</v>
      </c>
      <c r="AT420" s="364">
        <f t="shared" ref="AT420:AT421" si="744">AQ420+AS420</f>
        <v>46862.640000000007</v>
      </c>
    </row>
    <row r="421" spans="1:46" x14ac:dyDescent="0.2">
      <c r="A421" s="493">
        <v>412</v>
      </c>
      <c r="B421" s="494" t="s">
        <v>148</v>
      </c>
      <c r="C421" s="498"/>
      <c r="D421" s="495" t="s">
        <v>56</v>
      </c>
      <c r="E421" s="495">
        <v>6</v>
      </c>
      <c r="F421" s="496">
        <v>1875</v>
      </c>
      <c r="G421" s="496">
        <f t="shared" si="710"/>
        <v>11250</v>
      </c>
      <c r="H421" s="496">
        <v>1428</v>
      </c>
      <c r="I421" s="496">
        <f t="shared" si="711"/>
        <v>8568</v>
      </c>
      <c r="J421" s="497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361">
        <f t="shared" si="688"/>
        <v>0</v>
      </c>
      <c r="AP421" s="363">
        <v>1875</v>
      </c>
      <c r="AQ421" s="363">
        <f t="shared" si="735"/>
        <v>0</v>
      </c>
      <c r="AR421" s="363">
        <v>1428</v>
      </c>
      <c r="AS421" s="363">
        <f t="shared" si="736"/>
        <v>0</v>
      </c>
      <c r="AT421" s="364">
        <f t="shared" si="744"/>
        <v>0</v>
      </c>
    </row>
    <row r="422" spans="1:46" hidden="1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361">
        <f t="shared" si="688"/>
        <v>1.5</v>
      </c>
      <c r="AP422" s="363"/>
      <c r="AQ422" s="363">
        <f t="shared" si="735"/>
        <v>0</v>
      </c>
      <c r="AR422" s="363"/>
      <c r="AS422" s="363">
        <f t="shared" si="736"/>
        <v>0</v>
      </c>
      <c r="AT422" s="364"/>
    </row>
    <row r="423" spans="1:46" hidden="1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361">
        <f t="shared" si="688"/>
        <v>1.4000000000000001</v>
      </c>
      <c r="AP423" s="363">
        <v>1875</v>
      </c>
      <c r="AQ423" s="363">
        <f t="shared" si="735"/>
        <v>2625.0000000000005</v>
      </c>
      <c r="AR423" s="363">
        <v>2646</v>
      </c>
      <c r="AS423" s="363">
        <f t="shared" si="736"/>
        <v>3704.4000000000005</v>
      </c>
      <c r="AT423" s="364">
        <f t="shared" ref="AT423:AT425" si="751">AQ423+AS423</f>
        <v>6329.4000000000015</v>
      </c>
    </row>
    <row r="424" spans="1:46" x14ac:dyDescent="0.2">
      <c r="A424" s="493">
        <v>415</v>
      </c>
      <c r="B424" s="494" t="s">
        <v>171</v>
      </c>
      <c r="C424" s="498"/>
      <c r="D424" s="495" t="s">
        <v>172</v>
      </c>
      <c r="E424" s="495">
        <v>8</v>
      </c>
      <c r="F424" s="496">
        <v>1000</v>
      </c>
      <c r="G424" s="496">
        <f t="shared" si="710"/>
        <v>8000</v>
      </c>
      <c r="H424" s="496">
        <v>95</v>
      </c>
      <c r="I424" s="496">
        <f t="shared" si="711"/>
        <v>760</v>
      </c>
      <c r="J424" s="497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361">
        <f t="shared" si="688"/>
        <v>6.43</v>
      </c>
      <c r="AP424" s="363">
        <v>1000</v>
      </c>
      <c r="AQ424" s="363">
        <f t="shared" si="735"/>
        <v>6430</v>
      </c>
      <c r="AR424" s="363">
        <v>95</v>
      </c>
      <c r="AS424" s="363">
        <f t="shared" si="736"/>
        <v>610.85</v>
      </c>
      <c r="AT424" s="364">
        <f t="shared" si="751"/>
        <v>7040.85</v>
      </c>
    </row>
    <row r="425" spans="1:46" x14ac:dyDescent="0.2">
      <c r="A425" s="493">
        <v>416</v>
      </c>
      <c r="B425" s="494" t="s">
        <v>60</v>
      </c>
      <c r="C425" s="498"/>
      <c r="D425" s="495" t="s">
        <v>5</v>
      </c>
      <c r="E425" s="495">
        <v>1</v>
      </c>
      <c r="F425" s="496">
        <v>0</v>
      </c>
      <c r="G425" s="496">
        <f t="shared" si="710"/>
        <v>0</v>
      </c>
      <c r="H425" s="496">
        <v>49673</v>
      </c>
      <c r="I425" s="496">
        <f t="shared" si="711"/>
        <v>49673</v>
      </c>
      <c r="J425" s="497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361">
        <f t="shared" si="688"/>
        <v>9.4870466321243518E-2</v>
      </c>
      <c r="AP425" s="363">
        <v>0</v>
      </c>
      <c r="AQ425" s="363">
        <f t="shared" si="735"/>
        <v>0</v>
      </c>
      <c r="AR425" s="363">
        <v>49673</v>
      </c>
      <c r="AS425" s="363">
        <f t="shared" si="736"/>
        <v>4712.5006735751294</v>
      </c>
      <c r="AT425" s="364">
        <f t="shared" si="751"/>
        <v>4712.5006735751294</v>
      </c>
    </row>
    <row r="426" spans="1:46" hidden="1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361">
        <f t="shared" si="688"/>
        <v>0</v>
      </c>
      <c r="AP426" s="362"/>
      <c r="AQ426" s="363"/>
      <c r="AR426" s="359"/>
      <c r="AS426" s="363"/>
      <c r="AT426" s="360"/>
    </row>
    <row r="427" spans="1:46" hidden="1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/>
      <c r="R427" s="175">
        <v>800</v>
      </c>
      <c r="S427" s="175">
        <f t="shared" ref="S427:S438" si="756">Q427*R427</f>
        <v>0</v>
      </c>
      <c r="T427" s="175">
        <v>2142</v>
      </c>
      <c r="U427" s="175">
        <f t="shared" ref="U427:U438" si="757">Q427*T427</f>
        <v>0</v>
      </c>
      <c r="V427" s="176">
        <f t="shared" ref="V427:V428" si="758">S427+U427</f>
        <v>0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361">
        <f t="shared" si="688"/>
        <v>8</v>
      </c>
      <c r="AP427" s="363">
        <v>800</v>
      </c>
      <c r="AQ427" s="363">
        <f t="shared" ref="AQ427:AQ438" si="768">AO427*AP427</f>
        <v>6400</v>
      </c>
      <c r="AR427" s="363">
        <v>2142</v>
      </c>
      <c r="AS427" s="363">
        <f t="shared" ref="AS427:AS438" si="769">AO427*AR427</f>
        <v>17136</v>
      </c>
      <c r="AT427" s="364">
        <f t="shared" ref="AT427:AT428" si="770">AQ427+AS427</f>
        <v>23536</v>
      </c>
    </row>
    <row r="428" spans="1:46" hidden="1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/>
      <c r="R428" s="175">
        <v>1875</v>
      </c>
      <c r="S428" s="175">
        <f t="shared" si="756"/>
        <v>0</v>
      </c>
      <c r="T428" s="175">
        <v>869</v>
      </c>
      <c r="U428" s="175">
        <f t="shared" si="757"/>
        <v>0</v>
      </c>
      <c r="V428" s="176">
        <f t="shared" si="758"/>
        <v>0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361">
        <f t="shared" si="688"/>
        <v>152</v>
      </c>
      <c r="AP428" s="363">
        <v>1875</v>
      </c>
      <c r="AQ428" s="363">
        <f t="shared" si="768"/>
        <v>285000</v>
      </c>
      <c r="AR428" s="363">
        <v>869</v>
      </c>
      <c r="AS428" s="363">
        <f t="shared" si="769"/>
        <v>132088</v>
      </c>
      <c r="AT428" s="364">
        <f t="shared" si="770"/>
        <v>417088</v>
      </c>
    </row>
    <row r="429" spans="1:46" hidden="1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361">
        <f t="shared" si="688"/>
        <v>28.3</v>
      </c>
      <c r="AP429" s="363"/>
      <c r="AQ429" s="363">
        <f t="shared" si="768"/>
        <v>0</v>
      </c>
      <c r="AR429" s="363"/>
      <c r="AS429" s="363">
        <f t="shared" si="769"/>
        <v>0</v>
      </c>
      <c r="AT429" s="364"/>
    </row>
    <row r="430" spans="1:46" hidden="1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361">
        <f t="shared" si="688"/>
        <v>20.399999999999999</v>
      </c>
      <c r="AP430" s="363"/>
      <c r="AQ430" s="363">
        <f t="shared" si="768"/>
        <v>0</v>
      </c>
      <c r="AR430" s="363"/>
      <c r="AS430" s="363">
        <f t="shared" si="769"/>
        <v>0</v>
      </c>
      <c r="AT430" s="364"/>
    </row>
    <row r="431" spans="1:46" hidden="1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361">
        <f t="shared" si="688"/>
        <v>20.8</v>
      </c>
      <c r="AP431" s="363"/>
      <c r="AQ431" s="363">
        <f t="shared" si="768"/>
        <v>0</v>
      </c>
      <c r="AR431" s="363"/>
      <c r="AS431" s="363">
        <f t="shared" si="769"/>
        <v>0</v>
      </c>
      <c r="AT431" s="364"/>
    </row>
    <row r="432" spans="1:46" hidden="1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361">
        <f t="shared" si="688"/>
        <v>8.1999999999999993</v>
      </c>
      <c r="AP432" s="363"/>
      <c r="AQ432" s="363">
        <f t="shared" si="768"/>
        <v>0</v>
      </c>
      <c r="AR432" s="363"/>
      <c r="AS432" s="363">
        <f t="shared" si="769"/>
        <v>0</v>
      </c>
      <c r="AT432" s="364"/>
    </row>
    <row r="433" spans="1:46" hidden="1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/>
      <c r="R433" s="175">
        <v>1875</v>
      </c>
      <c r="S433" s="175">
        <f t="shared" si="756"/>
        <v>0</v>
      </c>
      <c r="T433" s="175">
        <v>1617</v>
      </c>
      <c r="U433" s="175">
        <f t="shared" si="757"/>
        <v>0</v>
      </c>
      <c r="V433" s="176">
        <f t="shared" ref="V433:V434" si="773">S433+U433</f>
        <v>0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361">
        <f t="shared" si="688"/>
        <v>33.6</v>
      </c>
      <c r="AP433" s="363">
        <v>1875</v>
      </c>
      <c r="AQ433" s="363">
        <f t="shared" si="768"/>
        <v>63000</v>
      </c>
      <c r="AR433" s="363">
        <v>1617</v>
      </c>
      <c r="AS433" s="363">
        <f t="shared" si="769"/>
        <v>54331.200000000004</v>
      </c>
      <c r="AT433" s="364">
        <f t="shared" ref="AT433:AT434" si="777">AQ433+AS433</f>
        <v>117331.20000000001</v>
      </c>
    </row>
    <row r="434" spans="1:46" hidden="1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/>
      <c r="R434" s="175">
        <v>1875</v>
      </c>
      <c r="S434" s="175">
        <f t="shared" si="756"/>
        <v>0</v>
      </c>
      <c r="T434" s="175">
        <v>1428</v>
      </c>
      <c r="U434" s="175">
        <f t="shared" si="757"/>
        <v>0</v>
      </c>
      <c r="V434" s="176">
        <f t="shared" si="773"/>
        <v>0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361">
        <f t="shared" si="688"/>
        <v>6</v>
      </c>
      <c r="AP434" s="363">
        <v>1875</v>
      </c>
      <c r="AQ434" s="363">
        <f t="shared" si="768"/>
        <v>11250</v>
      </c>
      <c r="AR434" s="363">
        <v>1428</v>
      </c>
      <c r="AS434" s="363">
        <f t="shared" si="769"/>
        <v>8568</v>
      </c>
      <c r="AT434" s="364">
        <f t="shared" si="777"/>
        <v>19818</v>
      </c>
    </row>
    <row r="435" spans="1:46" hidden="1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361">
        <f t="shared" si="688"/>
        <v>1.5</v>
      </c>
      <c r="AP435" s="363"/>
      <c r="AQ435" s="363">
        <f t="shared" si="768"/>
        <v>0</v>
      </c>
      <c r="AR435" s="363"/>
      <c r="AS435" s="363">
        <f t="shared" si="769"/>
        <v>0</v>
      </c>
      <c r="AT435" s="364"/>
    </row>
    <row r="436" spans="1:46" hidden="1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/>
      <c r="R436" s="175">
        <v>1875</v>
      </c>
      <c r="S436" s="175">
        <f t="shared" si="756"/>
        <v>0</v>
      </c>
      <c r="T436" s="175">
        <v>2646</v>
      </c>
      <c r="U436" s="175">
        <f t="shared" si="757"/>
        <v>0</v>
      </c>
      <c r="V436" s="176">
        <f t="shared" ref="V436:V438" si="780">S436+U436</f>
        <v>0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361">
        <f t="shared" si="688"/>
        <v>1.4000000000000001</v>
      </c>
      <c r="AP436" s="363">
        <v>1875</v>
      </c>
      <c r="AQ436" s="363">
        <f t="shared" si="768"/>
        <v>2625.0000000000005</v>
      </c>
      <c r="AR436" s="363">
        <v>2646</v>
      </c>
      <c r="AS436" s="363">
        <f t="shared" si="769"/>
        <v>3704.4000000000005</v>
      </c>
      <c r="AT436" s="364">
        <f t="shared" ref="AT436:AT438" si="784">AQ436+AS436</f>
        <v>6329.4000000000015</v>
      </c>
    </row>
    <row r="437" spans="1:46" hidden="1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/>
      <c r="R437" s="175">
        <v>1000</v>
      </c>
      <c r="S437" s="175">
        <f t="shared" si="756"/>
        <v>0</v>
      </c>
      <c r="T437" s="175">
        <v>95</v>
      </c>
      <c r="U437" s="175">
        <f t="shared" si="757"/>
        <v>0</v>
      </c>
      <c r="V437" s="176">
        <f t="shared" si="780"/>
        <v>0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361">
        <f t="shared" si="688"/>
        <v>8</v>
      </c>
      <c r="AP437" s="363">
        <v>1000</v>
      </c>
      <c r="AQ437" s="363">
        <f t="shared" si="768"/>
        <v>8000</v>
      </c>
      <c r="AR437" s="363">
        <v>95</v>
      </c>
      <c r="AS437" s="363">
        <f t="shared" si="769"/>
        <v>760</v>
      </c>
      <c r="AT437" s="364">
        <f t="shared" si="784"/>
        <v>8760</v>
      </c>
    </row>
    <row r="438" spans="1:46" hidden="1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/>
      <c r="R438" s="175">
        <v>0</v>
      </c>
      <c r="S438" s="175">
        <f t="shared" si="756"/>
        <v>0</v>
      </c>
      <c r="T438" s="175">
        <v>49673</v>
      </c>
      <c r="U438" s="175">
        <f t="shared" si="757"/>
        <v>0</v>
      </c>
      <c r="V438" s="176">
        <f t="shared" si="780"/>
        <v>0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361">
        <f t="shared" si="688"/>
        <v>1</v>
      </c>
      <c r="AP438" s="363">
        <v>0</v>
      </c>
      <c r="AQ438" s="363">
        <f t="shared" si="768"/>
        <v>0</v>
      </c>
      <c r="AR438" s="363">
        <v>49673</v>
      </c>
      <c r="AS438" s="363">
        <f t="shared" si="769"/>
        <v>49673</v>
      </c>
      <c r="AT438" s="364">
        <f t="shared" si="784"/>
        <v>49673</v>
      </c>
    </row>
    <row r="439" spans="1:46" x14ac:dyDescent="0.2">
      <c r="A439" s="493">
        <v>430</v>
      </c>
      <c r="B439" s="511" t="s">
        <v>174</v>
      </c>
      <c r="C439" s="498"/>
      <c r="D439" s="495"/>
      <c r="E439" s="495"/>
      <c r="F439" s="495"/>
      <c r="G439" s="496"/>
      <c r="H439" s="508"/>
      <c r="I439" s="496"/>
      <c r="J439" s="509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361">
        <f t="shared" si="688"/>
        <v>0</v>
      </c>
      <c r="AP439" s="362"/>
      <c r="AQ439" s="363"/>
      <c r="AR439" s="359"/>
      <c r="AS439" s="363"/>
      <c r="AT439" s="360"/>
    </row>
    <row r="440" spans="1:46" hidden="1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/>
      <c r="AD440" s="269">
        <v>800</v>
      </c>
      <c r="AE440" s="269">
        <f t="shared" ref="AE440:AE458" si="795">AC440*AD440</f>
        <v>0</v>
      </c>
      <c r="AF440" s="269">
        <v>627</v>
      </c>
      <c r="AG440" s="269">
        <f t="shared" ref="AG440:AG458" si="796">AC440*AF440</f>
        <v>0</v>
      </c>
      <c r="AH440" s="270">
        <f t="shared" ref="AH440:AH443" si="797">AE440+AG440</f>
        <v>0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361">
        <f t="shared" si="688"/>
        <v>2</v>
      </c>
      <c r="AP440" s="363">
        <v>800</v>
      </c>
      <c r="AQ440" s="363">
        <f t="shared" ref="AQ440:AQ458" si="801">AO440*AP440</f>
        <v>1600</v>
      </c>
      <c r="AR440" s="363">
        <v>627</v>
      </c>
      <c r="AS440" s="363">
        <f t="shared" ref="AS440:AS458" si="802">AO440*AR440</f>
        <v>1254</v>
      </c>
      <c r="AT440" s="364">
        <f t="shared" ref="AT440:AT443" si="803">AQ440+AS440</f>
        <v>2854</v>
      </c>
    </row>
    <row r="441" spans="1:46" hidden="1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/>
      <c r="AD441" s="269">
        <v>600</v>
      </c>
      <c r="AE441" s="269">
        <f t="shared" si="795"/>
        <v>0</v>
      </c>
      <c r="AF441" s="269">
        <v>595</v>
      </c>
      <c r="AG441" s="269">
        <f t="shared" si="796"/>
        <v>0</v>
      </c>
      <c r="AH441" s="270">
        <f t="shared" si="797"/>
        <v>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361">
        <f t="shared" si="688"/>
        <v>2</v>
      </c>
      <c r="AP441" s="363">
        <v>600</v>
      </c>
      <c r="AQ441" s="363">
        <f t="shared" si="801"/>
        <v>1200</v>
      </c>
      <c r="AR441" s="363">
        <v>595</v>
      </c>
      <c r="AS441" s="363">
        <f t="shared" si="802"/>
        <v>1190</v>
      </c>
      <c r="AT441" s="364">
        <f t="shared" si="803"/>
        <v>2390</v>
      </c>
    </row>
    <row r="442" spans="1:46" x14ac:dyDescent="0.2">
      <c r="A442" s="493">
        <v>433</v>
      </c>
      <c r="B442" s="494" t="s">
        <v>177</v>
      </c>
      <c r="C442" s="498"/>
      <c r="D442" s="495" t="s">
        <v>14</v>
      </c>
      <c r="E442" s="495">
        <v>10</v>
      </c>
      <c r="F442" s="496">
        <v>800</v>
      </c>
      <c r="G442" s="496">
        <f t="shared" si="710"/>
        <v>8000</v>
      </c>
      <c r="H442" s="496">
        <v>2975</v>
      </c>
      <c r="I442" s="496">
        <f t="shared" si="711"/>
        <v>29750</v>
      </c>
      <c r="J442" s="497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/>
      <c r="R442" s="175">
        <v>800</v>
      </c>
      <c r="S442" s="175">
        <f t="shared" si="789"/>
        <v>0</v>
      </c>
      <c r="T442" s="175">
        <v>2975</v>
      </c>
      <c r="U442" s="175">
        <f t="shared" si="790"/>
        <v>0</v>
      </c>
      <c r="V442" s="176">
        <f t="shared" si="791"/>
        <v>0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361">
        <f t="shared" si="688"/>
        <v>1</v>
      </c>
      <c r="AP442" s="363">
        <v>800</v>
      </c>
      <c r="AQ442" s="363">
        <f t="shared" si="801"/>
        <v>800</v>
      </c>
      <c r="AR442" s="363">
        <v>2975</v>
      </c>
      <c r="AS442" s="363">
        <f t="shared" si="802"/>
        <v>2975</v>
      </c>
      <c r="AT442" s="364">
        <f t="shared" si="803"/>
        <v>3775</v>
      </c>
    </row>
    <row r="443" spans="1:46" x14ac:dyDescent="0.2">
      <c r="A443" s="493">
        <v>434</v>
      </c>
      <c r="B443" s="494" t="s">
        <v>157</v>
      </c>
      <c r="C443" s="495"/>
      <c r="D443" s="495" t="s">
        <v>56</v>
      </c>
      <c r="E443" s="495">
        <v>14</v>
      </c>
      <c r="F443" s="496">
        <v>1875</v>
      </c>
      <c r="G443" s="496">
        <f t="shared" si="710"/>
        <v>26250</v>
      </c>
      <c r="H443" s="496">
        <v>840</v>
      </c>
      <c r="I443" s="496">
        <f t="shared" si="711"/>
        <v>11760</v>
      </c>
      <c r="J443" s="497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/>
      <c r="AD443" s="269">
        <v>1875</v>
      </c>
      <c r="AE443" s="269">
        <f t="shared" si="795"/>
        <v>0</v>
      </c>
      <c r="AF443" s="269">
        <v>840</v>
      </c>
      <c r="AG443" s="269">
        <f t="shared" si="796"/>
        <v>0</v>
      </c>
      <c r="AH443" s="270">
        <f t="shared" si="797"/>
        <v>0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361">
        <f t="shared" si="688"/>
        <v>3.8800000000000008</v>
      </c>
      <c r="AP443" s="363">
        <v>1875</v>
      </c>
      <c r="AQ443" s="363">
        <f t="shared" si="801"/>
        <v>7275.0000000000018</v>
      </c>
      <c r="AR443" s="363">
        <v>840</v>
      </c>
      <c r="AS443" s="363">
        <f t="shared" si="802"/>
        <v>3259.2000000000007</v>
      </c>
      <c r="AT443" s="364">
        <f t="shared" si="803"/>
        <v>10534.200000000003</v>
      </c>
    </row>
    <row r="444" spans="1:46" hidden="1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361">
        <f t="shared" si="688"/>
        <v>27.2</v>
      </c>
      <c r="AP444" s="363"/>
      <c r="AQ444" s="363">
        <f t="shared" si="801"/>
        <v>0</v>
      </c>
      <c r="AR444" s="363"/>
      <c r="AS444" s="363">
        <f t="shared" si="802"/>
        <v>0</v>
      </c>
      <c r="AT444" s="364"/>
    </row>
    <row r="445" spans="1:46" x14ac:dyDescent="0.2">
      <c r="A445" s="493">
        <v>436</v>
      </c>
      <c r="B445" s="494" t="s">
        <v>159</v>
      </c>
      <c r="C445" s="495"/>
      <c r="D445" s="495" t="s">
        <v>56</v>
      </c>
      <c r="E445" s="499">
        <v>4.2</v>
      </c>
      <c r="F445" s="496">
        <v>1875</v>
      </c>
      <c r="G445" s="496">
        <f t="shared" si="710"/>
        <v>7875</v>
      </c>
      <c r="H445" s="496">
        <v>3080</v>
      </c>
      <c r="I445" s="496">
        <f t="shared" si="711"/>
        <v>12936</v>
      </c>
      <c r="J445" s="497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/>
      <c r="AD445" s="269">
        <v>1875</v>
      </c>
      <c r="AE445" s="269">
        <f t="shared" si="795"/>
        <v>0</v>
      </c>
      <c r="AF445" s="269">
        <v>3080</v>
      </c>
      <c r="AG445" s="269">
        <f t="shared" si="796"/>
        <v>0</v>
      </c>
      <c r="AH445" s="270">
        <f t="shared" ref="AH445:AH446" si="808">AE445+AG445</f>
        <v>0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361">
        <f t="shared" si="688"/>
        <v>3.734</v>
      </c>
      <c r="AP445" s="363">
        <v>1875</v>
      </c>
      <c r="AQ445" s="363">
        <f t="shared" si="801"/>
        <v>7001.25</v>
      </c>
      <c r="AR445" s="363">
        <v>3080</v>
      </c>
      <c r="AS445" s="363">
        <f t="shared" si="802"/>
        <v>11500.72</v>
      </c>
      <c r="AT445" s="364">
        <f t="shared" ref="AT445:AT446" si="810">AQ445+AS445</f>
        <v>18501.97</v>
      </c>
    </row>
    <row r="446" spans="1:46" x14ac:dyDescent="0.2">
      <c r="A446" s="493">
        <v>437</v>
      </c>
      <c r="B446" s="494" t="s">
        <v>135</v>
      </c>
      <c r="C446" s="498"/>
      <c r="D446" s="495" t="s">
        <v>56</v>
      </c>
      <c r="E446" s="495">
        <v>111</v>
      </c>
      <c r="F446" s="496">
        <v>1875</v>
      </c>
      <c r="G446" s="496">
        <f t="shared" si="710"/>
        <v>208125</v>
      </c>
      <c r="H446" s="496">
        <v>869</v>
      </c>
      <c r="I446" s="496">
        <f t="shared" si="711"/>
        <v>96459</v>
      </c>
      <c r="J446" s="497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361">
        <f>E446-K446-Q446-W446-AC446-AI446</f>
        <v>1.4210854715202004E-14</v>
      </c>
      <c r="AP446" s="363">
        <v>1875</v>
      </c>
      <c r="AQ446" s="363">
        <f t="shared" si="801"/>
        <v>2.6645352591003757E-11</v>
      </c>
      <c r="AR446" s="363">
        <v>869</v>
      </c>
      <c r="AS446" s="363">
        <f t="shared" si="802"/>
        <v>1.2349232747510541E-11</v>
      </c>
      <c r="AT446" s="364">
        <f t="shared" si="810"/>
        <v>3.8994585338514298E-11</v>
      </c>
    </row>
    <row r="447" spans="1:46" hidden="1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361">
        <f t="shared" si="688"/>
        <v>34.9</v>
      </c>
      <c r="AP447" s="363"/>
      <c r="AQ447" s="363">
        <f t="shared" si="801"/>
        <v>0</v>
      </c>
      <c r="AR447" s="363"/>
      <c r="AS447" s="363">
        <f t="shared" si="802"/>
        <v>0</v>
      </c>
      <c r="AT447" s="364"/>
    </row>
    <row r="448" spans="1:46" hidden="1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361">
        <f t="shared" si="688"/>
        <v>1.1000000000000001</v>
      </c>
      <c r="AP448" s="363"/>
      <c r="AQ448" s="363">
        <f t="shared" si="801"/>
        <v>0</v>
      </c>
      <c r="AR448" s="363"/>
      <c r="AS448" s="363">
        <f t="shared" si="802"/>
        <v>0</v>
      </c>
      <c r="AT448" s="364"/>
    </row>
    <row r="449" spans="1:46" hidden="1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361">
        <f t="shared" si="688"/>
        <v>15.6</v>
      </c>
      <c r="AP449" s="363"/>
      <c r="AQ449" s="363">
        <f t="shared" si="801"/>
        <v>0</v>
      </c>
      <c r="AR449" s="363"/>
      <c r="AS449" s="363">
        <f t="shared" si="802"/>
        <v>0</v>
      </c>
      <c r="AT449" s="364"/>
    </row>
    <row r="450" spans="1:46" x14ac:dyDescent="0.2">
      <c r="A450" s="493">
        <v>441</v>
      </c>
      <c r="B450" s="494" t="s">
        <v>139</v>
      </c>
      <c r="C450" s="498"/>
      <c r="D450" s="495" t="s">
        <v>56</v>
      </c>
      <c r="E450" s="499">
        <v>33</v>
      </c>
      <c r="F450" s="496">
        <v>1875</v>
      </c>
      <c r="G450" s="496">
        <f t="shared" si="710"/>
        <v>61875</v>
      </c>
      <c r="H450" s="496">
        <v>1617</v>
      </c>
      <c r="I450" s="496">
        <f t="shared" si="711"/>
        <v>53361</v>
      </c>
      <c r="J450" s="497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361">
        <f t="shared" si="688"/>
        <v>3.9939999999999998</v>
      </c>
      <c r="AP450" s="363">
        <v>1875</v>
      </c>
      <c r="AQ450" s="363">
        <f t="shared" si="801"/>
        <v>7488.75</v>
      </c>
      <c r="AR450" s="363">
        <v>1617</v>
      </c>
      <c r="AS450" s="363">
        <f t="shared" si="802"/>
        <v>6458.2979999999998</v>
      </c>
      <c r="AT450" s="364">
        <f t="shared" ref="AT450:AT451" si="817">AQ450+AS450</f>
        <v>13947.047999999999</v>
      </c>
    </row>
    <row r="451" spans="1:46" x14ac:dyDescent="0.2">
      <c r="A451" s="493">
        <v>442</v>
      </c>
      <c r="B451" s="494" t="s">
        <v>140</v>
      </c>
      <c r="C451" s="498"/>
      <c r="D451" s="495" t="s">
        <v>56</v>
      </c>
      <c r="E451" s="495">
        <v>44</v>
      </c>
      <c r="F451" s="496">
        <v>1875</v>
      </c>
      <c r="G451" s="496">
        <f t="shared" si="710"/>
        <v>82500</v>
      </c>
      <c r="H451" s="496">
        <v>1226</v>
      </c>
      <c r="I451" s="496">
        <f t="shared" si="711"/>
        <v>53944</v>
      </c>
      <c r="J451" s="497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361">
        <f t="shared" si="688"/>
        <v>0</v>
      </c>
      <c r="AP451" s="363">
        <v>1875</v>
      </c>
      <c r="AQ451" s="363">
        <f t="shared" si="801"/>
        <v>0</v>
      </c>
      <c r="AR451" s="363">
        <v>1226</v>
      </c>
      <c r="AS451" s="363">
        <f t="shared" si="802"/>
        <v>0</v>
      </c>
      <c r="AT451" s="364">
        <f t="shared" si="817"/>
        <v>0</v>
      </c>
    </row>
    <row r="452" spans="1:46" hidden="1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361">
        <f t="shared" si="688"/>
        <v>15.5</v>
      </c>
      <c r="AP452" s="363"/>
      <c r="AQ452" s="363">
        <f t="shared" si="801"/>
        <v>0</v>
      </c>
      <c r="AR452" s="363"/>
      <c r="AS452" s="363">
        <f t="shared" si="802"/>
        <v>0</v>
      </c>
      <c r="AT452" s="364"/>
    </row>
    <row r="453" spans="1:46" x14ac:dyDescent="0.2">
      <c r="A453" s="493">
        <v>444</v>
      </c>
      <c r="B453" s="494" t="s">
        <v>144</v>
      </c>
      <c r="C453" s="498"/>
      <c r="D453" s="495" t="s">
        <v>56</v>
      </c>
      <c r="E453" s="499">
        <v>13.1</v>
      </c>
      <c r="F453" s="496">
        <v>1875</v>
      </c>
      <c r="G453" s="496">
        <f t="shared" si="710"/>
        <v>24562.5</v>
      </c>
      <c r="H453" s="496">
        <v>2132</v>
      </c>
      <c r="I453" s="496">
        <f t="shared" si="711"/>
        <v>27929.200000000001</v>
      </c>
      <c r="J453" s="497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361">
        <f t="shared" si="688"/>
        <v>0.43699999999999939</v>
      </c>
      <c r="AP453" s="363">
        <v>1875</v>
      </c>
      <c r="AQ453" s="363">
        <f t="shared" si="801"/>
        <v>819.37499999999886</v>
      </c>
      <c r="AR453" s="363">
        <v>2132</v>
      </c>
      <c r="AS453" s="363">
        <f t="shared" si="802"/>
        <v>931.68399999999872</v>
      </c>
      <c r="AT453" s="364">
        <f t="shared" ref="AT453:AT454" si="824">AQ453+AS453</f>
        <v>1751.0589999999975</v>
      </c>
    </row>
    <row r="454" spans="1:46" x14ac:dyDescent="0.2">
      <c r="A454" s="493">
        <v>445</v>
      </c>
      <c r="B454" s="494" t="s">
        <v>148</v>
      </c>
      <c r="C454" s="498"/>
      <c r="D454" s="495" t="s">
        <v>56</v>
      </c>
      <c r="E454" s="495">
        <v>7</v>
      </c>
      <c r="F454" s="496">
        <v>1875</v>
      </c>
      <c r="G454" s="496">
        <f t="shared" si="710"/>
        <v>13125</v>
      </c>
      <c r="H454" s="496">
        <v>1428</v>
      </c>
      <c r="I454" s="496">
        <f t="shared" si="711"/>
        <v>9996</v>
      </c>
      <c r="J454" s="497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361">
        <f t="shared" si="688"/>
        <v>0</v>
      </c>
      <c r="AP454" s="363">
        <v>1875</v>
      </c>
      <c r="AQ454" s="363">
        <f t="shared" si="801"/>
        <v>0</v>
      </c>
      <c r="AR454" s="363">
        <v>1428</v>
      </c>
      <c r="AS454" s="363">
        <f t="shared" si="802"/>
        <v>0</v>
      </c>
      <c r="AT454" s="364">
        <f t="shared" si="824"/>
        <v>0</v>
      </c>
    </row>
    <row r="455" spans="1:46" hidden="1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361">
        <f t="shared" si="688"/>
        <v>1.5</v>
      </c>
      <c r="AP455" s="363"/>
      <c r="AQ455" s="363">
        <f t="shared" si="801"/>
        <v>0</v>
      </c>
      <c r="AR455" s="363"/>
      <c r="AS455" s="363">
        <f t="shared" si="802"/>
        <v>0</v>
      </c>
      <c r="AT455" s="364"/>
    </row>
    <row r="456" spans="1:46" hidden="1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/>
      <c r="R456" s="175">
        <v>1875</v>
      </c>
      <c r="S456" s="175">
        <f t="shared" si="789"/>
        <v>0</v>
      </c>
      <c r="T456" s="175">
        <v>2646</v>
      </c>
      <c r="U456" s="175">
        <f t="shared" si="790"/>
        <v>0</v>
      </c>
      <c r="V456" s="176">
        <f t="shared" ref="V456:V458" si="827">S456+U456</f>
        <v>0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361">
        <f t="shared" si="688"/>
        <v>2.2000000000000002</v>
      </c>
      <c r="AP456" s="363">
        <v>1875</v>
      </c>
      <c r="AQ456" s="363">
        <f t="shared" si="801"/>
        <v>4125</v>
      </c>
      <c r="AR456" s="363">
        <v>2646</v>
      </c>
      <c r="AS456" s="363">
        <f t="shared" si="802"/>
        <v>5821.2000000000007</v>
      </c>
      <c r="AT456" s="364">
        <f t="shared" ref="AT456:AT458" si="831">AQ456+AS456</f>
        <v>9946.2000000000007</v>
      </c>
    </row>
    <row r="457" spans="1:46" x14ac:dyDescent="0.2">
      <c r="A457" s="493">
        <v>448</v>
      </c>
      <c r="B457" s="494" t="s">
        <v>171</v>
      </c>
      <c r="C457" s="498"/>
      <c r="D457" s="495" t="s">
        <v>172</v>
      </c>
      <c r="E457" s="495">
        <v>10</v>
      </c>
      <c r="F457" s="496">
        <v>1000</v>
      </c>
      <c r="G457" s="496">
        <f t="shared" si="710"/>
        <v>10000</v>
      </c>
      <c r="H457" s="496">
        <v>95</v>
      </c>
      <c r="I457" s="496">
        <f t="shared" si="711"/>
        <v>950</v>
      </c>
      <c r="J457" s="497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/>
      <c r="R457" s="175">
        <v>1000</v>
      </c>
      <c r="S457" s="175">
        <f t="shared" si="789"/>
        <v>0</v>
      </c>
      <c r="T457" s="175">
        <v>95</v>
      </c>
      <c r="U457" s="175">
        <f t="shared" si="790"/>
        <v>0</v>
      </c>
      <c r="V457" s="176">
        <f t="shared" si="827"/>
        <v>0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361">
        <f t="shared" si="688"/>
        <v>7.1899999999999995</v>
      </c>
      <c r="AP457" s="363">
        <v>1000</v>
      </c>
      <c r="AQ457" s="363">
        <f t="shared" si="801"/>
        <v>7189.9999999999991</v>
      </c>
      <c r="AR457" s="363">
        <v>95</v>
      </c>
      <c r="AS457" s="363">
        <f t="shared" si="802"/>
        <v>683.05</v>
      </c>
      <c r="AT457" s="364">
        <f t="shared" si="831"/>
        <v>7873.0499999999993</v>
      </c>
    </row>
    <row r="458" spans="1:46" x14ac:dyDescent="0.2">
      <c r="A458" s="493">
        <v>449</v>
      </c>
      <c r="B458" s="494" t="s">
        <v>60</v>
      </c>
      <c r="C458" s="498"/>
      <c r="D458" s="495" t="s">
        <v>5</v>
      </c>
      <c r="E458" s="495">
        <v>1</v>
      </c>
      <c r="F458" s="496">
        <v>0</v>
      </c>
      <c r="G458" s="496">
        <f t="shared" si="710"/>
        <v>0</v>
      </c>
      <c r="H458" s="496">
        <v>68052</v>
      </c>
      <c r="I458" s="496">
        <f t="shared" si="711"/>
        <v>68052</v>
      </c>
      <c r="J458" s="497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/>
      <c r="R458" s="175">
        <v>0</v>
      </c>
      <c r="S458" s="175">
        <f t="shared" si="789"/>
        <v>0</v>
      </c>
      <c r="T458" s="175">
        <v>68052</v>
      </c>
      <c r="U458" s="175">
        <f t="shared" si="790"/>
        <v>0</v>
      </c>
      <c r="V458" s="176">
        <f t="shared" si="827"/>
        <v>0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361">
        <f t="shared" si="688"/>
        <v>6.2341356673960568E-2</v>
      </c>
      <c r="AP458" s="363">
        <v>0</v>
      </c>
      <c r="AQ458" s="363">
        <f t="shared" si="801"/>
        <v>0</v>
      </c>
      <c r="AR458" s="363">
        <v>68052</v>
      </c>
      <c r="AS458" s="363">
        <f t="shared" si="802"/>
        <v>4242.4540043763645</v>
      </c>
      <c r="AT458" s="364">
        <f t="shared" si="831"/>
        <v>4242.4540043763645</v>
      </c>
    </row>
    <row r="459" spans="1:46" x14ac:dyDescent="0.2">
      <c r="A459" s="493">
        <v>450</v>
      </c>
      <c r="B459" s="511" t="s">
        <v>179</v>
      </c>
      <c r="C459" s="498"/>
      <c r="D459" s="495"/>
      <c r="E459" s="495"/>
      <c r="F459" s="495"/>
      <c r="G459" s="496"/>
      <c r="H459" s="508"/>
      <c r="I459" s="496"/>
      <c r="J459" s="509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361">
        <f t="shared" ref="AO459:AO522" si="832">E459-K459-Q459-W459-AC459-AI459</f>
        <v>0</v>
      </c>
      <c r="AP459" s="362"/>
      <c r="AQ459" s="363"/>
      <c r="AR459" s="359"/>
      <c r="AS459" s="363"/>
      <c r="AT459" s="360"/>
    </row>
    <row r="460" spans="1:46" hidden="1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/>
      <c r="AD460" s="269">
        <v>800</v>
      </c>
      <c r="AE460" s="269">
        <f t="shared" ref="AE460:AE490" si="843">AC460*AD460</f>
        <v>0</v>
      </c>
      <c r="AF460" s="269">
        <v>508</v>
      </c>
      <c r="AG460" s="269">
        <f t="shared" ref="AG460:AG490" si="844">AC460*AF460</f>
        <v>0</v>
      </c>
      <c r="AH460" s="270">
        <f t="shared" ref="AH460:AH463" si="845">AE460+AG460</f>
        <v>0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361">
        <f t="shared" si="832"/>
        <v>2</v>
      </c>
      <c r="AP460" s="363">
        <v>800</v>
      </c>
      <c r="AQ460" s="363">
        <f t="shared" ref="AQ460:AQ490" si="849">AO460*AP460</f>
        <v>1600</v>
      </c>
      <c r="AR460" s="363">
        <v>508</v>
      </c>
      <c r="AS460" s="363">
        <f t="shared" ref="AS460:AS490" si="850">AO460*AR460</f>
        <v>1016</v>
      </c>
      <c r="AT460" s="364">
        <f t="shared" ref="AT460:AT463" si="851">AQ460+AS460</f>
        <v>2616</v>
      </c>
    </row>
    <row r="461" spans="1:46" hidden="1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/>
      <c r="AD461" s="269">
        <v>600</v>
      </c>
      <c r="AE461" s="269">
        <f t="shared" si="843"/>
        <v>0</v>
      </c>
      <c r="AF461" s="269">
        <v>532</v>
      </c>
      <c r="AG461" s="269">
        <f t="shared" si="844"/>
        <v>0</v>
      </c>
      <c r="AH461" s="270">
        <f t="shared" si="845"/>
        <v>0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361">
        <f t="shared" si="832"/>
        <v>2</v>
      </c>
      <c r="AP461" s="363">
        <v>600</v>
      </c>
      <c r="AQ461" s="363">
        <f t="shared" si="849"/>
        <v>1200</v>
      </c>
      <c r="AR461" s="363">
        <v>532</v>
      </c>
      <c r="AS461" s="363">
        <f t="shared" si="850"/>
        <v>1064</v>
      </c>
      <c r="AT461" s="364">
        <f t="shared" si="851"/>
        <v>2264</v>
      </c>
    </row>
    <row r="462" spans="1:46" x14ac:dyDescent="0.2">
      <c r="A462" s="493">
        <v>453</v>
      </c>
      <c r="B462" s="494" t="s">
        <v>177</v>
      </c>
      <c r="C462" s="498"/>
      <c r="D462" s="495" t="s">
        <v>14</v>
      </c>
      <c r="E462" s="495">
        <v>10</v>
      </c>
      <c r="F462" s="496">
        <v>800</v>
      </c>
      <c r="G462" s="496">
        <f t="shared" si="710"/>
        <v>8000</v>
      </c>
      <c r="H462" s="496">
        <v>2975</v>
      </c>
      <c r="I462" s="496">
        <f t="shared" si="711"/>
        <v>29750</v>
      </c>
      <c r="J462" s="497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/>
      <c r="R462" s="175">
        <v>800</v>
      </c>
      <c r="S462" s="175">
        <f t="shared" si="837"/>
        <v>0</v>
      </c>
      <c r="T462" s="175">
        <v>2975</v>
      </c>
      <c r="U462" s="175">
        <f t="shared" si="838"/>
        <v>0</v>
      </c>
      <c r="V462" s="176">
        <f t="shared" si="839"/>
        <v>0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/>
      <c r="AD462" s="269">
        <v>800</v>
      </c>
      <c r="AE462" s="269">
        <f t="shared" si="843"/>
        <v>0</v>
      </c>
      <c r="AF462" s="269">
        <v>2975</v>
      </c>
      <c r="AG462" s="269">
        <f t="shared" si="844"/>
        <v>0</v>
      </c>
      <c r="AH462" s="270">
        <f t="shared" si="845"/>
        <v>0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361">
        <f t="shared" si="832"/>
        <v>4</v>
      </c>
      <c r="AP462" s="363">
        <v>800</v>
      </c>
      <c r="AQ462" s="363">
        <f t="shared" si="849"/>
        <v>3200</v>
      </c>
      <c r="AR462" s="363">
        <v>2975</v>
      </c>
      <c r="AS462" s="363">
        <f t="shared" si="850"/>
        <v>11900</v>
      </c>
      <c r="AT462" s="364">
        <f t="shared" si="851"/>
        <v>15100</v>
      </c>
    </row>
    <row r="463" spans="1:46" hidden="1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/>
      <c r="AD463" s="269">
        <v>1875</v>
      </c>
      <c r="AE463" s="269">
        <f t="shared" si="843"/>
        <v>0</v>
      </c>
      <c r="AF463" s="269">
        <v>840</v>
      </c>
      <c r="AG463" s="269">
        <f t="shared" si="844"/>
        <v>0</v>
      </c>
      <c r="AH463" s="270">
        <f t="shared" si="845"/>
        <v>0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361">
        <f t="shared" si="832"/>
        <v>9</v>
      </c>
      <c r="AP463" s="363">
        <v>1875</v>
      </c>
      <c r="AQ463" s="363">
        <f t="shared" si="849"/>
        <v>16875</v>
      </c>
      <c r="AR463" s="363">
        <v>840</v>
      </c>
      <c r="AS463" s="363">
        <f t="shared" si="850"/>
        <v>7560</v>
      </c>
      <c r="AT463" s="364">
        <f t="shared" si="851"/>
        <v>24435</v>
      </c>
    </row>
    <row r="464" spans="1:46" hidden="1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361">
        <f t="shared" si="832"/>
        <v>21.6</v>
      </c>
      <c r="AP464" s="363"/>
      <c r="AQ464" s="363">
        <f t="shared" si="849"/>
        <v>0</v>
      </c>
      <c r="AR464" s="363"/>
      <c r="AS464" s="363">
        <f t="shared" si="850"/>
        <v>0</v>
      </c>
      <c r="AT464" s="364"/>
    </row>
    <row r="465" spans="1:46" hidden="1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/>
      <c r="AD465" s="269">
        <v>1875</v>
      </c>
      <c r="AE465" s="269">
        <f t="shared" si="843"/>
        <v>0</v>
      </c>
      <c r="AF465" s="269">
        <v>3080</v>
      </c>
      <c r="AG465" s="269">
        <f t="shared" si="844"/>
        <v>0</v>
      </c>
      <c r="AH465" s="270">
        <f t="shared" ref="AH465:AH466" si="856">AE465+AG465</f>
        <v>0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361">
        <f t="shared" si="832"/>
        <v>2.6</v>
      </c>
      <c r="AP465" s="363">
        <v>1875</v>
      </c>
      <c r="AQ465" s="363">
        <f t="shared" si="849"/>
        <v>4875</v>
      </c>
      <c r="AR465" s="363">
        <v>3080</v>
      </c>
      <c r="AS465" s="363">
        <f t="shared" si="850"/>
        <v>8008</v>
      </c>
      <c r="AT465" s="364">
        <f t="shared" ref="AT465:AT466" si="858">AQ465+AS465</f>
        <v>12883</v>
      </c>
    </row>
    <row r="466" spans="1:46" x14ac:dyDescent="0.2">
      <c r="A466" s="493">
        <v>457</v>
      </c>
      <c r="B466" s="494" t="s">
        <v>135</v>
      </c>
      <c r="C466" s="498"/>
      <c r="D466" s="495" t="s">
        <v>56</v>
      </c>
      <c r="E466" s="495">
        <v>111</v>
      </c>
      <c r="F466" s="496">
        <v>1875</v>
      </c>
      <c r="G466" s="496">
        <f t="shared" si="710"/>
        <v>208125</v>
      </c>
      <c r="H466" s="496">
        <v>869</v>
      </c>
      <c r="I466" s="496">
        <f t="shared" si="711"/>
        <v>96459</v>
      </c>
      <c r="J466" s="497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/>
      <c r="R466" s="175">
        <v>1875</v>
      </c>
      <c r="S466" s="175">
        <f t="shared" si="837"/>
        <v>0</v>
      </c>
      <c r="T466" s="175">
        <v>869</v>
      </c>
      <c r="U466" s="175">
        <f t="shared" si="838"/>
        <v>0</v>
      </c>
      <c r="V466" s="176">
        <f t="shared" si="854"/>
        <v>0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361">
        <f t="shared" si="832"/>
        <v>9.9899999999999949</v>
      </c>
      <c r="AP466" s="363">
        <v>1875</v>
      </c>
      <c r="AQ466" s="363">
        <f t="shared" si="849"/>
        <v>18731.249999999989</v>
      </c>
      <c r="AR466" s="363">
        <v>869</v>
      </c>
      <c r="AS466" s="363">
        <f t="shared" si="850"/>
        <v>8681.3099999999959</v>
      </c>
      <c r="AT466" s="364">
        <f t="shared" si="858"/>
        <v>27412.559999999983</v>
      </c>
    </row>
    <row r="467" spans="1:46" hidden="1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361">
        <f t="shared" si="832"/>
        <v>34.9</v>
      </c>
      <c r="AP467" s="363"/>
      <c r="AQ467" s="363">
        <f t="shared" si="849"/>
        <v>0</v>
      </c>
      <c r="AR467" s="363"/>
      <c r="AS467" s="363">
        <f t="shared" si="850"/>
        <v>0</v>
      </c>
      <c r="AT467" s="364"/>
    </row>
    <row r="468" spans="1:46" hidden="1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361">
        <f t="shared" si="832"/>
        <v>1.1000000000000001</v>
      </c>
      <c r="AP468" s="363"/>
      <c r="AQ468" s="363">
        <f t="shared" si="849"/>
        <v>0</v>
      </c>
      <c r="AR468" s="363"/>
      <c r="AS468" s="363">
        <f t="shared" si="850"/>
        <v>0</v>
      </c>
      <c r="AT468" s="364"/>
    </row>
    <row r="469" spans="1:46" hidden="1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361">
        <f t="shared" si="832"/>
        <v>15.6</v>
      </c>
      <c r="AP469" s="363"/>
      <c r="AQ469" s="363">
        <f t="shared" si="849"/>
        <v>0</v>
      </c>
      <c r="AR469" s="363"/>
      <c r="AS469" s="363">
        <f t="shared" si="850"/>
        <v>0</v>
      </c>
      <c r="AT469" s="364"/>
    </row>
    <row r="470" spans="1:46" x14ac:dyDescent="0.2">
      <c r="A470" s="493">
        <v>461</v>
      </c>
      <c r="B470" s="494" t="s">
        <v>139</v>
      </c>
      <c r="C470" s="498"/>
      <c r="D470" s="495" t="s">
        <v>56</v>
      </c>
      <c r="E470" s="499">
        <v>32.4</v>
      </c>
      <c r="F470" s="496">
        <v>1875</v>
      </c>
      <c r="G470" s="496">
        <f t="shared" si="710"/>
        <v>60750</v>
      </c>
      <c r="H470" s="496">
        <v>1617</v>
      </c>
      <c r="I470" s="496">
        <f t="shared" si="711"/>
        <v>52390.799999999996</v>
      </c>
      <c r="J470" s="497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/>
      <c r="R470" s="175">
        <v>1875</v>
      </c>
      <c r="S470" s="175">
        <f t="shared" si="837"/>
        <v>0</v>
      </c>
      <c r="T470" s="175">
        <v>1617</v>
      </c>
      <c r="U470" s="175">
        <f t="shared" si="838"/>
        <v>0</v>
      </c>
      <c r="V470" s="176">
        <f t="shared" ref="V470:V471" si="861">S470+U470</f>
        <v>0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/>
      <c r="AD470" s="269">
        <v>1875</v>
      </c>
      <c r="AE470" s="269">
        <f t="shared" si="843"/>
        <v>0</v>
      </c>
      <c r="AF470" s="269">
        <v>1617</v>
      </c>
      <c r="AG470" s="269">
        <f t="shared" si="844"/>
        <v>0</v>
      </c>
      <c r="AH470" s="270">
        <f t="shared" ref="AH470:AH471" si="863">AE470+AG470</f>
        <v>0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361">
        <f t="shared" si="832"/>
        <v>23.56</v>
      </c>
      <c r="AP470" s="363">
        <v>1875</v>
      </c>
      <c r="AQ470" s="363">
        <f t="shared" si="849"/>
        <v>44175</v>
      </c>
      <c r="AR470" s="363">
        <v>1617</v>
      </c>
      <c r="AS470" s="363">
        <f t="shared" si="850"/>
        <v>38096.519999999997</v>
      </c>
      <c r="AT470" s="364">
        <f t="shared" ref="AT470:AT471" si="865">AQ470+AS470</f>
        <v>82271.51999999999</v>
      </c>
    </row>
    <row r="471" spans="1:46" x14ac:dyDescent="0.2">
      <c r="A471" s="493">
        <v>462</v>
      </c>
      <c r="B471" s="494" t="s">
        <v>140</v>
      </c>
      <c r="C471" s="498"/>
      <c r="D471" s="495" t="s">
        <v>56</v>
      </c>
      <c r="E471" s="495">
        <v>49</v>
      </c>
      <c r="F471" s="496">
        <v>1875</v>
      </c>
      <c r="G471" s="496">
        <f t="shared" si="710"/>
        <v>91875</v>
      </c>
      <c r="H471" s="496">
        <v>1226</v>
      </c>
      <c r="I471" s="496">
        <f t="shared" si="711"/>
        <v>60074</v>
      </c>
      <c r="J471" s="497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361">
        <f t="shared" si="832"/>
        <v>0</v>
      </c>
      <c r="AP471" s="363">
        <v>1875</v>
      </c>
      <c r="AQ471" s="363">
        <f t="shared" si="849"/>
        <v>0</v>
      </c>
      <c r="AR471" s="363">
        <v>1226</v>
      </c>
      <c r="AS471" s="363">
        <f t="shared" si="850"/>
        <v>0</v>
      </c>
      <c r="AT471" s="364">
        <f t="shared" si="865"/>
        <v>0</v>
      </c>
    </row>
    <row r="472" spans="1:46" hidden="1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361">
        <f t="shared" si="832"/>
        <v>15.5</v>
      </c>
      <c r="AP472" s="363"/>
      <c r="AQ472" s="363">
        <f t="shared" si="849"/>
        <v>0</v>
      </c>
      <c r="AR472" s="363"/>
      <c r="AS472" s="363">
        <f t="shared" si="850"/>
        <v>0</v>
      </c>
      <c r="AT472" s="364"/>
    </row>
    <row r="473" spans="1:46" hidden="1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361">
        <f t="shared" si="832"/>
        <v>1.1000000000000001</v>
      </c>
      <c r="AP473" s="363"/>
      <c r="AQ473" s="363">
        <f t="shared" si="849"/>
        <v>0</v>
      </c>
      <c r="AR473" s="363"/>
      <c r="AS473" s="363">
        <f t="shared" si="850"/>
        <v>0</v>
      </c>
      <c r="AT473" s="364"/>
    </row>
    <row r="474" spans="1:46" x14ac:dyDescent="0.2">
      <c r="A474" s="493">
        <v>465</v>
      </c>
      <c r="B474" s="494" t="s">
        <v>144</v>
      </c>
      <c r="C474" s="498"/>
      <c r="D474" s="495" t="s">
        <v>56</v>
      </c>
      <c r="E474" s="499">
        <v>14.3</v>
      </c>
      <c r="F474" s="496">
        <v>1875</v>
      </c>
      <c r="G474" s="496">
        <f t="shared" si="866"/>
        <v>26812.5</v>
      </c>
      <c r="H474" s="496">
        <v>2132</v>
      </c>
      <c r="I474" s="496">
        <f t="shared" si="867"/>
        <v>30487.600000000002</v>
      </c>
      <c r="J474" s="497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361">
        <f t="shared" si="832"/>
        <v>0</v>
      </c>
      <c r="AP474" s="363">
        <v>1875</v>
      </c>
      <c r="AQ474" s="363">
        <f t="shared" si="849"/>
        <v>0</v>
      </c>
      <c r="AR474" s="363">
        <v>2132</v>
      </c>
      <c r="AS474" s="363">
        <f t="shared" si="850"/>
        <v>0</v>
      </c>
      <c r="AT474" s="364">
        <f t="shared" ref="AT474:AT475" si="874">AQ474+AS474</f>
        <v>0</v>
      </c>
    </row>
    <row r="475" spans="1:46" x14ac:dyDescent="0.2">
      <c r="A475" s="493">
        <v>466</v>
      </c>
      <c r="B475" s="494" t="s">
        <v>148</v>
      </c>
      <c r="C475" s="498"/>
      <c r="D475" s="495" t="s">
        <v>56</v>
      </c>
      <c r="E475" s="495">
        <v>7</v>
      </c>
      <c r="F475" s="496">
        <v>1875</v>
      </c>
      <c r="G475" s="496">
        <f t="shared" si="866"/>
        <v>13125</v>
      </c>
      <c r="H475" s="496">
        <v>1428</v>
      </c>
      <c r="I475" s="496">
        <f t="shared" si="867"/>
        <v>9996</v>
      </c>
      <c r="J475" s="497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361">
        <f t="shared" si="832"/>
        <v>9.9999999999999645E-2</v>
      </c>
      <c r="AP475" s="363">
        <v>1875</v>
      </c>
      <c r="AQ475" s="363">
        <f t="shared" si="849"/>
        <v>187.49999999999935</v>
      </c>
      <c r="AR475" s="363">
        <v>1428</v>
      </c>
      <c r="AS475" s="363">
        <f t="shared" si="850"/>
        <v>142.7999999999995</v>
      </c>
      <c r="AT475" s="364">
        <f t="shared" si="874"/>
        <v>330.29999999999882</v>
      </c>
    </row>
    <row r="476" spans="1:46" hidden="1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361">
        <f t="shared" si="832"/>
        <v>1.5</v>
      </c>
      <c r="AP476" s="363"/>
      <c r="AQ476" s="363">
        <f t="shared" si="849"/>
        <v>0</v>
      </c>
      <c r="AR476" s="363"/>
      <c r="AS476" s="363">
        <f t="shared" si="850"/>
        <v>0</v>
      </c>
      <c r="AT476" s="364"/>
    </row>
    <row r="477" spans="1:46" x14ac:dyDescent="0.2">
      <c r="A477" s="493">
        <v>468</v>
      </c>
      <c r="B477" s="494" t="s">
        <v>150</v>
      </c>
      <c r="C477" s="498"/>
      <c r="D477" s="495" t="s">
        <v>56</v>
      </c>
      <c r="E477" s="499">
        <v>2</v>
      </c>
      <c r="F477" s="496">
        <v>1875</v>
      </c>
      <c r="G477" s="496">
        <f t="shared" si="866"/>
        <v>3750</v>
      </c>
      <c r="H477" s="496">
        <v>2646</v>
      </c>
      <c r="I477" s="496">
        <f t="shared" si="867"/>
        <v>5292</v>
      </c>
      <c r="J477" s="497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361">
        <f t="shared" si="832"/>
        <v>0</v>
      </c>
      <c r="AP477" s="363">
        <v>1875</v>
      </c>
      <c r="AQ477" s="363">
        <f t="shared" si="849"/>
        <v>0</v>
      </c>
      <c r="AR477" s="363">
        <v>2646</v>
      </c>
      <c r="AS477" s="363">
        <f t="shared" si="850"/>
        <v>0</v>
      </c>
      <c r="AT477" s="364">
        <f t="shared" ref="AT477:AT479" si="881">AQ477+AS477</f>
        <v>0</v>
      </c>
    </row>
    <row r="478" spans="1:46" x14ac:dyDescent="0.2">
      <c r="A478" s="493">
        <v>469</v>
      </c>
      <c r="B478" s="494" t="s">
        <v>171</v>
      </c>
      <c r="C478" s="498"/>
      <c r="D478" s="495" t="s">
        <v>172</v>
      </c>
      <c r="E478" s="495">
        <v>10</v>
      </c>
      <c r="F478" s="496">
        <v>1000</v>
      </c>
      <c r="G478" s="496">
        <f t="shared" si="866"/>
        <v>10000</v>
      </c>
      <c r="H478" s="496">
        <v>95</v>
      </c>
      <c r="I478" s="496">
        <f t="shared" si="867"/>
        <v>950</v>
      </c>
      <c r="J478" s="497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/>
      <c r="R478" s="175">
        <v>1000</v>
      </c>
      <c r="S478" s="175">
        <f t="shared" si="837"/>
        <v>0</v>
      </c>
      <c r="T478" s="175">
        <v>95</v>
      </c>
      <c r="U478" s="175">
        <f t="shared" si="838"/>
        <v>0</v>
      </c>
      <c r="V478" s="176">
        <f t="shared" si="877"/>
        <v>0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/>
      <c r="AD478" s="269">
        <v>1000</v>
      </c>
      <c r="AE478" s="269">
        <f t="shared" si="843"/>
        <v>0</v>
      </c>
      <c r="AF478" s="269">
        <v>95</v>
      </c>
      <c r="AG478" s="269">
        <f t="shared" si="844"/>
        <v>0</v>
      </c>
      <c r="AH478" s="270">
        <f t="shared" si="879"/>
        <v>0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361">
        <f t="shared" si="832"/>
        <v>8.129999999999999</v>
      </c>
      <c r="AP478" s="363">
        <v>1000</v>
      </c>
      <c r="AQ478" s="363">
        <f t="shared" si="849"/>
        <v>8129.9999999999991</v>
      </c>
      <c r="AR478" s="363">
        <v>95</v>
      </c>
      <c r="AS478" s="363">
        <f t="shared" si="850"/>
        <v>772.34999999999991</v>
      </c>
      <c r="AT478" s="364">
        <f t="shared" si="881"/>
        <v>8902.3499999999985</v>
      </c>
    </row>
    <row r="479" spans="1:46" x14ac:dyDescent="0.2">
      <c r="A479" s="493">
        <v>470</v>
      </c>
      <c r="B479" s="494" t="s">
        <v>60</v>
      </c>
      <c r="C479" s="498"/>
      <c r="D479" s="495" t="s">
        <v>5</v>
      </c>
      <c r="E479" s="495">
        <v>1</v>
      </c>
      <c r="F479" s="496">
        <v>0</v>
      </c>
      <c r="G479" s="496">
        <f t="shared" si="866"/>
        <v>0</v>
      </c>
      <c r="H479" s="496">
        <v>67567</v>
      </c>
      <c r="I479" s="496">
        <f t="shared" si="867"/>
        <v>67567</v>
      </c>
      <c r="J479" s="497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/>
      <c r="R479" s="175">
        <v>0</v>
      </c>
      <c r="S479" s="175">
        <f t="shared" si="837"/>
        <v>0</v>
      </c>
      <c r="T479" s="175">
        <v>67567</v>
      </c>
      <c r="U479" s="175">
        <f t="shared" si="838"/>
        <v>0</v>
      </c>
      <c r="V479" s="176">
        <f t="shared" si="877"/>
        <v>0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361">
        <f t="shared" si="832"/>
        <v>0.19907611086669585</v>
      </c>
      <c r="AP479" s="363">
        <v>0</v>
      </c>
      <c r="AQ479" s="363">
        <f t="shared" si="849"/>
        <v>0</v>
      </c>
      <c r="AR479" s="363">
        <v>67567</v>
      </c>
      <c r="AS479" s="363">
        <f t="shared" si="850"/>
        <v>13450.975582930039</v>
      </c>
      <c r="AT479" s="364">
        <f t="shared" si="881"/>
        <v>13450.975582930039</v>
      </c>
    </row>
    <row r="480" spans="1:46" hidden="1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361">
        <f t="shared" si="832"/>
        <v>0</v>
      </c>
      <c r="AP480" s="362"/>
      <c r="AQ480" s="363">
        <f t="shared" si="849"/>
        <v>0</v>
      </c>
      <c r="AR480" s="359"/>
      <c r="AS480" s="363">
        <f t="shared" si="850"/>
        <v>0</v>
      </c>
      <c r="AT480" s="360"/>
    </row>
    <row r="481" spans="1:46" hidden="1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/>
      <c r="AD481" s="269">
        <v>1500</v>
      </c>
      <c r="AE481" s="269">
        <f t="shared" si="843"/>
        <v>0</v>
      </c>
      <c r="AF481" s="269">
        <v>4977</v>
      </c>
      <c r="AG481" s="269">
        <f t="shared" si="844"/>
        <v>0</v>
      </c>
      <c r="AH481" s="270">
        <f t="shared" ref="AH481:AH482" si="886">AE481+AG481</f>
        <v>0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361">
        <f t="shared" si="832"/>
        <v>2</v>
      </c>
      <c r="AP481" s="363">
        <v>1500</v>
      </c>
      <c r="AQ481" s="363">
        <f t="shared" si="849"/>
        <v>3000</v>
      </c>
      <c r="AR481" s="363">
        <v>4977</v>
      </c>
      <c r="AS481" s="363">
        <f t="shared" si="850"/>
        <v>9954</v>
      </c>
      <c r="AT481" s="364">
        <f t="shared" ref="AT481:AT482" si="888">AQ481+AS481</f>
        <v>12954</v>
      </c>
    </row>
    <row r="482" spans="1:46" hidden="1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/>
      <c r="AD482" s="269">
        <v>1875</v>
      </c>
      <c r="AE482" s="269">
        <f t="shared" si="843"/>
        <v>0</v>
      </c>
      <c r="AF482" s="269">
        <v>1190</v>
      </c>
      <c r="AG482" s="269">
        <f t="shared" si="844"/>
        <v>0</v>
      </c>
      <c r="AH482" s="270">
        <f t="shared" si="886"/>
        <v>0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361">
        <f t="shared" si="832"/>
        <v>27</v>
      </c>
      <c r="AP482" s="363">
        <v>1875</v>
      </c>
      <c r="AQ482" s="363">
        <f t="shared" si="849"/>
        <v>50625</v>
      </c>
      <c r="AR482" s="363">
        <v>1190</v>
      </c>
      <c r="AS482" s="363">
        <f t="shared" si="850"/>
        <v>32130</v>
      </c>
      <c r="AT482" s="364">
        <f t="shared" si="888"/>
        <v>82755</v>
      </c>
    </row>
    <row r="483" spans="1:46" hidden="1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361">
        <f t="shared" si="832"/>
        <v>10</v>
      </c>
      <c r="AP483" s="363"/>
      <c r="AQ483" s="363">
        <f t="shared" si="849"/>
        <v>0</v>
      </c>
      <c r="AR483" s="363"/>
      <c r="AS483" s="363">
        <f t="shared" si="850"/>
        <v>0</v>
      </c>
      <c r="AT483" s="364"/>
    </row>
    <row r="484" spans="1:46" ht="25.5" hidden="1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/>
      <c r="AD484" s="269">
        <v>1875</v>
      </c>
      <c r="AE484" s="269">
        <f t="shared" si="843"/>
        <v>0</v>
      </c>
      <c r="AF484" s="269">
        <v>1764</v>
      </c>
      <c r="AG484" s="269">
        <f t="shared" si="844"/>
        <v>0</v>
      </c>
      <c r="AH484" s="270">
        <f t="shared" ref="AH484:AH485" si="893">AE484+AG484</f>
        <v>0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361">
        <f t="shared" si="832"/>
        <v>5.8</v>
      </c>
      <c r="AP484" s="363">
        <v>1875</v>
      </c>
      <c r="AQ484" s="363">
        <f t="shared" si="849"/>
        <v>10875</v>
      </c>
      <c r="AR484" s="363">
        <v>1764</v>
      </c>
      <c r="AS484" s="363">
        <f t="shared" si="850"/>
        <v>10231.199999999999</v>
      </c>
      <c r="AT484" s="364">
        <f t="shared" ref="AT484:AT485" si="895">AQ484+AS484</f>
        <v>21106.199999999997</v>
      </c>
    </row>
    <row r="485" spans="1:46" hidden="1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/>
      <c r="AD485" s="269">
        <v>1875</v>
      </c>
      <c r="AE485" s="269">
        <f t="shared" si="843"/>
        <v>0</v>
      </c>
      <c r="AF485" s="269">
        <v>1428</v>
      </c>
      <c r="AG485" s="269">
        <f t="shared" si="844"/>
        <v>0</v>
      </c>
      <c r="AH485" s="270">
        <f t="shared" si="893"/>
        <v>0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361">
        <f t="shared" si="832"/>
        <v>5</v>
      </c>
      <c r="AP485" s="363">
        <v>1875</v>
      </c>
      <c r="AQ485" s="363">
        <f t="shared" si="849"/>
        <v>9375</v>
      </c>
      <c r="AR485" s="363">
        <v>1428</v>
      </c>
      <c r="AS485" s="363">
        <f t="shared" si="850"/>
        <v>7140</v>
      </c>
      <c r="AT485" s="364">
        <f t="shared" si="895"/>
        <v>16515</v>
      </c>
    </row>
    <row r="486" spans="1:46" hidden="1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361">
        <f t="shared" si="832"/>
        <v>1.5</v>
      </c>
      <c r="AP486" s="363"/>
      <c r="AQ486" s="363">
        <f t="shared" si="849"/>
        <v>0</v>
      </c>
      <c r="AR486" s="363"/>
      <c r="AS486" s="363">
        <f t="shared" si="850"/>
        <v>0</v>
      </c>
      <c r="AT486" s="364"/>
    </row>
    <row r="487" spans="1:46" hidden="1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/>
      <c r="AD487" s="269">
        <v>1875</v>
      </c>
      <c r="AE487" s="269">
        <f t="shared" si="843"/>
        <v>0</v>
      </c>
      <c r="AF487" s="269">
        <v>2646</v>
      </c>
      <c r="AG487" s="269">
        <f t="shared" si="844"/>
        <v>0</v>
      </c>
      <c r="AH487" s="270">
        <f t="shared" ref="AH487:AH490" si="900">AE487+AG487</f>
        <v>0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361">
        <f t="shared" si="832"/>
        <v>1.1000000000000001</v>
      </c>
      <c r="AP487" s="363">
        <v>1875</v>
      </c>
      <c r="AQ487" s="363">
        <f t="shared" si="849"/>
        <v>2062.5</v>
      </c>
      <c r="AR487" s="363">
        <v>2646</v>
      </c>
      <c r="AS487" s="363">
        <f t="shared" si="850"/>
        <v>2910.6000000000004</v>
      </c>
      <c r="AT487" s="364">
        <f t="shared" ref="AT487:AT490" si="902">AQ487+AS487</f>
        <v>4973.1000000000004</v>
      </c>
    </row>
    <row r="488" spans="1:46" ht="25.5" hidden="1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/>
      <c r="AD488" s="269">
        <v>600</v>
      </c>
      <c r="AE488" s="269">
        <f t="shared" si="843"/>
        <v>0</v>
      </c>
      <c r="AF488" s="269">
        <v>381</v>
      </c>
      <c r="AG488" s="269">
        <f t="shared" si="844"/>
        <v>0</v>
      </c>
      <c r="AH488" s="270">
        <f t="shared" si="900"/>
        <v>0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361">
        <f t="shared" si="832"/>
        <v>9.6</v>
      </c>
      <c r="AP488" s="363">
        <v>600</v>
      </c>
      <c r="AQ488" s="363">
        <f t="shared" si="849"/>
        <v>5760</v>
      </c>
      <c r="AR488" s="363">
        <v>381</v>
      </c>
      <c r="AS488" s="363">
        <f t="shared" si="850"/>
        <v>3657.6</v>
      </c>
      <c r="AT488" s="364">
        <f t="shared" si="902"/>
        <v>9417.6</v>
      </c>
    </row>
    <row r="489" spans="1:46" hidden="1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/>
      <c r="AD489" s="269">
        <v>1000</v>
      </c>
      <c r="AE489" s="269">
        <f t="shared" si="843"/>
        <v>0</v>
      </c>
      <c r="AF489" s="269">
        <v>123</v>
      </c>
      <c r="AG489" s="269">
        <f t="shared" si="844"/>
        <v>0</v>
      </c>
      <c r="AH489" s="270">
        <f t="shared" si="900"/>
        <v>0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361">
        <f t="shared" si="832"/>
        <v>3</v>
      </c>
      <c r="AP489" s="363">
        <v>1000</v>
      </c>
      <c r="AQ489" s="363">
        <f t="shared" si="849"/>
        <v>3000</v>
      </c>
      <c r="AR489" s="363">
        <v>123</v>
      </c>
      <c r="AS489" s="363">
        <f t="shared" si="850"/>
        <v>369</v>
      </c>
      <c r="AT489" s="364">
        <f t="shared" si="902"/>
        <v>3369</v>
      </c>
    </row>
    <row r="490" spans="1:46" hidden="1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/>
      <c r="AD490" s="269">
        <v>0</v>
      </c>
      <c r="AE490" s="269">
        <f t="shared" si="843"/>
        <v>0</v>
      </c>
      <c r="AF490" s="269">
        <v>14017</v>
      </c>
      <c r="AG490" s="269">
        <f t="shared" si="844"/>
        <v>0</v>
      </c>
      <c r="AH490" s="270">
        <f t="shared" si="900"/>
        <v>0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361">
        <f t="shared" si="832"/>
        <v>1</v>
      </c>
      <c r="AP490" s="363">
        <v>0</v>
      </c>
      <c r="AQ490" s="363">
        <f t="shared" si="849"/>
        <v>0</v>
      </c>
      <c r="AR490" s="363">
        <v>14017</v>
      </c>
      <c r="AS490" s="363">
        <f t="shared" si="850"/>
        <v>14017</v>
      </c>
      <c r="AT490" s="364">
        <f t="shared" si="902"/>
        <v>14017</v>
      </c>
    </row>
    <row r="491" spans="1:46" x14ac:dyDescent="0.2">
      <c r="A491" s="493">
        <v>482</v>
      </c>
      <c r="B491" s="511" t="s">
        <v>186</v>
      </c>
      <c r="C491" s="498"/>
      <c r="D491" s="495"/>
      <c r="E491" s="495"/>
      <c r="F491" s="495"/>
      <c r="G491" s="496"/>
      <c r="H491" s="508"/>
      <c r="I491" s="496"/>
      <c r="J491" s="509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361">
        <f t="shared" si="832"/>
        <v>0</v>
      </c>
      <c r="AP491" s="362"/>
      <c r="AQ491" s="363"/>
      <c r="AR491" s="359"/>
      <c r="AS491" s="363"/>
      <c r="AT491" s="360"/>
    </row>
    <row r="492" spans="1:46" ht="38.25" x14ac:dyDescent="0.2">
      <c r="A492" s="493" t="s">
        <v>465</v>
      </c>
      <c r="B492" s="494" t="s">
        <v>187</v>
      </c>
      <c r="C492" s="495" t="s">
        <v>458</v>
      </c>
      <c r="D492" s="495" t="s">
        <v>14</v>
      </c>
      <c r="E492" s="495">
        <v>12</v>
      </c>
      <c r="F492" s="496">
        <v>315576</v>
      </c>
      <c r="G492" s="496">
        <f t="shared" si="866"/>
        <v>3786912</v>
      </c>
      <c r="H492" s="496">
        <v>0</v>
      </c>
      <c r="I492" s="496">
        <f t="shared" si="867"/>
        <v>0</v>
      </c>
      <c r="J492" s="497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/>
      <c r="R492" s="175">
        <v>315576</v>
      </c>
      <c r="S492" s="175">
        <f t="shared" ref="S492:S498" si="907">Q492*R492</f>
        <v>0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0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361">
        <f t="shared" si="832"/>
        <v>2</v>
      </c>
      <c r="AP492" s="363">
        <v>315576</v>
      </c>
      <c r="AQ492" s="363">
        <f t="shared" ref="AQ492:AQ498" si="919">AO492*AP492</f>
        <v>631152</v>
      </c>
      <c r="AR492" s="363">
        <v>0</v>
      </c>
      <c r="AS492" s="363">
        <f t="shared" ref="AS492:AS498" si="920">AO492*AR492</f>
        <v>0</v>
      </c>
      <c r="AT492" s="364">
        <f t="shared" ref="AT492:AT498" si="921">AQ492+AS492</f>
        <v>631152</v>
      </c>
    </row>
    <row r="493" spans="1:46" x14ac:dyDescent="0.2">
      <c r="A493" s="493" t="s">
        <v>466</v>
      </c>
      <c r="B493" s="494" t="s">
        <v>188</v>
      </c>
      <c r="C493" s="495" t="s">
        <v>189</v>
      </c>
      <c r="D493" s="495" t="s">
        <v>14</v>
      </c>
      <c r="E493" s="495">
        <v>12</v>
      </c>
      <c r="F493" s="496">
        <v>129211</v>
      </c>
      <c r="G493" s="496">
        <f t="shared" si="866"/>
        <v>1550532</v>
      </c>
      <c r="H493" s="496">
        <v>0</v>
      </c>
      <c r="I493" s="496">
        <f t="shared" si="867"/>
        <v>0</v>
      </c>
      <c r="J493" s="497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/>
      <c r="R493" s="175">
        <v>129211</v>
      </c>
      <c r="S493" s="175">
        <f t="shared" si="907"/>
        <v>0</v>
      </c>
      <c r="T493" s="175">
        <v>0</v>
      </c>
      <c r="U493" s="175">
        <f t="shared" si="908"/>
        <v>0</v>
      </c>
      <c r="V493" s="176">
        <f t="shared" si="909"/>
        <v>0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361">
        <f t="shared" si="832"/>
        <v>2</v>
      </c>
      <c r="AP493" s="363">
        <v>129211</v>
      </c>
      <c r="AQ493" s="363">
        <f t="shared" si="919"/>
        <v>258422</v>
      </c>
      <c r="AR493" s="363">
        <v>0</v>
      </c>
      <c r="AS493" s="363">
        <f t="shared" si="920"/>
        <v>0</v>
      </c>
      <c r="AT493" s="364">
        <f t="shared" si="921"/>
        <v>258422</v>
      </c>
    </row>
    <row r="494" spans="1:46" x14ac:dyDescent="0.2">
      <c r="A494" s="493" t="s">
        <v>467</v>
      </c>
      <c r="B494" s="494" t="s">
        <v>190</v>
      </c>
      <c r="C494" s="495" t="s">
        <v>191</v>
      </c>
      <c r="D494" s="495" t="s">
        <v>14</v>
      </c>
      <c r="E494" s="495">
        <v>120</v>
      </c>
      <c r="F494" s="496">
        <v>800</v>
      </c>
      <c r="G494" s="496">
        <f t="shared" si="866"/>
        <v>96000</v>
      </c>
      <c r="H494" s="496">
        <v>0</v>
      </c>
      <c r="I494" s="496">
        <f t="shared" si="867"/>
        <v>0</v>
      </c>
      <c r="J494" s="497">
        <f t="shared" si="903"/>
        <v>96000</v>
      </c>
      <c r="K494" s="437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8">
        <f t="shared" si="906"/>
        <v>80000</v>
      </c>
      <c r="Q494" s="173"/>
      <c r="R494" s="175">
        <v>800</v>
      </c>
      <c r="S494" s="175">
        <f t="shared" si="907"/>
        <v>0</v>
      </c>
      <c r="T494" s="175">
        <v>0</v>
      </c>
      <c r="U494" s="175">
        <f t="shared" si="908"/>
        <v>0</v>
      </c>
      <c r="V494" s="176">
        <f t="shared" si="909"/>
        <v>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361">
        <f t="shared" si="832"/>
        <v>20</v>
      </c>
      <c r="AP494" s="363">
        <v>800</v>
      </c>
      <c r="AQ494" s="363">
        <f t="shared" si="919"/>
        <v>16000</v>
      </c>
      <c r="AR494" s="363">
        <v>0</v>
      </c>
      <c r="AS494" s="363">
        <f t="shared" si="920"/>
        <v>0</v>
      </c>
      <c r="AT494" s="364">
        <f t="shared" si="921"/>
        <v>16000</v>
      </c>
    </row>
    <row r="495" spans="1:46" x14ac:dyDescent="0.2">
      <c r="A495" s="493" t="s">
        <v>468</v>
      </c>
      <c r="B495" s="494" t="s">
        <v>192</v>
      </c>
      <c r="C495" s="495" t="s">
        <v>193</v>
      </c>
      <c r="D495" s="495" t="s">
        <v>14</v>
      </c>
      <c r="E495" s="495">
        <v>120</v>
      </c>
      <c r="F495" s="496">
        <v>800</v>
      </c>
      <c r="G495" s="496">
        <f t="shared" si="866"/>
        <v>96000</v>
      </c>
      <c r="H495" s="496">
        <v>0</v>
      </c>
      <c r="I495" s="496">
        <f t="shared" si="867"/>
        <v>0</v>
      </c>
      <c r="J495" s="497">
        <f t="shared" si="903"/>
        <v>96000</v>
      </c>
      <c r="K495" s="437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8">
        <f t="shared" si="906"/>
        <v>80000</v>
      </c>
      <c r="Q495" s="173"/>
      <c r="R495" s="175">
        <v>800</v>
      </c>
      <c r="S495" s="175">
        <f t="shared" si="907"/>
        <v>0</v>
      </c>
      <c r="T495" s="175">
        <v>0</v>
      </c>
      <c r="U495" s="175">
        <f t="shared" si="908"/>
        <v>0</v>
      </c>
      <c r="V495" s="176">
        <f t="shared" si="909"/>
        <v>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361">
        <f t="shared" si="832"/>
        <v>20</v>
      </c>
      <c r="AP495" s="363">
        <v>800</v>
      </c>
      <c r="AQ495" s="363">
        <f t="shared" si="919"/>
        <v>16000</v>
      </c>
      <c r="AR495" s="363">
        <v>0</v>
      </c>
      <c r="AS495" s="363">
        <f t="shared" si="920"/>
        <v>0</v>
      </c>
      <c r="AT495" s="364">
        <f t="shared" si="921"/>
        <v>16000</v>
      </c>
    </row>
    <row r="496" spans="1:46" ht="25.5" x14ac:dyDescent="0.2">
      <c r="A496" s="493" t="s">
        <v>469</v>
      </c>
      <c r="B496" s="494" t="s">
        <v>410</v>
      </c>
      <c r="C496" s="495" t="s">
        <v>411</v>
      </c>
      <c r="D496" s="495" t="s">
        <v>14</v>
      </c>
      <c r="E496" s="495">
        <v>12</v>
      </c>
      <c r="F496" s="496">
        <v>1199</v>
      </c>
      <c r="G496" s="496">
        <f t="shared" si="866"/>
        <v>14388</v>
      </c>
      <c r="H496" s="496">
        <v>0</v>
      </c>
      <c r="I496" s="496">
        <f t="shared" si="867"/>
        <v>0</v>
      </c>
      <c r="J496" s="497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/>
      <c r="R496" s="175">
        <v>1199</v>
      </c>
      <c r="S496" s="175">
        <f t="shared" si="907"/>
        <v>0</v>
      </c>
      <c r="T496" s="175">
        <v>0</v>
      </c>
      <c r="U496" s="175">
        <f t="shared" si="908"/>
        <v>0</v>
      </c>
      <c r="V496" s="176">
        <f t="shared" si="909"/>
        <v>0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361">
        <f t="shared" si="832"/>
        <v>2</v>
      </c>
      <c r="AP496" s="363">
        <v>1199</v>
      </c>
      <c r="AQ496" s="363">
        <f t="shared" si="919"/>
        <v>2398</v>
      </c>
      <c r="AR496" s="363">
        <v>0</v>
      </c>
      <c r="AS496" s="363">
        <f t="shared" si="920"/>
        <v>0</v>
      </c>
      <c r="AT496" s="364">
        <f t="shared" si="921"/>
        <v>2398</v>
      </c>
    </row>
    <row r="497" spans="1:46" ht="13.5" thickBot="1" x14ac:dyDescent="0.25">
      <c r="A497" s="500" t="s">
        <v>470</v>
      </c>
      <c r="B497" s="501" t="s">
        <v>412</v>
      </c>
      <c r="C497" s="502" t="s">
        <v>413</v>
      </c>
      <c r="D497" s="502" t="s">
        <v>14</v>
      </c>
      <c r="E497" s="502">
        <v>12</v>
      </c>
      <c r="F497" s="503">
        <v>3283</v>
      </c>
      <c r="G497" s="503">
        <f t="shared" si="866"/>
        <v>39396</v>
      </c>
      <c r="H497" s="503">
        <v>0</v>
      </c>
      <c r="I497" s="503">
        <f t="shared" si="867"/>
        <v>0</v>
      </c>
      <c r="J497" s="504">
        <f t="shared" si="922"/>
        <v>39396</v>
      </c>
      <c r="K497" s="456">
        <v>10</v>
      </c>
      <c r="L497" s="457">
        <v>3283</v>
      </c>
      <c r="M497" s="457">
        <f t="shared" si="904"/>
        <v>32830</v>
      </c>
      <c r="N497" s="457">
        <v>0</v>
      </c>
      <c r="O497" s="457">
        <f t="shared" si="905"/>
        <v>0</v>
      </c>
      <c r="P497" s="458">
        <f t="shared" si="906"/>
        <v>32830</v>
      </c>
      <c r="Q497" s="459"/>
      <c r="R497" s="460">
        <v>3283</v>
      </c>
      <c r="S497" s="460">
        <f t="shared" si="907"/>
        <v>0</v>
      </c>
      <c r="T497" s="460">
        <v>0</v>
      </c>
      <c r="U497" s="460">
        <f t="shared" si="908"/>
        <v>0</v>
      </c>
      <c r="V497" s="461">
        <f t="shared" si="909"/>
        <v>0</v>
      </c>
      <c r="W497" s="462"/>
      <c r="X497" s="463">
        <v>3283</v>
      </c>
      <c r="Y497" s="463">
        <f t="shared" si="910"/>
        <v>0</v>
      </c>
      <c r="Z497" s="463">
        <v>0</v>
      </c>
      <c r="AA497" s="463">
        <f t="shared" si="911"/>
        <v>0</v>
      </c>
      <c r="AB497" s="464">
        <f t="shared" si="912"/>
        <v>0</v>
      </c>
      <c r="AC497" s="465"/>
      <c r="AD497" s="466">
        <v>3283</v>
      </c>
      <c r="AE497" s="466">
        <f t="shared" si="913"/>
        <v>0</v>
      </c>
      <c r="AF497" s="466">
        <v>0</v>
      </c>
      <c r="AG497" s="466">
        <f t="shared" si="914"/>
        <v>0</v>
      </c>
      <c r="AH497" s="467">
        <f t="shared" si="915"/>
        <v>0</v>
      </c>
      <c r="AI497" s="468"/>
      <c r="AJ497" s="469">
        <v>3283</v>
      </c>
      <c r="AK497" s="469">
        <f t="shared" si="916"/>
        <v>0</v>
      </c>
      <c r="AL497" s="469">
        <v>0</v>
      </c>
      <c r="AM497" s="469">
        <f t="shared" si="917"/>
        <v>0</v>
      </c>
      <c r="AN497" s="470">
        <f t="shared" si="918"/>
        <v>0</v>
      </c>
      <c r="AO497" s="471">
        <f t="shared" si="832"/>
        <v>2</v>
      </c>
      <c r="AP497" s="472">
        <v>3283</v>
      </c>
      <c r="AQ497" s="472">
        <f t="shared" si="919"/>
        <v>6566</v>
      </c>
      <c r="AR497" s="472">
        <v>0</v>
      </c>
      <c r="AS497" s="472">
        <f t="shared" si="920"/>
        <v>0</v>
      </c>
      <c r="AT497" s="473">
        <f t="shared" si="921"/>
        <v>6566</v>
      </c>
    </row>
    <row r="498" spans="1:46" ht="13.5" hidden="1" thickBot="1" x14ac:dyDescent="0.25">
      <c r="A498" s="439">
        <v>489</v>
      </c>
      <c r="B498" s="440" t="s">
        <v>135</v>
      </c>
      <c r="C498" s="441"/>
      <c r="D498" s="442" t="s">
        <v>56</v>
      </c>
      <c r="E498" s="442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3">
        <f t="shared" ref="J498" si="923">G498+I498</f>
        <v>1635424</v>
      </c>
      <c r="K498" s="444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5">
        <f t="shared" si="906"/>
        <v>0</v>
      </c>
      <c r="Q498" s="446"/>
      <c r="R498" s="189">
        <v>1875</v>
      </c>
      <c r="S498" s="189">
        <f t="shared" si="907"/>
        <v>0</v>
      </c>
      <c r="T498" s="189">
        <v>869</v>
      </c>
      <c r="U498" s="189">
        <f t="shared" si="908"/>
        <v>0</v>
      </c>
      <c r="V498" s="447">
        <f t="shared" si="909"/>
        <v>0</v>
      </c>
      <c r="W498" s="448"/>
      <c r="X498" s="236">
        <v>1875</v>
      </c>
      <c r="Y498" s="236">
        <f t="shared" si="910"/>
        <v>0</v>
      </c>
      <c r="Z498" s="236">
        <v>869</v>
      </c>
      <c r="AA498" s="236">
        <f t="shared" si="911"/>
        <v>0</v>
      </c>
      <c r="AB498" s="449">
        <f t="shared" si="912"/>
        <v>0</v>
      </c>
      <c r="AC498" s="450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51">
        <f t="shared" si="915"/>
        <v>0</v>
      </c>
      <c r="AI498" s="452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53">
        <f t="shared" si="918"/>
        <v>0</v>
      </c>
      <c r="AO498" s="454">
        <f t="shared" si="832"/>
        <v>596</v>
      </c>
      <c r="AP498" s="372">
        <v>1875</v>
      </c>
      <c r="AQ498" s="372">
        <f t="shared" si="919"/>
        <v>1117500</v>
      </c>
      <c r="AR498" s="372">
        <v>869</v>
      </c>
      <c r="AS498" s="372">
        <f t="shared" si="920"/>
        <v>517924</v>
      </c>
      <c r="AT498" s="455">
        <f t="shared" si="921"/>
        <v>1635424</v>
      </c>
    </row>
    <row r="499" spans="1:46" s="436" customFormat="1" ht="13.5" hidden="1" thickBot="1" x14ac:dyDescent="0.25">
      <c r="A499" s="399">
        <v>490</v>
      </c>
      <c r="B499" s="400" t="s">
        <v>160</v>
      </c>
      <c r="C499" s="401"/>
      <c r="D499" s="402" t="s">
        <v>137</v>
      </c>
      <c r="E499" s="402">
        <v>339</v>
      </c>
      <c r="F499" s="402"/>
      <c r="G499" s="403"/>
      <c r="H499" s="404"/>
      <c r="I499" s="403"/>
      <c r="J499" s="405"/>
      <c r="K499" s="406"/>
      <c r="L499" s="407"/>
      <c r="M499" s="408"/>
      <c r="N499" s="409"/>
      <c r="O499" s="408"/>
      <c r="P499" s="410"/>
      <c r="Q499" s="411"/>
      <c r="R499" s="412"/>
      <c r="S499" s="413"/>
      <c r="T499" s="414"/>
      <c r="U499" s="413"/>
      <c r="V499" s="415"/>
      <c r="W499" s="416"/>
      <c r="X499" s="417"/>
      <c r="Y499" s="418"/>
      <c r="Z499" s="419"/>
      <c r="AA499" s="418"/>
      <c r="AB499" s="420"/>
      <c r="AC499" s="421"/>
      <c r="AD499" s="422"/>
      <c r="AE499" s="423"/>
      <c r="AF499" s="424"/>
      <c r="AG499" s="423"/>
      <c r="AH499" s="425"/>
      <c r="AI499" s="426"/>
      <c r="AJ499" s="427"/>
      <c r="AK499" s="428"/>
      <c r="AL499" s="429"/>
      <c r="AM499" s="428"/>
      <c r="AN499" s="430"/>
      <c r="AO499" s="431">
        <f t="shared" si="832"/>
        <v>339</v>
      </c>
      <c r="AP499" s="432"/>
      <c r="AQ499" s="433"/>
      <c r="AR499" s="434"/>
      <c r="AS499" s="433"/>
      <c r="AT499" s="435"/>
    </row>
    <row r="500" spans="1:46" ht="13.5" hidden="1" thickBot="1" x14ac:dyDescent="0.25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/>
      <c r="X500" s="222">
        <v>1875</v>
      </c>
      <c r="Y500" s="222">
        <f>W500*X500</f>
        <v>0</v>
      </c>
      <c r="Z500" s="222">
        <v>1617</v>
      </c>
      <c r="AA500" s="222">
        <f>W500*Z500</f>
        <v>0</v>
      </c>
      <c r="AB500" s="223">
        <f t="shared" ref="AB500:AB501" si="927">Y500+AA500</f>
        <v>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361">
        <f t="shared" si="832"/>
        <v>52.5</v>
      </c>
      <c r="AP500" s="363">
        <v>1875</v>
      </c>
      <c r="AQ500" s="363">
        <f>AO500*AP500</f>
        <v>98437.5</v>
      </c>
      <c r="AR500" s="363">
        <v>1617</v>
      </c>
      <c r="AS500" s="363">
        <f>AO500*AR500</f>
        <v>84892.5</v>
      </c>
      <c r="AT500" s="364">
        <f t="shared" ref="AT500:AT501" si="930">AQ500+AS500</f>
        <v>183330</v>
      </c>
    </row>
    <row r="501" spans="1:46" ht="13.5" hidden="1" thickBot="1" x14ac:dyDescent="0.25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/>
      <c r="R501" s="175">
        <v>0</v>
      </c>
      <c r="S501" s="175">
        <f>Q501*R501</f>
        <v>0</v>
      </c>
      <c r="T501" s="175">
        <v>131146</v>
      </c>
      <c r="U501" s="175">
        <f>Q501*T501</f>
        <v>0</v>
      </c>
      <c r="V501" s="176">
        <f t="shared" si="926"/>
        <v>0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361">
        <f t="shared" si="832"/>
        <v>1</v>
      </c>
      <c r="AP501" s="363">
        <v>0</v>
      </c>
      <c r="AQ501" s="363">
        <f>AO501*AP501</f>
        <v>0</v>
      </c>
      <c r="AR501" s="363">
        <v>131146</v>
      </c>
      <c r="AS501" s="363">
        <f>AO501*AR501</f>
        <v>131146</v>
      </c>
      <c r="AT501" s="364">
        <f t="shared" si="930"/>
        <v>131146</v>
      </c>
    </row>
    <row r="502" spans="1:46" ht="13.5" hidden="1" thickBot="1" x14ac:dyDescent="0.25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361">
        <f t="shared" si="832"/>
        <v>0</v>
      </c>
      <c r="AP502" s="362"/>
      <c r="AQ502" s="363"/>
      <c r="AR502" s="359"/>
      <c r="AS502" s="363"/>
      <c r="AT502" s="360"/>
    </row>
    <row r="503" spans="1:46" ht="39" hidden="1" thickBot="1" x14ac:dyDescent="0.25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/>
      <c r="X503" s="222">
        <v>40266</v>
      </c>
      <c r="Y503" s="222">
        <f>W503*X503</f>
        <v>0</v>
      </c>
      <c r="Z503" s="222">
        <v>149591</v>
      </c>
      <c r="AA503" s="222">
        <f>W503*Z503</f>
        <v>0</v>
      </c>
      <c r="AB503" s="223">
        <f t="shared" ref="AB503:AB504" si="934">Y503+AA503</f>
        <v>0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361">
        <f t="shared" si="832"/>
        <v>14</v>
      </c>
      <c r="AP503" s="363">
        <v>40266</v>
      </c>
      <c r="AQ503" s="363">
        <f>AO503*AP503</f>
        <v>563724</v>
      </c>
      <c r="AR503" s="363">
        <v>149591</v>
      </c>
      <c r="AS503" s="363">
        <f>AO503*AR503</f>
        <v>2094274</v>
      </c>
      <c r="AT503" s="364">
        <f t="shared" ref="AT503:AT504" si="937">AQ503+AS503</f>
        <v>2657998</v>
      </c>
    </row>
    <row r="504" spans="1:46" ht="13.5" hidden="1" thickBot="1" x14ac:dyDescent="0.25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361">
        <f t="shared" si="832"/>
        <v>1505</v>
      </c>
      <c r="AP504" s="363">
        <v>139</v>
      </c>
      <c r="AQ504" s="363">
        <f>AO504*AP504</f>
        <v>209195</v>
      </c>
      <c r="AR504" s="363">
        <v>151</v>
      </c>
      <c r="AS504" s="363">
        <f>AO504*AR504</f>
        <v>227255</v>
      </c>
      <c r="AT504" s="364">
        <f t="shared" si="937"/>
        <v>436450</v>
      </c>
    </row>
    <row r="505" spans="1:46" ht="13.5" hidden="1" thickBot="1" x14ac:dyDescent="0.25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361">
        <f t="shared" si="832"/>
        <v>0</v>
      </c>
      <c r="AP505" s="362"/>
      <c r="AQ505" s="363"/>
      <c r="AR505" s="359"/>
      <c r="AS505" s="363"/>
      <c r="AT505" s="360"/>
    </row>
    <row r="506" spans="1:46" ht="13.5" hidden="1" thickBot="1" x14ac:dyDescent="0.25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/>
      <c r="AD506" s="269">
        <v>800</v>
      </c>
      <c r="AE506" s="269">
        <f t="shared" ref="AE506:AE528" si="951">AC506*AD506</f>
        <v>0</v>
      </c>
      <c r="AF506" s="269">
        <v>2623</v>
      </c>
      <c r="AG506" s="269">
        <f t="shared" ref="AG506:AG528" si="952">AC506*AF506</f>
        <v>0</v>
      </c>
      <c r="AH506" s="270">
        <f t="shared" ref="AH506:AH514" si="953">AE506+AG506</f>
        <v>0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361">
        <f t="shared" si="832"/>
        <v>32</v>
      </c>
      <c r="AP506" s="363">
        <v>800</v>
      </c>
      <c r="AQ506" s="363">
        <f t="shared" ref="AQ506:AQ528" si="957">AO506*AP506</f>
        <v>25600</v>
      </c>
      <c r="AR506" s="363">
        <v>2623</v>
      </c>
      <c r="AS506" s="363">
        <f t="shared" ref="AS506:AS528" si="958">AO506*AR506</f>
        <v>83936</v>
      </c>
      <c r="AT506" s="364">
        <f t="shared" ref="AT506:AT514" si="959">AQ506+AS506</f>
        <v>109536</v>
      </c>
    </row>
    <row r="507" spans="1:46" ht="13.5" hidden="1" thickBot="1" x14ac:dyDescent="0.25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/>
      <c r="AD507" s="269">
        <v>600</v>
      </c>
      <c r="AE507" s="269">
        <f t="shared" si="951"/>
        <v>0</v>
      </c>
      <c r="AF507" s="269">
        <v>335</v>
      </c>
      <c r="AG507" s="269">
        <f t="shared" si="952"/>
        <v>0</v>
      </c>
      <c r="AH507" s="270">
        <f t="shared" si="953"/>
        <v>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361">
        <f t="shared" si="832"/>
        <v>2</v>
      </c>
      <c r="AP507" s="363">
        <v>600</v>
      </c>
      <c r="AQ507" s="363">
        <f t="shared" si="957"/>
        <v>1200</v>
      </c>
      <c r="AR507" s="363">
        <v>335</v>
      </c>
      <c r="AS507" s="363">
        <f t="shared" si="958"/>
        <v>670</v>
      </c>
      <c r="AT507" s="364">
        <f t="shared" si="959"/>
        <v>1870</v>
      </c>
    </row>
    <row r="508" spans="1:46" ht="13.5" hidden="1" thickBot="1" x14ac:dyDescent="0.25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/>
      <c r="AD508" s="269">
        <v>600</v>
      </c>
      <c r="AE508" s="269">
        <f t="shared" si="951"/>
        <v>0</v>
      </c>
      <c r="AF508" s="269">
        <v>928</v>
      </c>
      <c r="AG508" s="269">
        <f t="shared" si="952"/>
        <v>0</v>
      </c>
      <c r="AH508" s="270">
        <f t="shared" si="953"/>
        <v>0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361">
        <f t="shared" si="832"/>
        <v>2</v>
      </c>
      <c r="AP508" s="363">
        <v>600</v>
      </c>
      <c r="AQ508" s="363">
        <f t="shared" si="957"/>
        <v>1200</v>
      </c>
      <c r="AR508" s="363">
        <v>928</v>
      </c>
      <c r="AS508" s="363">
        <f t="shared" si="958"/>
        <v>1856</v>
      </c>
      <c r="AT508" s="364">
        <f t="shared" si="959"/>
        <v>3056</v>
      </c>
    </row>
    <row r="509" spans="1:46" ht="13.5" hidden="1" thickBot="1" x14ac:dyDescent="0.25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/>
      <c r="AD509" s="269">
        <v>600</v>
      </c>
      <c r="AE509" s="269">
        <f t="shared" si="951"/>
        <v>0</v>
      </c>
      <c r="AF509" s="269">
        <v>1424</v>
      </c>
      <c r="AG509" s="269">
        <f t="shared" si="952"/>
        <v>0</v>
      </c>
      <c r="AH509" s="270">
        <f t="shared" si="953"/>
        <v>0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361">
        <f t="shared" si="832"/>
        <v>32</v>
      </c>
      <c r="AP509" s="363">
        <v>600</v>
      </c>
      <c r="AQ509" s="363">
        <f t="shared" si="957"/>
        <v>19200</v>
      </c>
      <c r="AR509" s="363">
        <v>1424</v>
      </c>
      <c r="AS509" s="363">
        <f t="shared" si="958"/>
        <v>45568</v>
      </c>
      <c r="AT509" s="364">
        <f t="shared" si="959"/>
        <v>64768</v>
      </c>
    </row>
    <row r="510" spans="1:46" ht="13.5" hidden="1" thickBot="1" x14ac:dyDescent="0.25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/>
      <c r="AD510" s="269">
        <v>1300</v>
      </c>
      <c r="AE510" s="269">
        <f t="shared" si="951"/>
        <v>0</v>
      </c>
      <c r="AF510" s="269">
        <v>957</v>
      </c>
      <c r="AG510" s="269">
        <f t="shared" si="952"/>
        <v>0</v>
      </c>
      <c r="AH510" s="270">
        <f t="shared" si="953"/>
        <v>0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361">
        <f t="shared" si="832"/>
        <v>38</v>
      </c>
      <c r="AP510" s="363">
        <v>1300</v>
      </c>
      <c r="AQ510" s="363">
        <f t="shared" si="957"/>
        <v>49400</v>
      </c>
      <c r="AR510" s="363">
        <v>957</v>
      </c>
      <c r="AS510" s="363">
        <f t="shared" si="958"/>
        <v>36366</v>
      </c>
      <c r="AT510" s="364">
        <f t="shared" si="959"/>
        <v>85766</v>
      </c>
    </row>
    <row r="511" spans="1:46" ht="13.5" hidden="1" thickBot="1" x14ac:dyDescent="0.25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/>
      <c r="AD511" s="269">
        <v>700</v>
      </c>
      <c r="AE511" s="269">
        <f t="shared" si="951"/>
        <v>0</v>
      </c>
      <c r="AF511" s="269">
        <v>421</v>
      </c>
      <c r="AG511" s="269">
        <f t="shared" si="952"/>
        <v>0</v>
      </c>
      <c r="AH511" s="270">
        <f t="shared" si="953"/>
        <v>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361">
        <f t="shared" si="832"/>
        <v>128</v>
      </c>
      <c r="AP511" s="363">
        <v>700</v>
      </c>
      <c r="AQ511" s="363">
        <f t="shared" si="957"/>
        <v>89600</v>
      </c>
      <c r="AR511" s="363">
        <v>421</v>
      </c>
      <c r="AS511" s="363">
        <f t="shared" si="958"/>
        <v>53888</v>
      </c>
      <c r="AT511" s="364">
        <f t="shared" si="959"/>
        <v>143488</v>
      </c>
    </row>
    <row r="512" spans="1:46" ht="13.5" hidden="1" thickBot="1" x14ac:dyDescent="0.25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/>
      <c r="AD512" s="269">
        <v>0</v>
      </c>
      <c r="AE512" s="269">
        <f t="shared" si="951"/>
        <v>0</v>
      </c>
      <c r="AF512" s="269">
        <v>18051</v>
      </c>
      <c r="AG512" s="269">
        <f t="shared" si="952"/>
        <v>0</v>
      </c>
      <c r="AH512" s="270">
        <f t="shared" si="953"/>
        <v>0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361">
        <f t="shared" si="832"/>
        <v>1</v>
      </c>
      <c r="AP512" s="363">
        <v>0</v>
      </c>
      <c r="AQ512" s="363">
        <f t="shared" si="957"/>
        <v>0</v>
      </c>
      <c r="AR512" s="363">
        <v>18051</v>
      </c>
      <c r="AS512" s="363">
        <f t="shared" si="958"/>
        <v>18051</v>
      </c>
      <c r="AT512" s="364">
        <f t="shared" si="959"/>
        <v>18051</v>
      </c>
    </row>
    <row r="513" spans="1:46" ht="26.25" hidden="1" thickBot="1" x14ac:dyDescent="0.25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/>
      <c r="AD513" s="269">
        <v>2000</v>
      </c>
      <c r="AE513" s="269">
        <f t="shared" si="951"/>
        <v>0</v>
      </c>
      <c r="AF513" s="269">
        <v>629</v>
      </c>
      <c r="AG513" s="269">
        <f t="shared" si="952"/>
        <v>0</v>
      </c>
      <c r="AH513" s="270">
        <f t="shared" si="953"/>
        <v>0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361">
        <f t="shared" si="832"/>
        <v>3</v>
      </c>
      <c r="AP513" s="363">
        <v>2000</v>
      </c>
      <c r="AQ513" s="363">
        <f t="shared" si="957"/>
        <v>6000</v>
      </c>
      <c r="AR513" s="363">
        <v>629</v>
      </c>
      <c r="AS513" s="363">
        <f t="shared" si="958"/>
        <v>1887</v>
      </c>
      <c r="AT513" s="364">
        <f t="shared" si="959"/>
        <v>7887</v>
      </c>
    </row>
    <row r="514" spans="1:46" ht="13.5" hidden="1" thickBot="1" x14ac:dyDescent="0.25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/>
      <c r="AD514" s="269">
        <v>0</v>
      </c>
      <c r="AE514" s="269">
        <f t="shared" si="951"/>
        <v>0</v>
      </c>
      <c r="AF514" s="269">
        <v>66966</v>
      </c>
      <c r="AG514" s="269">
        <f t="shared" si="952"/>
        <v>0</v>
      </c>
      <c r="AH514" s="270">
        <f t="shared" si="953"/>
        <v>0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361">
        <f t="shared" si="832"/>
        <v>1</v>
      </c>
      <c r="AP514" s="363">
        <v>0</v>
      </c>
      <c r="AQ514" s="363">
        <f t="shared" si="957"/>
        <v>0</v>
      </c>
      <c r="AR514" s="363">
        <v>66966</v>
      </c>
      <c r="AS514" s="363">
        <f t="shared" si="958"/>
        <v>66966</v>
      </c>
      <c r="AT514" s="364">
        <f t="shared" si="959"/>
        <v>66966</v>
      </c>
    </row>
    <row r="515" spans="1:46" ht="13.5" hidden="1" thickBot="1" x14ac:dyDescent="0.25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361">
        <f t="shared" si="832"/>
        <v>0</v>
      </c>
      <c r="AP515" s="362"/>
      <c r="AQ515" s="363">
        <f t="shared" si="957"/>
        <v>0</v>
      </c>
      <c r="AR515" s="359"/>
      <c r="AS515" s="363">
        <f t="shared" si="958"/>
        <v>0</v>
      </c>
      <c r="AT515" s="360"/>
    </row>
    <row r="516" spans="1:46" ht="13.5" hidden="1" thickBot="1" x14ac:dyDescent="0.25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361">
        <f t="shared" si="832"/>
        <v>12</v>
      </c>
      <c r="AP516" s="363">
        <v>1200</v>
      </c>
      <c r="AQ516" s="363">
        <f t="shared" si="957"/>
        <v>14400</v>
      </c>
      <c r="AR516" s="363">
        <v>1853</v>
      </c>
      <c r="AS516" s="363">
        <f t="shared" si="958"/>
        <v>22236</v>
      </c>
      <c r="AT516" s="364">
        <f t="shared" ref="AT516:AT520" si="966">AQ516+AS516</f>
        <v>36636</v>
      </c>
    </row>
    <row r="517" spans="1:46" ht="13.5" hidden="1" thickBot="1" x14ac:dyDescent="0.25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/>
      <c r="AD517" s="269">
        <v>600</v>
      </c>
      <c r="AE517" s="269">
        <f t="shared" si="951"/>
        <v>0</v>
      </c>
      <c r="AF517" s="269">
        <v>335</v>
      </c>
      <c r="AG517" s="269">
        <f t="shared" si="952"/>
        <v>0</v>
      </c>
      <c r="AH517" s="270">
        <f t="shared" si="964"/>
        <v>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361">
        <f t="shared" si="832"/>
        <v>18</v>
      </c>
      <c r="AP517" s="363">
        <v>600</v>
      </c>
      <c r="AQ517" s="363">
        <f t="shared" si="957"/>
        <v>10800</v>
      </c>
      <c r="AR517" s="363">
        <v>335</v>
      </c>
      <c r="AS517" s="363">
        <f t="shared" si="958"/>
        <v>6030</v>
      </c>
      <c r="AT517" s="364">
        <f t="shared" si="966"/>
        <v>16830</v>
      </c>
    </row>
    <row r="518" spans="1:46" ht="13.5" hidden="1" thickBot="1" x14ac:dyDescent="0.25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/>
      <c r="AD518" s="269">
        <v>600</v>
      </c>
      <c r="AE518" s="269">
        <f t="shared" si="951"/>
        <v>0</v>
      </c>
      <c r="AF518" s="269">
        <v>928</v>
      </c>
      <c r="AG518" s="269">
        <f t="shared" si="952"/>
        <v>0</v>
      </c>
      <c r="AH518" s="270">
        <f t="shared" si="964"/>
        <v>0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361">
        <f t="shared" si="832"/>
        <v>12</v>
      </c>
      <c r="AP518" s="363">
        <v>600</v>
      </c>
      <c r="AQ518" s="363">
        <f t="shared" si="957"/>
        <v>7200</v>
      </c>
      <c r="AR518" s="363">
        <v>928</v>
      </c>
      <c r="AS518" s="363">
        <f t="shared" si="958"/>
        <v>11136</v>
      </c>
      <c r="AT518" s="364">
        <f t="shared" si="966"/>
        <v>18336</v>
      </c>
    </row>
    <row r="519" spans="1:46" ht="13.5" hidden="1" thickBot="1" x14ac:dyDescent="0.25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/>
      <c r="AD519" s="269">
        <v>1300</v>
      </c>
      <c r="AE519" s="269">
        <f t="shared" si="951"/>
        <v>0</v>
      </c>
      <c r="AF519" s="269">
        <v>957</v>
      </c>
      <c r="AG519" s="269">
        <f t="shared" si="952"/>
        <v>0</v>
      </c>
      <c r="AH519" s="270">
        <f t="shared" si="964"/>
        <v>0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361">
        <f t="shared" si="832"/>
        <v>82</v>
      </c>
      <c r="AP519" s="363">
        <v>1300</v>
      </c>
      <c r="AQ519" s="363">
        <f t="shared" si="957"/>
        <v>106600</v>
      </c>
      <c r="AR519" s="363">
        <v>957</v>
      </c>
      <c r="AS519" s="363">
        <f t="shared" si="958"/>
        <v>78474</v>
      </c>
      <c r="AT519" s="364">
        <f t="shared" si="966"/>
        <v>185074</v>
      </c>
    </row>
    <row r="520" spans="1:46" ht="13.5" hidden="1" thickBot="1" x14ac:dyDescent="0.25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/>
      <c r="AD520" s="269">
        <v>0</v>
      </c>
      <c r="AE520" s="269">
        <f t="shared" si="951"/>
        <v>0</v>
      </c>
      <c r="AF520" s="269">
        <v>15695</v>
      </c>
      <c r="AG520" s="269">
        <f t="shared" si="952"/>
        <v>0</v>
      </c>
      <c r="AH520" s="270">
        <f t="shared" si="964"/>
        <v>0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361">
        <f t="shared" si="832"/>
        <v>1</v>
      </c>
      <c r="AP520" s="363">
        <v>0</v>
      </c>
      <c r="AQ520" s="363">
        <f t="shared" si="957"/>
        <v>0</v>
      </c>
      <c r="AR520" s="363">
        <v>15695</v>
      </c>
      <c r="AS520" s="363">
        <f t="shared" si="958"/>
        <v>15695</v>
      </c>
      <c r="AT520" s="364">
        <f t="shared" si="966"/>
        <v>15695</v>
      </c>
    </row>
    <row r="521" spans="1:46" ht="13.5" hidden="1" thickBot="1" x14ac:dyDescent="0.25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361">
        <f t="shared" si="832"/>
        <v>0</v>
      </c>
      <c r="AP521" s="363"/>
      <c r="AQ521" s="363">
        <f t="shared" si="957"/>
        <v>0</v>
      </c>
      <c r="AR521" s="363"/>
      <c r="AS521" s="363">
        <f t="shared" si="958"/>
        <v>0</v>
      </c>
      <c r="AT521" s="364"/>
    </row>
    <row r="522" spans="1:46" ht="13.5" hidden="1" thickBot="1" x14ac:dyDescent="0.25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361">
        <f t="shared" si="832"/>
        <v>82</v>
      </c>
      <c r="AP522" s="363">
        <v>350</v>
      </c>
      <c r="AQ522" s="363">
        <f t="shared" si="957"/>
        <v>28700</v>
      </c>
      <c r="AR522" s="363">
        <v>1212</v>
      </c>
      <c r="AS522" s="363">
        <f t="shared" si="958"/>
        <v>99384</v>
      </c>
      <c r="AT522" s="364">
        <f t="shared" ref="AT522:AT525" si="973">AQ522+AS522</f>
        <v>128084</v>
      </c>
    </row>
    <row r="523" spans="1:46" ht="26.25" hidden="1" thickBot="1" x14ac:dyDescent="0.25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/>
      <c r="AD523" s="269">
        <v>2000</v>
      </c>
      <c r="AE523" s="269">
        <f t="shared" si="951"/>
        <v>0</v>
      </c>
      <c r="AF523" s="269">
        <v>629</v>
      </c>
      <c r="AG523" s="269">
        <f t="shared" si="952"/>
        <v>0</v>
      </c>
      <c r="AH523" s="270">
        <f t="shared" si="971"/>
        <v>0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361">
        <f t="shared" ref="AO523:AO586" si="974">E523-K523-Q523-W523-AC523-AI523</f>
        <v>3</v>
      </c>
      <c r="AP523" s="363">
        <v>2000</v>
      </c>
      <c r="AQ523" s="363">
        <f t="shared" si="957"/>
        <v>6000</v>
      </c>
      <c r="AR523" s="363">
        <v>629</v>
      </c>
      <c r="AS523" s="363">
        <f t="shared" si="958"/>
        <v>1887</v>
      </c>
      <c r="AT523" s="364">
        <f t="shared" si="973"/>
        <v>7887</v>
      </c>
    </row>
    <row r="524" spans="1:46" ht="13.5" hidden="1" thickBot="1" x14ac:dyDescent="0.25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/>
      <c r="AD524" s="269">
        <v>0</v>
      </c>
      <c r="AE524" s="269">
        <f t="shared" si="951"/>
        <v>0</v>
      </c>
      <c r="AF524" s="269">
        <v>53152</v>
      </c>
      <c r="AG524" s="269">
        <f t="shared" si="952"/>
        <v>0</v>
      </c>
      <c r="AH524" s="270">
        <f t="shared" si="971"/>
        <v>0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361">
        <f t="shared" si="974"/>
        <v>1</v>
      </c>
      <c r="AP524" s="363">
        <v>0</v>
      </c>
      <c r="AQ524" s="363">
        <f t="shared" si="957"/>
        <v>0</v>
      </c>
      <c r="AR524" s="363">
        <v>53152</v>
      </c>
      <c r="AS524" s="363">
        <f t="shared" si="958"/>
        <v>53152</v>
      </c>
      <c r="AT524" s="364">
        <f t="shared" si="973"/>
        <v>53152</v>
      </c>
    </row>
    <row r="525" spans="1:46" ht="13.5" hidden="1" thickBot="1" x14ac:dyDescent="0.25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/>
      <c r="X525" s="222">
        <v>954853.5</v>
      </c>
      <c r="Y525" s="222">
        <f t="shared" si="948"/>
        <v>0</v>
      </c>
      <c r="Z525" s="222">
        <v>928267</v>
      </c>
      <c r="AA525" s="222">
        <f t="shared" si="949"/>
        <v>0</v>
      </c>
      <c r="AB525" s="223">
        <f t="shared" si="970"/>
        <v>0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361">
        <f t="shared" si="974"/>
        <v>1</v>
      </c>
      <c r="AP525" s="363">
        <v>954853.5</v>
      </c>
      <c r="AQ525" s="363">
        <f t="shared" si="957"/>
        <v>954853.5</v>
      </c>
      <c r="AR525" s="363">
        <v>928267</v>
      </c>
      <c r="AS525" s="363">
        <f t="shared" si="958"/>
        <v>928267</v>
      </c>
      <c r="AT525" s="364">
        <f t="shared" si="973"/>
        <v>1883120.5</v>
      </c>
    </row>
    <row r="526" spans="1:46" ht="13.5" hidden="1" thickBot="1" x14ac:dyDescent="0.25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361">
        <f t="shared" si="974"/>
        <v>0</v>
      </c>
      <c r="AP526" s="363"/>
      <c r="AQ526" s="363">
        <f t="shared" si="957"/>
        <v>0</v>
      </c>
      <c r="AR526" s="363"/>
      <c r="AS526" s="363">
        <f t="shared" si="958"/>
        <v>0</v>
      </c>
      <c r="AT526" s="364"/>
    </row>
    <row r="527" spans="1:46" ht="13.5" hidden="1" thickBot="1" x14ac:dyDescent="0.25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/>
      <c r="X527" s="222">
        <v>576000</v>
      </c>
      <c r="Y527" s="222">
        <f t="shared" si="948"/>
        <v>0</v>
      </c>
      <c r="Z527" s="222">
        <v>0</v>
      </c>
      <c r="AA527" s="222">
        <f t="shared" si="949"/>
        <v>0</v>
      </c>
      <c r="AB527" s="223">
        <f t="shared" ref="AB527:AB528" si="978">Y527+AA527</f>
        <v>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361">
        <f t="shared" si="974"/>
        <v>1</v>
      </c>
      <c r="AP527" s="363">
        <v>576000</v>
      </c>
      <c r="AQ527" s="363">
        <f t="shared" si="957"/>
        <v>576000</v>
      </c>
      <c r="AR527" s="363">
        <v>0</v>
      </c>
      <c r="AS527" s="363">
        <f t="shared" si="958"/>
        <v>0</v>
      </c>
      <c r="AT527" s="364">
        <f t="shared" ref="AT527:AT528" si="981">AQ527+AS527</f>
        <v>576000</v>
      </c>
    </row>
    <row r="528" spans="1:46" ht="13.5" hidden="1" thickBot="1" x14ac:dyDescent="0.25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361">
        <f t="shared" si="974"/>
        <v>1</v>
      </c>
      <c r="AP528" s="363">
        <v>243000</v>
      </c>
      <c r="AQ528" s="363">
        <f t="shared" si="957"/>
        <v>243000</v>
      </c>
      <c r="AR528" s="363">
        <v>0</v>
      </c>
      <c r="AS528" s="363">
        <f t="shared" si="958"/>
        <v>0</v>
      </c>
      <c r="AT528" s="364">
        <f t="shared" si="981"/>
        <v>243000</v>
      </c>
    </row>
    <row r="529" spans="1:46" ht="13.5" hidden="1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361">
        <f t="shared" si="974"/>
        <v>0</v>
      </c>
      <c r="AP529" s="367"/>
      <c r="AQ529" s="367"/>
      <c r="AR529" s="367"/>
      <c r="AS529" s="367"/>
      <c r="AT529" s="368"/>
    </row>
    <row r="530" spans="1:46" ht="14.25" hidden="1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0</v>
      </c>
      <c r="T530" s="199"/>
      <c r="U530" s="200">
        <f>SUM(U234:U529)</f>
        <v>0</v>
      </c>
      <c r="V530" s="201">
        <f t="shared" ref="V530" si="984">SUM(V234:V529)</f>
        <v>0</v>
      </c>
      <c r="W530" s="245"/>
      <c r="X530" s="246"/>
      <c r="Y530" s="247">
        <f>SUM(Y234:Y529)</f>
        <v>0</v>
      </c>
      <c r="Z530" s="246"/>
      <c r="AA530" s="247">
        <f>SUM(AA234:AA529)</f>
        <v>0</v>
      </c>
      <c r="AB530" s="248">
        <f t="shared" ref="AB530" si="985">SUM(AB234:AB529)</f>
        <v>0</v>
      </c>
      <c r="AC530" s="292"/>
      <c r="AD530" s="293"/>
      <c r="AE530" s="294">
        <f>SUM(AE234:AE529)</f>
        <v>0</v>
      </c>
      <c r="AF530" s="293"/>
      <c r="AG530" s="294">
        <f>SUM(AG234:AG529)</f>
        <v>0</v>
      </c>
      <c r="AH530" s="295">
        <f t="shared" ref="AH530" si="986">SUM(AH234:AH529)</f>
        <v>0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361">
        <f t="shared" si="974"/>
        <v>0</v>
      </c>
      <c r="AP530" s="379"/>
      <c r="AQ530" s="380">
        <f>SUM(AQ234:AQ529)</f>
        <v>9955045.1999999993</v>
      </c>
      <c r="AR530" s="379"/>
      <c r="AS530" s="380">
        <f>SUM(AS234:AS529)</f>
        <v>11802560.40114562</v>
      </c>
      <c r="AT530" s="381">
        <f t="shared" ref="AT530" si="988">SUM(AT234:AT529)</f>
        <v>21757605.601145625</v>
      </c>
    </row>
    <row r="531" spans="1:46" ht="13.5" hidden="1" thickBot="1" x14ac:dyDescent="0.25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361">
        <f t="shared" si="974"/>
        <v>0</v>
      </c>
      <c r="AP531" s="371"/>
      <c r="AQ531" s="372"/>
      <c r="AR531" s="373"/>
      <c r="AS531" s="372"/>
      <c r="AT531" s="374"/>
    </row>
    <row r="532" spans="1:46" ht="14.25" hidden="1" thickBot="1" x14ac:dyDescent="0.3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361">
        <f t="shared" si="974"/>
        <v>0</v>
      </c>
      <c r="AP532" s="362"/>
      <c r="AQ532" s="363"/>
      <c r="AR532" s="359"/>
      <c r="AS532" s="363"/>
      <c r="AT532" s="360"/>
    </row>
    <row r="533" spans="1:46" ht="13.5" hidden="1" thickBot="1" x14ac:dyDescent="0.25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361">
        <f t="shared" si="974"/>
        <v>0</v>
      </c>
      <c r="AP533" s="362"/>
      <c r="AQ533" s="363"/>
      <c r="AR533" s="359"/>
      <c r="AS533" s="363"/>
      <c r="AT533" s="360"/>
    </row>
    <row r="534" spans="1:46" ht="13.5" hidden="1" thickBot="1" x14ac:dyDescent="0.25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361">
        <f t="shared" si="974"/>
        <v>2</v>
      </c>
      <c r="AP534" s="363">
        <v>600</v>
      </c>
      <c r="AQ534" s="363">
        <f t="shared" ref="AQ534:AQ540" si="1007">AO534*AP534</f>
        <v>1200</v>
      </c>
      <c r="AR534" s="363">
        <v>928</v>
      </c>
      <c r="AS534" s="363">
        <f t="shared" ref="AS534:AS540" si="1008">AO534*AR534</f>
        <v>1856</v>
      </c>
      <c r="AT534" s="364">
        <f t="shared" ref="AT534:AT540" si="1009">AQ534+AS534</f>
        <v>3056</v>
      </c>
    </row>
    <row r="535" spans="1:46" ht="13.5" hidden="1" thickBot="1" x14ac:dyDescent="0.25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361">
        <f t="shared" si="974"/>
        <v>2</v>
      </c>
      <c r="AP535" s="363">
        <v>600</v>
      </c>
      <c r="AQ535" s="363">
        <f t="shared" si="1007"/>
        <v>1200</v>
      </c>
      <c r="AR535" s="363">
        <v>1026</v>
      </c>
      <c r="AS535" s="363">
        <f t="shared" si="1008"/>
        <v>2052</v>
      </c>
      <c r="AT535" s="364">
        <f t="shared" si="1009"/>
        <v>3252</v>
      </c>
    </row>
    <row r="536" spans="1:46" ht="13.5" hidden="1" thickBot="1" x14ac:dyDescent="0.25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361">
        <f t="shared" si="974"/>
        <v>40</v>
      </c>
      <c r="AP536" s="363">
        <v>650</v>
      </c>
      <c r="AQ536" s="363">
        <f t="shared" si="1007"/>
        <v>26000</v>
      </c>
      <c r="AR536" s="363">
        <v>237</v>
      </c>
      <c r="AS536" s="363">
        <f t="shared" si="1008"/>
        <v>9480</v>
      </c>
      <c r="AT536" s="364">
        <f t="shared" si="1009"/>
        <v>35480</v>
      </c>
    </row>
    <row r="537" spans="1:46" ht="13.5" hidden="1" thickBot="1" x14ac:dyDescent="0.25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361">
        <f t="shared" si="974"/>
        <v>40</v>
      </c>
      <c r="AP537" s="363">
        <v>290</v>
      </c>
      <c r="AQ537" s="363">
        <f t="shared" si="1007"/>
        <v>11600</v>
      </c>
      <c r="AR537" s="363">
        <v>45</v>
      </c>
      <c r="AS537" s="363">
        <f t="shared" si="1008"/>
        <v>1800</v>
      </c>
      <c r="AT537" s="364">
        <f t="shared" si="1009"/>
        <v>13400</v>
      </c>
    </row>
    <row r="538" spans="1:46" ht="13.5" hidden="1" thickBot="1" x14ac:dyDescent="0.25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361">
        <f t="shared" si="974"/>
        <v>1</v>
      </c>
      <c r="AP538" s="363">
        <v>0</v>
      </c>
      <c r="AQ538" s="363">
        <f t="shared" si="1007"/>
        <v>0</v>
      </c>
      <c r="AR538" s="363">
        <v>1896</v>
      </c>
      <c r="AS538" s="363">
        <f t="shared" si="1008"/>
        <v>1896</v>
      </c>
      <c r="AT538" s="364">
        <f t="shared" si="1009"/>
        <v>1896</v>
      </c>
    </row>
    <row r="539" spans="1:46" ht="13.5" hidden="1" thickBot="1" x14ac:dyDescent="0.25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361">
        <f t="shared" si="974"/>
        <v>1</v>
      </c>
      <c r="AP539" s="363">
        <v>0</v>
      </c>
      <c r="AQ539" s="363">
        <f t="shared" si="1007"/>
        <v>0</v>
      </c>
      <c r="AR539" s="363">
        <v>1976</v>
      </c>
      <c r="AS539" s="363">
        <f t="shared" si="1008"/>
        <v>1976</v>
      </c>
      <c r="AT539" s="364">
        <f t="shared" si="1009"/>
        <v>1976</v>
      </c>
    </row>
    <row r="540" spans="1:46" ht="13.5" hidden="1" thickBot="1" x14ac:dyDescent="0.25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361">
        <f t="shared" si="974"/>
        <v>2</v>
      </c>
      <c r="AP540" s="363">
        <v>600</v>
      </c>
      <c r="AQ540" s="363">
        <f t="shared" si="1007"/>
        <v>1200</v>
      </c>
      <c r="AR540" s="363">
        <v>335</v>
      </c>
      <c r="AS540" s="363">
        <f t="shared" si="1008"/>
        <v>670</v>
      </c>
      <c r="AT540" s="364">
        <f t="shared" si="1009"/>
        <v>1870</v>
      </c>
    </row>
    <row r="541" spans="1:46" ht="13.5" hidden="1" thickBot="1" x14ac:dyDescent="0.25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361">
        <f t="shared" si="974"/>
        <v>0</v>
      </c>
      <c r="AP541" s="362"/>
      <c r="AQ541" s="363"/>
      <c r="AR541" s="359"/>
      <c r="AS541" s="363"/>
      <c r="AT541" s="360"/>
    </row>
    <row r="542" spans="1:46" ht="13.5" hidden="1" thickBot="1" x14ac:dyDescent="0.25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361">
        <f t="shared" si="974"/>
        <v>0</v>
      </c>
      <c r="AP542" s="362"/>
      <c r="AQ542" s="363"/>
      <c r="AR542" s="359"/>
      <c r="AS542" s="363"/>
      <c r="AT542" s="360"/>
    </row>
    <row r="543" spans="1:46" ht="26.25" hidden="1" thickBot="1" x14ac:dyDescent="0.25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361">
        <f t="shared" si="974"/>
        <v>1</v>
      </c>
      <c r="AP543" s="363">
        <v>53425.200000000004</v>
      </c>
      <c r="AQ543" s="363">
        <f t="shared" ref="AQ543:AQ591" si="1026">AO543*AP543</f>
        <v>53425.200000000004</v>
      </c>
      <c r="AR543" s="363">
        <v>61094.303999999996</v>
      </c>
      <c r="AS543" s="363">
        <f t="shared" ref="AS543:AS591" si="1027">AO543*AR543</f>
        <v>61094.303999999996</v>
      </c>
      <c r="AT543" s="364">
        <f t="shared" ref="AT543:AT572" si="1028">AQ543+AS543</f>
        <v>114519.504</v>
      </c>
    </row>
    <row r="544" spans="1:46" ht="39" hidden="1" thickBot="1" x14ac:dyDescent="0.25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361">
        <f t="shared" si="974"/>
        <v>1</v>
      </c>
      <c r="AP544" s="363">
        <v>6088.4000000000005</v>
      </c>
      <c r="AQ544" s="363">
        <f t="shared" si="1026"/>
        <v>6088.4000000000005</v>
      </c>
      <c r="AR544" s="363">
        <v>13392</v>
      </c>
      <c r="AS544" s="363">
        <f t="shared" si="1027"/>
        <v>13392</v>
      </c>
      <c r="AT544" s="364">
        <f t="shared" si="1028"/>
        <v>19480.400000000001</v>
      </c>
    </row>
    <row r="545" spans="1:46" ht="26.25" hidden="1" thickBot="1" x14ac:dyDescent="0.25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361">
        <f t="shared" si="974"/>
        <v>1</v>
      </c>
      <c r="AP545" s="363">
        <v>12143.6</v>
      </c>
      <c r="AQ545" s="363">
        <f t="shared" si="1026"/>
        <v>12143.6</v>
      </c>
      <c r="AR545" s="363">
        <v>31296.359999999997</v>
      </c>
      <c r="AS545" s="363">
        <f t="shared" si="1027"/>
        <v>31296.359999999997</v>
      </c>
      <c r="AT545" s="364">
        <f t="shared" si="1028"/>
        <v>43439.96</v>
      </c>
    </row>
    <row r="546" spans="1:46" ht="13.5" hidden="1" thickBot="1" x14ac:dyDescent="0.25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361">
        <f t="shared" si="974"/>
        <v>2</v>
      </c>
      <c r="AP546" s="363">
        <v>1535.6000000000001</v>
      </c>
      <c r="AQ546" s="363">
        <f t="shared" si="1026"/>
        <v>3071.2000000000003</v>
      </c>
      <c r="AR546" s="363">
        <v>3678.3360000000002</v>
      </c>
      <c r="AS546" s="363">
        <f t="shared" si="1027"/>
        <v>7356.6720000000005</v>
      </c>
      <c r="AT546" s="364">
        <f t="shared" si="1028"/>
        <v>10427.872000000001</v>
      </c>
    </row>
    <row r="547" spans="1:46" ht="26.25" hidden="1" thickBot="1" x14ac:dyDescent="0.25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361">
        <f t="shared" si="974"/>
        <v>1</v>
      </c>
      <c r="AP547" s="363">
        <v>21070</v>
      </c>
      <c r="AQ547" s="363">
        <f t="shared" si="1026"/>
        <v>21070</v>
      </c>
      <c r="AR547" s="363">
        <v>26159.040000000001</v>
      </c>
      <c r="AS547" s="363">
        <f t="shared" si="1027"/>
        <v>26159.040000000001</v>
      </c>
      <c r="AT547" s="364">
        <f t="shared" si="1028"/>
        <v>47229.04</v>
      </c>
    </row>
    <row r="548" spans="1:46" ht="26.25" hidden="1" thickBot="1" x14ac:dyDescent="0.25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361">
        <f t="shared" si="974"/>
        <v>1</v>
      </c>
      <c r="AP548" s="363">
        <v>40176</v>
      </c>
      <c r="AQ548" s="363">
        <f t="shared" si="1026"/>
        <v>40176</v>
      </c>
      <c r="AR548" s="363">
        <v>99212.4</v>
      </c>
      <c r="AS548" s="363">
        <f t="shared" si="1027"/>
        <v>99212.4</v>
      </c>
      <c r="AT548" s="364">
        <f t="shared" si="1028"/>
        <v>139388.4</v>
      </c>
    </row>
    <row r="549" spans="1:46" ht="13.5" hidden="1" thickBot="1" x14ac:dyDescent="0.25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361">
        <f t="shared" si="974"/>
        <v>1</v>
      </c>
      <c r="AP549" s="363">
        <v>8530</v>
      </c>
      <c r="AQ549" s="363">
        <f t="shared" si="1026"/>
        <v>8530</v>
      </c>
      <c r="AR549" s="363">
        <v>21450</v>
      </c>
      <c r="AS549" s="363">
        <f t="shared" si="1027"/>
        <v>21450</v>
      </c>
      <c r="AT549" s="364">
        <f t="shared" si="1028"/>
        <v>29980</v>
      </c>
    </row>
    <row r="550" spans="1:46" ht="26.25" hidden="1" thickBot="1" x14ac:dyDescent="0.25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361">
        <f t="shared" si="974"/>
        <v>1</v>
      </c>
      <c r="AP550" s="365">
        <v>4500</v>
      </c>
      <c r="AQ550" s="363">
        <f t="shared" si="1026"/>
        <v>4500</v>
      </c>
      <c r="AR550" s="365">
        <v>12169.05</v>
      </c>
      <c r="AS550" s="363">
        <f t="shared" si="1027"/>
        <v>12169.05</v>
      </c>
      <c r="AT550" s="366">
        <f t="shared" si="1028"/>
        <v>16669.05</v>
      </c>
    </row>
    <row r="551" spans="1:46" ht="26.25" hidden="1" thickBot="1" x14ac:dyDescent="0.25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361">
        <f t="shared" si="974"/>
        <v>1</v>
      </c>
      <c r="AP551" s="365">
        <v>4500</v>
      </c>
      <c r="AQ551" s="363">
        <f t="shared" si="1026"/>
        <v>4500</v>
      </c>
      <c r="AR551" s="365">
        <v>12435.650000000001</v>
      </c>
      <c r="AS551" s="363">
        <f t="shared" si="1027"/>
        <v>12435.650000000001</v>
      </c>
      <c r="AT551" s="366">
        <f t="shared" si="1028"/>
        <v>16935.650000000001</v>
      </c>
    </row>
    <row r="552" spans="1:46" ht="26.25" hidden="1" thickBot="1" x14ac:dyDescent="0.25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361">
        <f t="shared" si="974"/>
        <v>2</v>
      </c>
      <c r="AP552" s="365">
        <v>4500</v>
      </c>
      <c r="AQ552" s="363">
        <f t="shared" si="1026"/>
        <v>9000</v>
      </c>
      <c r="AR552" s="365">
        <v>11769.15</v>
      </c>
      <c r="AS552" s="363">
        <f t="shared" si="1027"/>
        <v>23538.3</v>
      </c>
      <c r="AT552" s="366">
        <f t="shared" si="1028"/>
        <v>32538.3</v>
      </c>
    </row>
    <row r="553" spans="1:46" ht="26.25" hidden="1" thickBot="1" x14ac:dyDescent="0.25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361">
        <f t="shared" si="974"/>
        <v>3</v>
      </c>
      <c r="AP553" s="365">
        <v>4500</v>
      </c>
      <c r="AQ553" s="363">
        <f t="shared" si="1026"/>
        <v>13500</v>
      </c>
      <c r="AR553" s="365">
        <v>10968.575000000001</v>
      </c>
      <c r="AS553" s="363">
        <f t="shared" si="1027"/>
        <v>32905.725000000006</v>
      </c>
      <c r="AT553" s="366">
        <f t="shared" si="1028"/>
        <v>46405.725000000006</v>
      </c>
    </row>
    <row r="554" spans="1:46" ht="26.25" hidden="1" thickBot="1" x14ac:dyDescent="0.25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361">
        <f t="shared" si="974"/>
        <v>6</v>
      </c>
      <c r="AP554" s="365">
        <v>4500</v>
      </c>
      <c r="AQ554" s="363">
        <f t="shared" si="1026"/>
        <v>27000</v>
      </c>
      <c r="AR554" s="365">
        <v>10701.199999999999</v>
      </c>
      <c r="AS554" s="363">
        <f t="shared" si="1027"/>
        <v>64207.199999999997</v>
      </c>
      <c r="AT554" s="366">
        <f t="shared" si="1028"/>
        <v>91207.2</v>
      </c>
    </row>
    <row r="555" spans="1:46" ht="26.25" hidden="1" thickBot="1" x14ac:dyDescent="0.25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361">
        <f t="shared" si="974"/>
        <v>1</v>
      </c>
      <c r="AP555" s="365">
        <v>4500</v>
      </c>
      <c r="AQ555" s="363">
        <f t="shared" si="1026"/>
        <v>4500</v>
      </c>
      <c r="AR555" s="365">
        <v>10701.199999999999</v>
      </c>
      <c r="AS555" s="363">
        <f t="shared" si="1027"/>
        <v>10701.199999999999</v>
      </c>
      <c r="AT555" s="366">
        <f t="shared" si="1028"/>
        <v>15201.199999999999</v>
      </c>
    </row>
    <row r="556" spans="1:46" ht="26.25" hidden="1" thickBot="1" x14ac:dyDescent="0.25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361">
        <f t="shared" si="974"/>
        <v>3</v>
      </c>
      <c r="AP556" s="365">
        <v>4500</v>
      </c>
      <c r="AQ556" s="363">
        <f t="shared" si="1026"/>
        <v>13500</v>
      </c>
      <c r="AR556" s="365">
        <v>10567.9</v>
      </c>
      <c r="AS556" s="363">
        <f t="shared" si="1027"/>
        <v>31703.699999999997</v>
      </c>
      <c r="AT556" s="366">
        <f t="shared" si="1028"/>
        <v>45203.7</v>
      </c>
    </row>
    <row r="557" spans="1:46" ht="26.25" hidden="1" thickBot="1" x14ac:dyDescent="0.25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/>
      <c r="AD557" s="272">
        <v>600</v>
      </c>
      <c r="AE557" s="269">
        <f t="shared" si="1020"/>
        <v>0</v>
      </c>
      <c r="AF557" s="272">
        <v>588</v>
      </c>
      <c r="AG557" s="269">
        <f t="shared" si="1021"/>
        <v>0</v>
      </c>
      <c r="AH557" s="273">
        <f t="shared" si="1022"/>
        <v>0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361">
        <f t="shared" si="974"/>
        <v>290</v>
      </c>
      <c r="AP557" s="365">
        <v>600</v>
      </c>
      <c r="AQ557" s="363">
        <f t="shared" si="1026"/>
        <v>174000</v>
      </c>
      <c r="AR557" s="365">
        <v>588</v>
      </c>
      <c r="AS557" s="363">
        <f t="shared" si="1027"/>
        <v>170520</v>
      </c>
      <c r="AT557" s="366">
        <f t="shared" si="1028"/>
        <v>344520</v>
      </c>
    </row>
    <row r="558" spans="1:46" ht="26.25" hidden="1" thickBot="1" x14ac:dyDescent="0.25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361">
        <f t="shared" si="974"/>
        <v>2.8</v>
      </c>
      <c r="AP558" s="365">
        <v>600</v>
      </c>
      <c r="AQ558" s="363">
        <f t="shared" si="1026"/>
        <v>1680</v>
      </c>
      <c r="AR558" s="365">
        <v>381</v>
      </c>
      <c r="AS558" s="363">
        <f t="shared" si="1027"/>
        <v>1066.8</v>
      </c>
      <c r="AT558" s="366">
        <f t="shared" si="1028"/>
        <v>2746.8</v>
      </c>
    </row>
    <row r="559" spans="1:46" ht="13.5" hidden="1" thickBot="1" x14ac:dyDescent="0.25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361">
        <f t="shared" si="974"/>
        <v>28</v>
      </c>
      <c r="AP559" s="365">
        <v>400</v>
      </c>
      <c r="AQ559" s="363">
        <f t="shared" si="1026"/>
        <v>11200</v>
      </c>
      <c r="AR559" s="365">
        <v>900</v>
      </c>
      <c r="AS559" s="363">
        <f t="shared" si="1027"/>
        <v>25200</v>
      </c>
      <c r="AT559" s="366">
        <f t="shared" si="1028"/>
        <v>36400</v>
      </c>
    </row>
    <row r="560" spans="1:46" ht="13.5" hidden="1" thickBot="1" x14ac:dyDescent="0.25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361">
        <f t="shared" si="974"/>
        <v>30</v>
      </c>
      <c r="AP560" s="365">
        <v>300</v>
      </c>
      <c r="AQ560" s="363">
        <f t="shared" si="1026"/>
        <v>9000</v>
      </c>
      <c r="AR560" s="365">
        <v>234</v>
      </c>
      <c r="AS560" s="363">
        <f t="shared" si="1027"/>
        <v>7020</v>
      </c>
      <c r="AT560" s="366">
        <f t="shared" si="1028"/>
        <v>16020</v>
      </c>
    </row>
    <row r="561" spans="1:46" ht="13.5" hidden="1" thickBot="1" x14ac:dyDescent="0.25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361">
        <f t="shared" si="974"/>
        <v>4</v>
      </c>
      <c r="AP561" s="365">
        <v>1250</v>
      </c>
      <c r="AQ561" s="363">
        <f t="shared" si="1026"/>
        <v>5000</v>
      </c>
      <c r="AR561" s="365">
        <v>899.84999999999991</v>
      </c>
      <c r="AS561" s="363">
        <f t="shared" si="1027"/>
        <v>3599.3999999999996</v>
      </c>
      <c r="AT561" s="366">
        <f t="shared" si="1028"/>
        <v>8599.4</v>
      </c>
    </row>
    <row r="562" spans="1:46" ht="13.5" hidden="1" thickBot="1" x14ac:dyDescent="0.25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361">
        <f t="shared" si="974"/>
        <v>4</v>
      </c>
      <c r="AP562" s="365">
        <v>1250</v>
      </c>
      <c r="AQ562" s="363">
        <f t="shared" si="1026"/>
        <v>5000</v>
      </c>
      <c r="AR562" s="365">
        <v>738.5</v>
      </c>
      <c r="AS562" s="363">
        <f t="shared" si="1027"/>
        <v>2954</v>
      </c>
      <c r="AT562" s="366">
        <f t="shared" si="1028"/>
        <v>7954</v>
      </c>
    </row>
    <row r="563" spans="1:46" ht="13.5" hidden="1" thickBot="1" x14ac:dyDescent="0.25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361">
        <f t="shared" si="974"/>
        <v>11</v>
      </c>
      <c r="AP563" s="365">
        <v>1150</v>
      </c>
      <c r="AQ563" s="363">
        <f t="shared" si="1026"/>
        <v>12650</v>
      </c>
      <c r="AR563" s="365">
        <v>600.21818181818185</v>
      </c>
      <c r="AS563" s="363">
        <f t="shared" si="1027"/>
        <v>6602.4000000000005</v>
      </c>
      <c r="AT563" s="366">
        <f t="shared" si="1028"/>
        <v>19252.400000000001</v>
      </c>
    </row>
    <row r="564" spans="1:46" ht="13.5" hidden="1" thickBot="1" x14ac:dyDescent="0.25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361">
        <f t="shared" si="974"/>
        <v>9</v>
      </c>
      <c r="AP564" s="365">
        <v>850</v>
      </c>
      <c r="AQ564" s="363">
        <f t="shared" si="1026"/>
        <v>7650</v>
      </c>
      <c r="AR564" s="365">
        <v>509.44444444444446</v>
      </c>
      <c r="AS564" s="363">
        <f t="shared" si="1027"/>
        <v>4585</v>
      </c>
      <c r="AT564" s="366">
        <f t="shared" si="1028"/>
        <v>12235</v>
      </c>
    </row>
    <row r="565" spans="1:46" ht="13.5" hidden="1" thickBot="1" x14ac:dyDescent="0.25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361">
        <f t="shared" si="974"/>
        <v>1</v>
      </c>
      <c r="AP565" s="363">
        <v>1500</v>
      </c>
      <c r="AQ565" s="363">
        <f t="shared" si="1026"/>
        <v>1500</v>
      </c>
      <c r="AR565" s="363">
        <v>4557</v>
      </c>
      <c r="AS565" s="363">
        <f t="shared" si="1027"/>
        <v>4557</v>
      </c>
      <c r="AT565" s="364">
        <f t="shared" si="1028"/>
        <v>6057</v>
      </c>
    </row>
    <row r="566" spans="1:46" ht="13.5" hidden="1" thickBot="1" x14ac:dyDescent="0.25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361">
        <f t="shared" si="974"/>
        <v>39</v>
      </c>
      <c r="AP566" s="363">
        <v>800</v>
      </c>
      <c r="AQ566" s="363">
        <f t="shared" si="1026"/>
        <v>31200</v>
      </c>
      <c r="AR566" s="363">
        <v>832</v>
      </c>
      <c r="AS566" s="363">
        <f t="shared" si="1027"/>
        <v>32448</v>
      </c>
      <c r="AT566" s="364">
        <f t="shared" si="1028"/>
        <v>63648</v>
      </c>
    </row>
    <row r="567" spans="1:46" ht="13.5" hidden="1" thickBot="1" x14ac:dyDescent="0.25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361">
        <f t="shared" si="974"/>
        <v>35</v>
      </c>
      <c r="AP567" s="363">
        <v>800</v>
      </c>
      <c r="AQ567" s="363">
        <f t="shared" si="1026"/>
        <v>28000</v>
      </c>
      <c r="AR567" s="363">
        <v>507</v>
      </c>
      <c r="AS567" s="363">
        <f t="shared" si="1027"/>
        <v>17745</v>
      </c>
      <c r="AT567" s="364">
        <f t="shared" si="1028"/>
        <v>45745</v>
      </c>
    </row>
    <row r="568" spans="1:46" ht="13.5" hidden="1" thickBot="1" x14ac:dyDescent="0.25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361">
        <f t="shared" si="974"/>
        <v>115</v>
      </c>
      <c r="AP568" s="363">
        <v>1800</v>
      </c>
      <c r="AQ568" s="363">
        <f t="shared" si="1026"/>
        <v>207000</v>
      </c>
      <c r="AR568" s="363">
        <v>840</v>
      </c>
      <c r="AS568" s="363">
        <f t="shared" si="1027"/>
        <v>96600</v>
      </c>
      <c r="AT568" s="364">
        <f t="shared" si="1028"/>
        <v>303600</v>
      </c>
    </row>
    <row r="569" spans="1:46" ht="13.5" hidden="1" thickBot="1" x14ac:dyDescent="0.25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/>
      <c r="AD569" s="269">
        <v>1800</v>
      </c>
      <c r="AE569" s="269">
        <f t="shared" si="1020"/>
        <v>0</v>
      </c>
      <c r="AF569" s="269">
        <v>1460</v>
      </c>
      <c r="AG569" s="269">
        <f t="shared" si="1021"/>
        <v>0</v>
      </c>
      <c r="AH569" s="270">
        <f t="shared" si="1022"/>
        <v>0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361">
        <f t="shared" si="974"/>
        <v>289</v>
      </c>
      <c r="AP569" s="363">
        <v>1800</v>
      </c>
      <c r="AQ569" s="363">
        <f t="shared" si="1026"/>
        <v>520200</v>
      </c>
      <c r="AR569" s="363">
        <v>1460</v>
      </c>
      <c r="AS569" s="363">
        <f t="shared" si="1027"/>
        <v>421940</v>
      </c>
      <c r="AT569" s="364">
        <f t="shared" si="1028"/>
        <v>942140</v>
      </c>
    </row>
    <row r="570" spans="1:46" ht="26.25" hidden="1" thickBot="1" x14ac:dyDescent="0.25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/>
      <c r="AD570" s="269">
        <v>1800</v>
      </c>
      <c r="AE570" s="269">
        <f t="shared" si="1020"/>
        <v>0</v>
      </c>
      <c r="AF570" s="269">
        <v>2920</v>
      </c>
      <c r="AG570" s="269">
        <f t="shared" si="1021"/>
        <v>0</v>
      </c>
      <c r="AH570" s="270">
        <f t="shared" si="1022"/>
        <v>0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361">
        <f t="shared" si="974"/>
        <v>57.800000000000004</v>
      </c>
      <c r="AP570" s="363">
        <v>1800</v>
      </c>
      <c r="AQ570" s="363">
        <f t="shared" si="1026"/>
        <v>104040.00000000001</v>
      </c>
      <c r="AR570" s="363">
        <v>2920</v>
      </c>
      <c r="AS570" s="363">
        <f t="shared" si="1027"/>
        <v>168776</v>
      </c>
      <c r="AT570" s="364">
        <f t="shared" si="1028"/>
        <v>272816</v>
      </c>
    </row>
    <row r="571" spans="1:46" ht="13.5" hidden="1" thickBot="1" x14ac:dyDescent="0.25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361">
        <f t="shared" si="974"/>
        <v>23</v>
      </c>
      <c r="AP571" s="363">
        <v>1800</v>
      </c>
      <c r="AQ571" s="363">
        <f t="shared" si="1026"/>
        <v>41400</v>
      </c>
      <c r="AR571" s="363">
        <v>3080</v>
      </c>
      <c r="AS571" s="363">
        <f t="shared" si="1027"/>
        <v>70840</v>
      </c>
      <c r="AT571" s="364">
        <f t="shared" si="1028"/>
        <v>112240</v>
      </c>
    </row>
    <row r="572" spans="1:46" ht="13.5" hidden="1" thickBot="1" x14ac:dyDescent="0.25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/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0</v>
      </c>
      <c r="AH572" s="270">
        <f t="shared" si="1022"/>
        <v>0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361">
        <f t="shared" si="974"/>
        <v>1</v>
      </c>
      <c r="AP572" s="363">
        <v>0</v>
      </c>
      <c r="AQ572" s="363">
        <f t="shared" si="1026"/>
        <v>0</v>
      </c>
      <c r="AR572" s="363">
        <v>97337</v>
      </c>
      <c r="AS572" s="363">
        <f t="shared" si="1027"/>
        <v>97337</v>
      </c>
      <c r="AT572" s="364">
        <f t="shared" si="1028"/>
        <v>97337</v>
      </c>
    </row>
    <row r="573" spans="1:46" ht="13.5" hidden="1" thickBot="1" x14ac:dyDescent="0.25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361">
        <f t="shared" si="974"/>
        <v>0</v>
      </c>
      <c r="AP573" s="362"/>
      <c r="AQ573" s="363">
        <f t="shared" si="1026"/>
        <v>0</v>
      </c>
      <c r="AR573" s="359"/>
      <c r="AS573" s="363">
        <f t="shared" si="1027"/>
        <v>0</v>
      </c>
      <c r="AT573" s="360"/>
    </row>
    <row r="574" spans="1:46" ht="26.25" hidden="1" thickBot="1" x14ac:dyDescent="0.25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361">
        <f t="shared" si="974"/>
        <v>1</v>
      </c>
      <c r="AP574" s="363">
        <v>43125</v>
      </c>
      <c r="AQ574" s="363">
        <f t="shared" si="1026"/>
        <v>43125</v>
      </c>
      <c r="AR574" s="363">
        <v>47854.080000000002</v>
      </c>
      <c r="AS574" s="363">
        <f t="shared" si="1027"/>
        <v>47854.080000000002</v>
      </c>
      <c r="AT574" s="364">
        <f t="shared" ref="AT574:AT591" si="1040">AQ574+AS574</f>
        <v>90979.08</v>
      </c>
    </row>
    <row r="575" spans="1:46" ht="13.5" hidden="1" thickBot="1" x14ac:dyDescent="0.25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361">
        <f t="shared" si="974"/>
        <v>1</v>
      </c>
      <c r="AP575" s="363">
        <v>7730</v>
      </c>
      <c r="AQ575" s="363">
        <f t="shared" si="1026"/>
        <v>7730</v>
      </c>
      <c r="AR575" s="363">
        <v>18729</v>
      </c>
      <c r="AS575" s="363">
        <f t="shared" si="1027"/>
        <v>18729</v>
      </c>
      <c r="AT575" s="364">
        <f t="shared" si="1040"/>
        <v>26459</v>
      </c>
    </row>
    <row r="576" spans="1:46" ht="26.25" hidden="1" thickBot="1" x14ac:dyDescent="0.25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361">
        <f t="shared" si="974"/>
        <v>1</v>
      </c>
      <c r="AP576" s="365">
        <v>4500</v>
      </c>
      <c r="AQ576" s="363">
        <f t="shared" si="1026"/>
        <v>4500</v>
      </c>
      <c r="AR576" s="365">
        <v>14304.174999999999</v>
      </c>
      <c r="AS576" s="363">
        <f t="shared" si="1027"/>
        <v>14304.174999999999</v>
      </c>
      <c r="AT576" s="366">
        <f t="shared" si="1040"/>
        <v>18804.174999999999</v>
      </c>
    </row>
    <row r="577" spans="1:46" ht="26.25" hidden="1" thickBot="1" x14ac:dyDescent="0.25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361">
        <f t="shared" si="974"/>
        <v>8</v>
      </c>
      <c r="AP577" s="365">
        <v>4500</v>
      </c>
      <c r="AQ577" s="363">
        <f t="shared" si="1026"/>
        <v>36000</v>
      </c>
      <c r="AR577" s="365">
        <v>10701.199999999999</v>
      </c>
      <c r="AS577" s="363">
        <f t="shared" si="1027"/>
        <v>85609.599999999991</v>
      </c>
      <c r="AT577" s="366">
        <f t="shared" si="1040"/>
        <v>121609.59999999999</v>
      </c>
    </row>
    <row r="578" spans="1:46" ht="26.25" hidden="1" thickBot="1" x14ac:dyDescent="0.25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361">
        <f t="shared" si="974"/>
        <v>2</v>
      </c>
      <c r="AP578" s="365">
        <v>4500</v>
      </c>
      <c r="AQ578" s="363">
        <f t="shared" si="1026"/>
        <v>9000</v>
      </c>
      <c r="AR578" s="365">
        <v>10701.199999999999</v>
      </c>
      <c r="AS578" s="363">
        <f t="shared" si="1027"/>
        <v>21402.399999999998</v>
      </c>
      <c r="AT578" s="366">
        <f t="shared" si="1040"/>
        <v>30402.399999999998</v>
      </c>
    </row>
    <row r="579" spans="1:46" ht="26.25" hidden="1" thickBot="1" x14ac:dyDescent="0.25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361">
        <f t="shared" si="974"/>
        <v>6</v>
      </c>
      <c r="AP579" s="365">
        <v>4500</v>
      </c>
      <c r="AQ579" s="363">
        <f t="shared" si="1026"/>
        <v>27000</v>
      </c>
      <c r="AR579" s="365">
        <v>10567.9</v>
      </c>
      <c r="AS579" s="363">
        <f t="shared" si="1027"/>
        <v>63407.399999999994</v>
      </c>
      <c r="AT579" s="366">
        <f t="shared" si="1040"/>
        <v>90407.4</v>
      </c>
    </row>
    <row r="580" spans="1:46" ht="26.25" hidden="1" thickBot="1" x14ac:dyDescent="0.25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/>
      <c r="AD580" s="272">
        <v>600</v>
      </c>
      <c r="AE580" s="269">
        <f t="shared" si="1020"/>
        <v>0</v>
      </c>
      <c r="AF580" s="272">
        <v>588</v>
      </c>
      <c r="AG580" s="269">
        <f t="shared" si="1021"/>
        <v>0</v>
      </c>
      <c r="AH580" s="273">
        <f t="shared" si="1038"/>
        <v>0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361">
        <f t="shared" si="974"/>
        <v>200</v>
      </c>
      <c r="AP580" s="365">
        <v>600</v>
      </c>
      <c r="AQ580" s="363">
        <f t="shared" si="1026"/>
        <v>120000</v>
      </c>
      <c r="AR580" s="365">
        <v>588</v>
      </c>
      <c r="AS580" s="363">
        <f t="shared" si="1027"/>
        <v>117600</v>
      </c>
      <c r="AT580" s="366">
        <f t="shared" si="1040"/>
        <v>237600</v>
      </c>
    </row>
    <row r="581" spans="1:46" ht="13.5" hidden="1" thickBot="1" x14ac:dyDescent="0.25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361">
        <f t="shared" si="974"/>
        <v>9</v>
      </c>
      <c r="AP581" s="365">
        <v>400</v>
      </c>
      <c r="AQ581" s="363">
        <f t="shared" si="1026"/>
        <v>3600</v>
      </c>
      <c r="AR581" s="365">
        <v>900</v>
      </c>
      <c r="AS581" s="363">
        <f t="shared" si="1027"/>
        <v>8100</v>
      </c>
      <c r="AT581" s="366">
        <f t="shared" si="1040"/>
        <v>11700</v>
      </c>
    </row>
    <row r="582" spans="1:46" ht="13.5" hidden="1" thickBot="1" x14ac:dyDescent="0.25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361">
        <f t="shared" si="974"/>
        <v>11</v>
      </c>
      <c r="AP582" s="365">
        <v>300</v>
      </c>
      <c r="AQ582" s="363">
        <f t="shared" si="1026"/>
        <v>3300</v>
      </c>
      <c r="AR582" s="365">
        <v>234</v>
      </c>
      <c r="AS582" s="363">
        <f t="shared" si="1027"/>
        <v>2574</v>
      </c>
      <c r="AT582" s="366">
        <f t="shared" si="1040"/>
        <v>5874</v>
      </c>
    </row>
    <row r="583" spans="1:46" ht="13.5" hidden="1" thickBot="1" x14ac:dyDescent="0.25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361">
        <f t="shared" si="974"/>
        <v>4</v>
      </c>
      <c r="AP583" s="365">
        <v>1250</v>
      </c>
      <c r="AQ583" s="363">
        <f t="shared" si="1026"/>
        <v>5000</v>
      </c>
      <c r="AR583" s="365">
        <v>738.5</v>
      </c>
      <c r="AS583" s="363">
        <f t="shared" si="1027"/>
        <v>2954</v>
      </c>
      <c r="AT583" s="366">
        <f t="shared" si="1040"/>
        <v>7954</v>
      </c>
    </row>
    <row r="584" spans="1:46" ht="13.5" hidden="1" thickBot="1" x14ac:dyDescent="0.25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361">
        <f t="shared" si="974"/>
        <v>1</v>
      </c>
      <c r="AP584" s="365">
        <v>1150</v>
      </c>
      <c r="AQ584" s="363">
        <f t="shared" si="1026"/>
        <v>1150</v>
      </c>
      <c r="AR584" s="365">
        <v>600.21818181818185</v>
      </c>
      <c r="AS584" s="363">
        <f t="shared" si="1027"/>
        <v>600.21818181818185</v>
      </c>
      <c r="AT584" s="366">
        <f t="shared" si="1040"/>
        <v>1750.2181818181818</v>
      </c>
    </row>
    <row r="585" spans="1:46" ht="13.5" hidden="1" thickBot="1" x14ac:dyDescent="0.25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361">
        <f t="shared" si="974"/>
        <v>8</v>
      </c>
      <c r="AP585" s="365">
        <v>850</v>
      </c>
      <c r="AQ585" s="363">
        <f t="shared" si="1026"/>
        <v>6800</v>
      </c>
      <c r="AR585" s="365">
        <v>509.44444444444446</v>
      </c>
      <c r="AS585" s="363">
        <f t="shared" si="1027"/>
        <v>4075.5555555555557</v>
      </c>
      <c r="AT585" s="366">
        <f t="shared" si="1040"/>
        <v>10875.555555555555</v>
      </c>
    </row>
    <row r="586" spans="1:46" ht="13.5" hidden="1" thickBot="1" x14ac:dyDescent="0.25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361">
        <f t="shared" si="974"/>
        <v>14</v>
      </c>
      <c r="AP586" s="363">
        <v>800</v>
      </c>
      <c r="AQ586" s="363">
        <f t="shared" si="1026"/>
        <v>11200</v>
      </c>
      <c r="AR586" s="363">
        <v>507</v>
      </c>
      <c r="AS586" s="363">
        <f t="shared" si="1027"/>
        <v>7098</v>
      </c>
      <c r="AT586" s="364">
        <f t="shared" si="1040"/>
        <v>18298</v>
      </c>
    </row>
    <row r="587" spans="1:46" ht="13.5" hidden="1" thickBot="1" x14ac:dyDescent="0.25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361">
        <f t="shared" ref="AO587:AO650" si="1042">E587-K587-Q587-W587-AC587-AI587</f>
        <v>12</v>
      </c>
      <c r="AP587" s="363">
        <v>800</v>
      </c>
      <c r="AQ587" s="363">
        <f t="shared" si="1026"/>
        <v>9600</v>
      </c>
      <c r="AR587" s="363">
        <v>507</v>
      </c>
      <c r="AS587" s="363">
        <f t="shared" si="1027"/>
        <v>6084</v>
      </c>
      <c r="AT587" s="364">
        <f t="shared" si="1040"/>
        <v>15684</v>
      </c>
    </row>
    <row r="588" spans="1:46" ht="13.5" hidden="1" thickBot="1" x14ac:dyDescent="0.25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361">
        <f t="shared" si="1042"/>
        <v>1</v>
      </c>
      <c r="AP588" s="363">
        <v>600</v>
      </c>
      <c r="AQ588" s="363">
        <f t="shared" si="1026"/>
        <v>600</v>
      </c>
      <c r="AR588" s="363">
        <v>15460</v>
      </c>
      <c r="AS588" s="363">
        <f t="shared" si="1027"/>
        <v>15460</v>
      </c>
      <c r="AT588" s="364">
        <f t="shared" si="1040"/>
        <v>16060</v>
      </c>
    </row>
    <row r="589" spans="1:46" ht="13.5" hidden="1" thickBot="1" x14ac:dyDescent="0.25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/>
      <c r="AD589" s="269">
        <v>1800</v>
      </c>
      <c r="AE589" s="269">
        <f t="shared" si="1020"/>
        <v>0</v>
      </c>
      <c r="AF589" s="269">
        <v>1460</v>
      </c>
      <c r="AG589" s="269">
        <f t="shared" si="1021"/>
        <v>0</v>
      </c>
      <c r="AH589" s="270">
        <f t="shared" si="1038"/>
        <v>0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361">
        <f t="shared" si="1042"/>
        <v>239</v>
      </c>
      <c r="AP589" s="363">
        <v>1800</v>
      </c>
      <c r="AQ589" s="363">
        <f t="shared" si="1026"/>
        <v>430200</v>
      </c>
      <c r="AR589" s="363">
        <v>1460</v>
      </c>
      <c r="AS589" s="363">
        <f t="shared" si="1027"/>
        <v>348940</v>
      </c>
      <c r="AT589" s="364">
        <f t="shared" si="1040"/>
        <v>779140</v>
      </c>
    </row>
    <row r="590" spans="1:46" ht="26.25" hidden="1" thickBot="1" x14ac:dyDescent="0.25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/>
      <c r="AD590" s="269">
        <v>1800</v>
      </c>
      <c r="AE590" s="269">
        <f t="shared" si="1020"/>
        <v>0</v>
      </c>
      <c r="AF590" s="269">
        <v>2920</v>
      </c>
      <c r="AG590" s="269">
        <f t="shared" si="1021"/>
        <v>0</v>
      </c>
      <c r="AH590" s="270">
        <f t="shared" si="1038"/>
        <v>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361">
        <f t="shared" si="1042"/>
        <v>47.800000000000004</v>
      </c>
      <c r="AP590" s="363">
        <v>1800</v>
      </c>
      <c r="AQ590" s="363">
        <f t="shared" si="1026"/>
        <v>86040.000000000015</v>
      </c>
      <c r="AR590" s="363">
        <v>2920</v>
      </c>
      <c r="AS590" s="363">
        <f t="shared" si="1027"/>
        <v>139576</v>
      </c>
      <c r="AT590" s="364">
        <f t="shared" si="1040"/>
        <v>225616</v>
      </c>
    </row>
    <row r="591" spans="1:46" ht="13.5" hidden="1" thickBot="1" x14ac:dyDescent="0.25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/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0</v>
      </c>
      <c r="AH591" s="270">
        <f t="shared" si="1038"/>
        <v>0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361">
        <f t="shared" si="1042"/>
        <v>1</v>
      </c>
      <c r="AP591" s="363">
        <v>0</v>
      </c>
      <c r="AQ591" s="363">
        <f t="shared" si="1026"/>
        <v>0</v>
      </c>
      <c r="AR591" s="363">
        <v>59701</v>
      </c>
      <c r="AS591" s="363">
        <f t="shared" si="1027"/>
        <v>59701</v>
      </c>
      <c r="AT591" s="364">
        <f t="shared" si="1040"/>
        <v>59701</v>
      </c>
    </row>
    <row r="592" spans="1:46" ht="13.5" hidden="1" thickBot="1" x14ac:dyDescent="0.25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361">
        <f t="shared" si="1042"/>
        <v>0</v>
      </c>
      <c r="AP592" s="362"/>
      <c r="AQ592" s="363"/>
      <c r="AR592" s="359"/>
      <c r="AS592" s="363"/>
      <c r="AT592" s="360"/>
    </row>
    <row r="593" spans="1:46" ht="26.25" hidden="1" thickBot="1" x14ac:dyDescent="0.25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361">
        <f t="shared" si="1042"/>
        <v>1</v>
      </c>
      <c r="AP593" s="363">
        <v>53425.200000000004</v>
      </c>
      <c r="AQ593" s="363">
        <f t="shared" ref="AQ593:AQ612" si="1060">AO593*AP593</f>
        <v>53425.200000000004</v>
      </c>
      <c r="AR593" s="363">
        <v>96511.679999999993</v>
      </c>
      <c r="AS593" s="363">
        <f t="shared" ref="AS593:AS612" si="1061">AO593*AR593</f>
        <v>96511.679999999993</v>
      </c>
      <c r="AT593" s="364">
        <f t="shared" ref="AT593:AT612" si="1062">AQ593+AS593</f>
        <v>149936.88</v>
      </c>
    </row>
    <row r="594" spans="1:46" ht="13.5" hidden="1" thickBot="1" x14ac:dyDescent="0.25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361">
        <f t="shared" si="1042"/>
        <v>1</v>
      </c>
      <c r="AP594" s="363">
        <v>7730</v>
      </c>
      <c r="AQ594" s="363">
        <f t="shared" si="1060"/>
        <v>7730</v>
      </c>
      <c r="AR594" s="363">
        <v>18729</v>
      </c>
      <c r="AS594" s="363">
        <f t="shared" si="1061"/>
        <v>18729</v>
      </c>
      <c r="AT594" s="364">
        <f t="shared" si="1062"/>
        <v>26459</v>
      </c>
    </row>
    <row r="595" spans="1:46" ht="26.25" hidden="1" thickBot="1" x14ac:dyDescent="0.25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361">
        <f t="shared" si="1042"/>
        <v>1</v>
      </c>
      <c r="AP595" s="365">
        <v>4500</v>
      </c>
      <c r="AQ595" s="363">
        <f t="shared" si="1060"/>
        <v>4500</v>
      </c>
      <c r="AR595" s="365">
        <v>16972.5</v>
      </c>
      <c r="AS595" s="363">
        <f t="shared" si="1061"/>
        <v>16972.5</v>
      </c>
      <c r="AT595" s="366">
        <f t="shared" si="1062"/>
        <v>21472.5</v>
      </c>
    </row>
    <row r="596" spans="1:46" ht="26.25" hidden="1" thickBot="1" x14ac:dyDescent="0.25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361">
        <f t="shared" si="1042"/>
        <v>4</v>
      </c>
      <c r="AP596" s="365">
        <v>4500</v>
      </c>
      <c r="AQ596" s="363">
        <f t="shared" si="1060"/>
        <v>18000</v>
      </c>
      <c r="AR596" s="365">
        <v>11769.15</v>
      </c>
      <c r="AS596" s="363">
        <f t="shared" si="1061"/>
        <v>47076.6</v>
      </c>
      <c r="AT596" s="366">
        <f t="shared" si="1062"/>
        <v>65076.6</v>
      </c>
    </row>
    <row r="597" spans="1:46" ht="26.25" hidden="1" thickBot="1" x14ac:dyDescent="0.25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361">
        <f t="shared" si="1042"/>
        <v>2</v>
      </c>
      <c r="AP597" s="365">
        <v>4500</v>
      </c>
      <c r="AQ597" s="363">
        <f t="shared" si="1060"/>
        <v>9000</v>
      </c>
      <c r="AR597" s="365">
        <v>10968.575000000001</v>
      </c>
      <c r="AS597" s="363">
        <f t="shared" si="1061"/>
        <v>21937.15</v>
      </c>
      <c r="AT597" s="366">
        <f t="shared" si="1062"/>
        <v>30937.15</v>
      </c>
    </row>
    <row r="598" spans="1:46" ht="26.25" hidden="1" thickBot="1" x14ac:dyDescent="0.25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361">
        <f t="shared" si="1042"/>
        <v>1</v>
      </c>
      <c r="AP598" s="365">
        <v>4500</v>
      </c>
      <c r="AQ598" s="363">
        <f t="shared" si="1060"/>
        <v>4500</v>
      </c>
      <c r="AR598" s="365">
        <v>10701.199999999999</v>
      </c>
      <c r="AS598" s="363">
        <f t="shared" si="1061"/>
        <v>10701.199999999999</v>
      </c>
      <c r="AT598" s="366">
        <f t="shared" si="1062"/>
        <v>15201.199999999999</v>
      </c>
    </row>
    <row r="599" spans="1:46" ht="26.25" hidden="1" thickBot="1" x14ac:dyDescent="0.25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361">
        <f t="shared" si="1042"/>
        <v>1</v>
      </c>
      <c r="AP599" s="365">
        <v>4500</v>
      </c>
      <c r="AQ599" s="363">
        <f t="shared" si="1060"/>
        <v>4500</v>
      </c>
      <c r="AR599" s="365">
        <v>10701.199999999999</v>
      </c>
      <c r="AS599" s="363">
        <f t="shared" si="1061"/>
        <v>10701.199999999999</v>
      </c>
      <c r="AT599" s="366">
        <f t="shared" si="1062"/>
        <v>15201.199999999999</v>
      </c>
    </row>
    <row r="600" spans="1:46" ht="26.25" hidden="1" thickBot="1" x14ac:dyDescent="0.25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/>
      <c r="AD600" s="272">
        <v>600</v>
      </c>
      <c r="AE600" s="269">
        <f t="shared" si="1054"/>
        <v>0</v>
      </c>
      <c r="AF600" s="272">
        <v>588</v>
      </c>
      <c r="AG600" s="269">
        <f t="shared" si="1055"/>
        <v>0</v>
      </c>
      <c r="AH600" s="273">
        <f t="shared" si="1056"/>
        <v>0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361">
        <f t="shared" si="1042"/>
        <v>270</v>
      </c>
      <c r="AP600" s="365">
        <v>600</v>
      </c>
      <c r="AQ600" s="363">
        <f t="shared" si="1060"/>
        <v>162000</v>
      </c>
      <c r="AR600" s="365">
        <v>588</v>
      </c>
      <c r="AS600" s="363">
        <f t="shared" si="1061"/>
        <v>158760</v>
      </c>
      <c r="AT600" s="366">
        <f t="shared" si="1062"/>
        <v>320760</v>
      </c>
    </row>
    <row r="601" spans="1:46" ht="13.5" hidden="1" thickBot="1" x14ac:dyDescent="0.25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361">
        <f t="shared" si="1042"/>
        <v>16</v>
      </c>
      <c r="AP601" s="365">
        <v>400</v>
      </c>
      <c r="AQ601" s="363">
        <f t="shared" si="1060"/>
        <v>6400</v>
      </c>
      <c r="AR601" s="365">
        <v>900</v>
      </c>
      <c r="AS601" s="363">
        <f t="shared" si="1061"/>
        <v>14400</v>
      </c>
      <c r="AT601" s="366">
        <f t="shared" si="1062"/>
        <v>20800</v>
      </c>
    </row>
    <row r="602" spans="1:46" ht="13.5" hidden="1" thickBot="1" x14ac:dyDescent="0.25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361">
        <f t="shared" si="1042"/>
        <v>18</v>
      </c>
      <c r="AP602" s="365">
        <v>300</v>
      </c>
      <c r="AQ602" s="363">
        <f t="shared" si="1060"/>
        <v>5400</v>
      </c>
      <c r="AR602" s="365">
        <v>234</v>
      </c>
      <c r="AS602" s="363">
        <f t="shared" si="1061"/>
        <v>4212</v>
      </c>
      <c r="AT602" s="366">
        <f t="shared" si="1062"/>
        <v>9612</v>
      </c>
    </row>
    <row r="603" spans="1:46" ht="13.5" hidden="1" thickBot="1" x14ac:dyDescent="0.25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361">
        <f t="shared" si="1042"/>
        <v>1</v>
      </c>
      <c r="AP603" s="365">
        <v>1250</v>
      </c>
      <c r="AQ603" s="363">
        <f t="shared" si="1060"/>
        <v>1250</v>
      </c>
      <c r="AR603" s="365">
        <v>1234.8</v>
      </c>
      <c r="AS603" s="363">
        <f t="shared" si="1061"/>
        <v>1234.8</v>
      </c>
      <c r="AT603" s="366">
        <f t="shared" si="1062"/>
        <v>2484.8000000000002</v>
      </c>
    </row>
    <row r="604" spans="1:46" ht="13.5" hidden="1" thickBot="1" x14ac:dyDescent="0.25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361">
        <f t="shared" si="1042"/>
        <v>3</v>
      </c>
      <c r="AP604" s="365">
        <v>1250</v>
      </c>
      <c r="AQ604" s="363">
        <f t="shared" si="1060"/>
        <v>3750</v>
      </c>
      <c r="AR604" s="365">
        <v>899.73333333333323</v>
      </c>
      <c r="AS604" s="363">
        <f t="shared" si="1061"/>
        <v>2699.2</v>
      </c>
      <c r="AT604" s="366">
        <f t="shared" si="1062"/>
        <v>6449.2</v>
      </c>
    </row>
    <row r="605" spans="1:46" ht="13.5" hidden="1" thickBot="1" x14ac:dyDescent="0.25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361">
        <f t="shared" si="1042"/>
        <v>9</v>
      </c>
      <c r="AP605" s="365">
        <v>1150</v>
      </c>
      <c r="AQ605" s="363">
        <f t="shared" si="1060"/>
        <v>10350</v>
      </c>
      <c r="AR605" s="365">
        <v>600.13333333333333</v>
      </c>
      <c r="AS605" s="363">
        <f t="shared" si="1061"/>
        <v>5401.2</v>
      </c>
      <c r="AT605" s="366">
        <f t="shared" si="1062"/>
        <v>15751.2</v>
      </c>
    </row>
    <row r="606" spans="1:46" ht="13.5" hidden="1" thickBot="1" x14ac:dyDescent="0.25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361">
        <f t="shared" si="1042"/>
        <v>3</v>
      </c>
      <c r="AP606" s="365">
        <v>850</v>
      </c>
      <c r="AQ606" s="363">
        <f t="shared" si="1060"/>
        <v>2550</v>
      </c>
      <c r="AR606" s="365">
        <v>509.13333333333333</v>
      </c>
      <c r="AS606" s="363">
        <f t="shared" si="1061"/>
        <v>1527.4</v>
      </c>
      <c r="AT606" s="366">
        <f t="shared" si="1062"/>
        <v>4077.4</v>
      </c>
    </row>
    <row r="607" spans="1:46" ht="13.5" hidden="1" thickBot="1" x14ac:dyDescent="0.25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361">
        <f t="shared" si="1042"/>
        <v>27</v>
      </c>
      <c r="AP607" s="363">
        <v>800</v>
      </c>
      <c r="AQ607" s="363">
        <f t="shared" si="1060"/>
        <v>21600</v>
      </c>
      <c r="AR607" s="363">
        <v>832</v>
      </c>
      <c r="AS607" s="363">
        <f t="shared" si="1061"/>
        <v>22464</v>
      </c>
      <c r="AT607" s="364">
        <f t="shared" si="1062"/>
        <v>44064</v>
      </c>
    </row>
    <row r="608" spans="1:46" ht="13.5" hidden="1" thickBot="1" x14ac:dyDescent="0.25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361">
        <f t="shared" si="1042"/>
        <v>21</v>
      </c>
      <c r="AP608" s="363">
        <v>800</v>
      </c>
      <c r="AQ608" s="363">
        <f t="shared" si="1060"/>
        <v>16800</v>
      </c>
      <c r="AR608" s="363">
        <v>507</v>
      </c>
      <c r="AS608" s="363">
        <f t="shared" si="1061"/>
        <v>10647</v>
      </c>
      <c r="AT608" s="364">
        <f t="shared" si="1062"/>
        <v>27447</v>
      </c>
    </row>
    <row r="609" spans="1:46" ht="13.5" hidden="1" thickBot="1" x14ac:dyDescent="0.25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361">
        <f t="shared" si="1042"/>
        <v>1</v>
      </c>
      <c r="AP609" s="363">
        <v>600</v>
      </c>
      <c r="AQ609" s="363">
        <f t="shared" si="1060"/>
        <v>600</v>
      </c>
      <c r="AR609" s="363">
        <v>19275</v>
      </c>
      <c r="AS609" s="363">
        <f t="shared" si="1061"/>
        <v>19275</v>
      </c>
      <c r="AT609" s="364">
        <f t="shared" si="1062"/>
        <v>19875</v>
      </c>
    </row>
    <row r="610" spans="1:46" ht="13.5" hidden="1" thickBot="1" x14ac:dyDescent="0.25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/>
      <c r="AD610" s="269">
        <v>1800</v>
      </c>
      <c r="AE610" s="269">
        <f t="shared" si="1054"/>
        <v>0</v>
      </c>
      <c r="AF610" s="269">
        <v>1460</v>
      </c>
      <c r="AG610" s="269">
        <f t="shared" si="1055"/>
        <v>0</v>
      </c>
      <c r="AH610" s="270">
        <f t="shared" si="1056"/>
        <v>0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361">
        <f t="shared" si="1042"/>
        <v>312</v>
      </c>
      <c r="AP610" s="363">
        <v>1800</v>
      </c>
      <c r="AQ610" s="363">
        <f t="shared" si="1060"/>
        <v>561600</v>
      </c>
      <c r="AR610" s="363">
        <v>1460</v>
      </c>
      <c r="AS610" s="363">
        <f t="shared" si="1061"/>
        <v>455520</v>
      </c>
      <c r="AT610" s="364">
        <f t="shared" si="1062"/>
        <v>1017120</v>
      </c>
    </row>
    <row r="611" spans="1:46" ht="26.25" hidden="1" thickBot="1" x14ac:dyDescent="0.25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/>
      <c r="AD611" s="269">
        <v>1800</v>
      </c>
      <c r="AE611" s="269">
        <f t="shared" si="1054"/>
        <v>0</v>
      </c>
      <c r="AF611" s="269">
        <v>2920</v>
      </c>
      <c r="AG611" s="269">
        <f t="shared" si="1055"/>
        <v>0</v>
      </c>
      <c r="AH611" s="270">
        <f t="shared" si="1056"/>
        <v>0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361">
        <f t="shared" si="1042"/>
        <v>62.400000000000006</v>
      </c>
      <c r="AP611" s="363">
        <v>1800</v>
      </c>
      <c r="AQ611" s="363">
        <f t="shared" si="1060"/>
        <v>112320.00000000001</v>
      </c>
      <c r="AR611" s="363">
        <v>2920</v>
      </c>
      <c r="AS611" s="363">
        <f t="shared" si="1061"/>
        <v>182208.00000000003</v>
      </c>
      <c r="AT611" s="364">
        <f t="shared" si="1062"/>
        <v>294528.00000000006</v>
      </c>
    </row>
    <row r="612" spans="1:46" ht="13.5" hidden="1" thickBot="1" x14ac:dyDescent="0.25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/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0</v>
      </c>
      <c r="AH612" s="270">
        <f t="shared" si="1056"/>
        <v>0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361">
        <f t="shared" si="1042"/>
        <v>1</v>
      </c>
      <c r="AP612" s="363">
        <v>0</v>
      </c>
      <c r="AQ612" s="363">
        <f t="shared" si="1060"/>
        <v>0</v>
      </c>
      <c r="AR612" s="363">
        <v>77968</v>
      </c>
      <c r="AS612" s="363">
        <f t="shared" si="1061"/>
        <v>77968</v>
      </c>
      <c r="AT612" s="364">
        <f t="shared" si="1062"/>
        <v>77968</v>
      </c>
    </row>
    <row r="613" spans="1:46" ht="13.5" hidden="1" thickBot="1" x14ac:dyDescent="0.25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361">
        <f t="shared" si="1042"/>
        <v>0</v>
      </c>
      <c r="AP613" s="362"/>
      <c r="AQ613" s="363"/>
      <c r="AR613" s="359"/>
      <c r="AS613" s="363"/>
      <c r="AT613" s="360"/>
    </row>
    <row r="614" spans="1:46" ht="13.5" hidden="1" thickBot="1" x14ac:dyDescent="0.25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361">
        <f t="shared" si="1042"/>
        <v>0</v>
      </c>
      <c r="AP614" s="362"/>
      <c r="AQ614" s="363"/>
      <c r="AR614" s="359"/>
      <c r="AS614" s="363"/>
      <c r="AT614" s="360"/>
    </row>
    <row r="615" spans="1:46" ht="26.25" hidden="1" thickBot="1" x14ac:dyDescent="0.25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361">
        <f t="shared" si="1042"/>
        <v>1</v>
      </c>
      <c r="AP615" s="362"/>
      <c r="AQ615" s="363">
        <f t="shared" ref="AQ615:AQ677" si="1078">AO615*AP615</f>
        <v>0</v>
      </c>
      <c r="AR615" s="359"/>
      <c r="AS615" s="363">
        <f t="shared" ref="AS615:AS677" si="1079">AO615*AR615</f>
        <v>0</v>
      </c>
      <c r="AT615" s="360"/>
    </row>
    <row r="616" spans="1:46" ht="26.25" hidden="1" thickBot="1" x14ac:dyDescent="0.25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361">
        <f t="shared" si="1042"/>
        <v>1</v>
      </c>
      <c r="AP616" s="363">
        <v>14000</v>
      </c>
      <c r="AQ616" s="363">
        <f t="shared" si="1078"/>
        <v>14000</v>
      </c>
      <c r="AR616" s="363">
        <v>37474</v>
      </c>
      <c r="AS616" s="363">
        <f t="shared" si="1079"/>
        <v>37474</v>
      </c>
      <c r="AT616" s="364">
        <f t="shared" ref="AT616:AT618" si="1086">AQ616+AS616</f>
        <v>51474</v>
      </c>
    </row>
    <row r="617" spans="1:46" ht="26.25" hidden="1" thickBot="1" x14ac:dyDescent="0.25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361">
        <f t="shared" si="1042"/>
        <v>2</v>
      </c>
      <c r="AP617" s="363">
        <v>14000</v>
      </c>
      <c r="AQ617" s="363">
        <f t="shared" si="1078"/>
        <v>28000</v>
      </c>
      <c r="AR617" s="363">
        <v>45868</v>
      </c>
      <c r="AS617" s="363">
        <f t="shared" si="1079"/>
        <v>91736</v>
      </c>
      <c r="AT617" s="364">
        <f t="shared" si="1086"/>
        <v>119736</v>
      </c>
    </row>
    <row r="618" spans="1:46" ht="39" hidden="1" thickBot="1" x14ac:dyDescent="0.25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361">
        <f t="shared" si="1042"/>
        <v>1</v>
      </c>
      <c r="AP618" s="363">
        <v>44166</v>
      </c>
      <c r="AQ618" s="363">
        <f t="shared" si="1078"/>
        <v>44166</v>
      </c>
      <c r="AR618" s="363">
        <v>294438</v>
      </c>
      <c r="AS618" s="363">
        <f t="shared" si="1079"/>
        <v>294438</v>
      </c>
      <c r="AT618" s="364">
        <f t="shared" si="1086"/>
        <v>338604</v>
      </c>
    </row>
    <row r="619" spans="1:46" ht="13.5" hidden="1" thickBot="1" x14ac:dyDescent="0.25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361">
        <f t="shared" si="1042"/>
        <v>3</v>
      </c>
      <c r="AP619" s="362"/>
      <c r="AQ619" s="363">
        <f t="shared" si="1078"/>
        <v>0</v>
      </c>
      <c r="AR619" s="359"/>
      <c r="AS619" s="363">
        <f t="shared" si="1079"/>
        <v>0</v>
      </c>
      <c r="AT619" s="360"/>
    </row>
    <row r="620" spans="1:46" ht="13.5" hidden="1" thickBot="1" x14ac:dyDescent="0.25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361">
        <f t="shared" si="1042"/>
        <v>0</v>
      </c>
      <c r="AP620" s="362"/>
      <c r="AQ620" s="363">
        <f t="shared" si="1078"/>
        <v>0</v>
      </c>
      <c r="AR620" s="359"/>
      <c r="AS620" s="363">
        <f t="shared" si="1079"/>
        <v>0</v>
      </c>
      <c r="AT620" s="360"/>
    </row>
    <row r="621" spans="1:46" ht="13.5" hidden="1" thickBot="1" x14ac:dyDescent="0.25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/>
      <c r="AD621" s="269">
        <f>250+105</f>
        <v>355</v>
      </c>
      <c r="AE621" s="269">
        <f t="shared" si="1074"/>
        <v>0</v>
      </c>
      <c r="AF621" s="269">
        <v>240</v>
      </c>
      <c r="AG621" s="269">
        <f t="shared" si="1075"/>
        <v>0</v>
      </c>
      <c r="AH621" s="270">
        <f t="shared" ref="AH621:AH627" si="1091">AE621+AG621</f>
        <v>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361">
        <f t="shared" si="1042"/>
        <v>32</v>
      </c>
      <c r="AP621" s="363">
        <f>250+105</f>
        <v>355</v>
      </c>
      <c r="AQ621" s="363">
        <f t="shared" si="1078"/>
        <v>11360</v>
      </c>
      <c r="AR621" s="363">
        <v>240</v>
      </c>
      <c r="AS621" s="363">
        <f t="shared" si="1079"/>
        <v>7680</v>
      </c>
      <c r="AT621" s="364">
        <f t="shared" ref="AT621:AT627" si="1093">AQ621+AS621</f>
        <v>19040</v>
      </c>
    </row>
    <row r="622" spans="1:46" ht="13.5" hidden="1" thickBot="1" x14ac:dyDescent="0.25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/>
      <c r="AD622" s="269">
        <f>330+105</f>
        <v>435</v>
      </c>
      <c r="AE622" s="269">
        <f t="shared" si="1074"/>
        <v>0</v>
      </c>
      <c r="AF622" s="269">
        <v>403</v>
      </c>
      <c r="AG622" s="269">
        <f t="shared" si="1075"/>
        <v>0</v>
      </c>
      <c r="AH622" s="270">
        <f t="shared" si="1091"/>
        <v>0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361">
        <f t="shared" si="1042"/>
        <v>27</v>
      </c>
      <c r="AP622" s="363">
        <f>330+105</f>
        <v>435</v>
      </c>
      <c r="AQ622" s="363">
        <f t="shared" si="1078"/>
        <v>11745</v>
      </c>
      <c r="AR622" s="363">
        <v>403</v>
      </c>
      <c r="AS622" s="363">
        <f t="shared" si="1079"/>
        <v>10881</v>
      </c>
      <c r="AT622" s="364">
        <f t="shared" si="1093"/>
        <v>22626</v>
      </c>
    </row>
    <row r="623" spans="1:46" ht="13.5" hidden="1" thickBot="1" x14ac:dyDescent="0.25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/>
      <c r="AD623" s="269">
        <f>352+105</f>
        <v>457</v>
      </c>
      <c r="AE623" s="269">
        <f t="shared" si="1074"/>
        <v>0</v>
      </c>
      <c r="AF623" s="269">
        <v>524</v>
      </c>
      <c r="AG623" s="269">
        <f t="shared" si="1075"/>
        <v>0</v>
      </c>
      <c r="AH623" s="270">
        <f t="shared" si="1091"/>
        <v>0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361">
        <f t="shared" si="1042"/>
        <v>15</v>
      </c>
      <c r="AP623" s="363">
        <f>352+105</f>
        <v>457</v>
      </c>
      <c r="AQ623" s="363">
        <f t="shared" si="1078"/>
        <v>6855</v>
      </c>
      <c r="AR623" s="363">
        <v>524</v>
      </c>
      <c r="AS623" s="363">
        <f t="shared" si="1079"/>
        <v>7860</v>
      </c>
      <c r="AT623" s="364">
        <f t="shared" si="1093"/>
        <v>14715</v>
      </c>
    </row>
    <row r="624" spans="1:46" ht="13.5" hidden="1" thickBot="1" x14ac:dyDescent="0.25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/>
      <c r="AD624" s="269">
        <f>396+105</f>
        <v>501</v>
      </c>
      <c r="AE624" s="269">
        <f t="shared" si="1074"/>
        <v>0</v>
      </c>
      <c r="AF624" s="269">
        <v>877</v>
      </c>
      <c r="AG624" s="269">
        <f t="shared" si="1075"/>
        <v>0</v>
      </c>
      <c r="AH624" s="270">
        <f t="shared" si="1091"/>
        <v>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361">
        <f t="shared" si="1042"/>
        <v>10</v>
      </c>
      <c r="AP624" s="363">
        <f>396+105</f>
        <v>501</v>
      </c>
      <c r="AQ624" s="363">
        <f t="shared" si="1078"/>
        <v>5010</v>
      </c>
      <c r="AR624" s="363">
        <v>877</v>
      </c>
      <c r="AS624" s="363">
        <f t="shared" si="1079"/>
        <v>8770</v>
      </c>
      <c r="AT624" s="364">
        <f t="shared" si="1093"/>
        <v>13780</v>
      </c>
    </row>
    <row r="625" spans="1:46" ht="13.5" hidden="1" thickBot="1" x14ac:dyDescent="0.25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/>
      <c r="AD625" s="269">
        <v>2500</v>
      </c>
      <c r="AE625" s="269">
        <f t="shared" si="1074"/>
        <v>0</v>
      </c>
      <c r="AF625" s="269">
        <v>8211</v>
      </c>
      <c r="AG625" s="269">
        <f t="shared" si="1075"/>
        <v>0</v>
      </c>
      <c r="AH625" s="270">
        <f t="shared" si="1091"/>
        <v>0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361">
        <f t="shared" si="1042"/>
        <v>3</v>
      </c>
      <c r="AP625" s="363">
        <v>2500</v>
      </c>
      <c r="AQ625" s="363">
        <f t="shared" si="1078"/>
        <v>7500</v>
      </c>
      <c r="AR625" s="363">
        <v>8211</v>
      </c>
      <c r="AS625" s="363">
        <f t="shared" si="1079"/>
        <v>24633</v>
      </c>
      <c r="AT625" s="364">
        <f t="shared" si="1093"/>
        <v>32133</v>
      </c>
    </row>
    <row r="626" spans="1:46" ht="13.5" hidden="1" thickBot="1" x14ac:dyDescent="0.25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361">
        <f t="shared" si="1042"/>
        <v>1</v>
      </c>
      <c r="AP626" s="363">
        <v>2500</v>
      </c>
      <c r="AQ626" s="363">
        <f t="shared" si="1078"/>
        <v>2500</v>
      </c>
      <c r="AR626" s="363">
        <v>5000</v>
      </c>
      <c r="AS626" s="363">
        <f t="shared" si="1079"/>
        <v>5000</v>
      </c>
      <c r="AT626" s="364">
        <f t="shared" si="1093"/>
        <v>7500</v>
      </c>
    </row>
    <row r="627" spans="1:46" ht="13.5" hidden="1" thickBot="1" x14ac:dyDescent="0.25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361">
        <f t="shared" si="1042"/>
        <v>0</v>
      </c>
      <c r="AP627" s="363">
        <v>0</v>
      </c>
      <c r="AQ627" s="363">
        <f t="shared" si="1078"/>
        <v>0</v>
      </c>
      <c r="AR627" s="363">
        <v>0</v>
      </c>
      <c r="AS627" s="363">
        <f t="shared" si="1079"/>
        <v>0</v>
      </c>
      <c r="AT627" s="364">
        <f t="shared" si="1093"/>
        <v>0</v>
      </c>
    </row>
    <row r="628" spans="1:46" ht="26.25" hidden="1" thickBot="1" x14ac:dyDescent="0.25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361">
        <f t="shared" si="1042"/>
        <v>1</v>
      </c>
      <c r="AP628" s="362"/>
      <c r="AQ628" s="363">
        <f t="shared" si="1078"/>
        <v>0</v>
      </c>
      <c r="AR628" s="359"/>
      <c r="AS628" s="363">
        <f t="shared" si="1079"/>
        <v>0</v>
      </c>
      <c r="AT628" s="360"/>
    </row>
    <row r="629" spans="1:46" ht="26.25" hidden="1" thickBot="1" x14ac:dyDescent="0.25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/>
      <c r="X629" s="222">
        <v>14000</v>
      </c>
      <c r="Y629" s="222">
        <f t="shared" si="1072"/>
        <v>0</v>
      </c>
      <c r="Z629" s="222">
        <v>37474</v>
      </c>
      <c r="AA629" s="222">
        <f t="shared" si="1073"/>
        <v>0</v>
      </c>
      <c r="AB629" s="223">
        <f t="shared" ref="AB629:AB631" si="1097">Y629+AA629</f>
        <v>0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361">
        <f t="shared" si="1042"/>
        <v>2</v>
      </c>
      <c r="AP629" s="363">
        <v>14000</v>
      </c>
      <c r="AQ629" s="363">
        <f t="shared" si="1078"/>
        <v>28000</v>
      </c>
      <c r="AR629" s="363">
        <v>37474</v>
      </c>
      <c r="AS629" s="363">
        <f t="shared" si="1079"/>
        <v>74948</v>
      </c>
      <c r="AT629" s="364">
        <f t="shared" ref="AT629:AT631" si="1100">AQ629+AS629</f>
        <v>102948</v>
      </c>
    </row>
    <row r="630" spans="1:46" ht="26.25" hidden="1" thickBot="1" x14ac:dyDescent="0.25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/>
      <c r="X630" s="222">
        <v>14000</v>
      </c>
      <c r="Y630" s="222">
        <f t="shared" si="1072"/>
        <v>0</v>
      </c>
      <c r="Z630" s="222">
        <v>34605</v>
      </c>
      <c r="AA630" s="222">
        <f t="shared" si="1073"/>
        <v>0</v>
      </c>
      <c r="AB630" s="223">
        <f t="shared" si="1097"/>
        <v>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361">
        <f t="shared" si="1042"/>
        <v>2</v>
      </c>
      <c r="AP630" s="363">
        <v>14000</v>
      </c>
      <c r="AQ630" s="363">
        <f t="shared" si="1078"/>
        <v>28000</v>
      </c>
      <c r="AR630" s="363">
        <v>34605</v>
      </c>
      <c r="AS630" s="363">
        <f t="shared" si="1079"/>
        <v>69210</v>
      </c>
      <c r="AT630" s="364">
        <f t="shared" si="1100"/>
        <v>97210</v>
      </c>
    </row>
    <row r="631" spans="1:46" ht="39" hidden="1" thickBot="1" x14ac:dyDescent="0.25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/>
      <c r="X631" s="222">
        <v>44166</v>
      </c>
      <c r="Y631" s="222">
        <f t="shared" si="1072"/>
        <v>0</v>
      </c>
      <c r="Z631" s="222">
        <v>268606</v>
      </c>
      <c r="AA631" s="222">
        <f t="shared" si="1073"/>
        <v>0</v>
      </c>
      <c r="AB631" s="223">
        <f t="shared" si="1097"/>
        <v>0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361">
        <f t="shared" si="1042"/>
        <v>1</v>
      </c>
      <c r="AP631" s="363">
        <v>44166</v>
      </c>
      <c r="AQ631" s="363">
        <f t="shared" si="1078"/>
        <v>44166</v>
      </c>
      <c r="AR631" s="363">
        <v>268606</v>
      </c>
      <c r="AS631" s="363">
        <f t="shared" si="1079"/>
        <v>268606</v>
      </c>
      <c r="AT631" s="364">
        <f t="shared" si="1100"/>
        <v>312772</v>
      </c>
    </row>
    <row r="632" spans="1:46" ht="13.5" hidden="1" thickBot="1" x14ac:dyDescent="0.25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361">
        <f t="shared" si="1042"/>
        <v>4</v>
      </c>
      <c r="AP632" s="363"/>
      <c r="AQ632" s="363">
        <f t="shared" si="1078"/>
        <v>0</v>
      </c>
      <c r="AR632" s="363"/>
      <c r="AS632" s="363">
        <f t="shared" si="1079"/>
        <v>0</v>
      </c>
      <c r="AT632" s="364"/>
    </row>
    <row r="633" spans="1:46" ht="13.5" hidden="1" thickBot="1" x14ac:dyDescent="0.25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361">
        <f t="shared" si="1042"/>
        <v>0</v>
      </c>
      <c r="AP633" s="363"/>
      <c r="AQ633" s="363">
        <f t="shared" si="1078"/>
        <v>0</v>
      </c>
      <c r="AR633" s="363"/>
      <c r="AS633" s="363">
        <f t="shared" si="1079"/>
        <v>0</v>
      </c>
      <c r="AT633" s="364"/>
    </row>
    <row r="634" spans="1:46" ht="13.5" hidden="1" thickBot="1" x14ac:dyDescent="0.25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/>
      <c r="AD634" s="269">
        <f>250+105</f>
        <v>355</v>
      </c>
      <c r="AE634" s="269">
        <f t="shared" si="1074"/>
        <v>0</v>
      </c>
      <c r="AF634" s="269">
        <v>240</v>
      </c>
      <c r="AG634" s="269">
        <f t="shared" si="1075"/>
        <v>0</v>
      </c>
      <c r="AH634" s="270">
        <f t="shared" ref="AH634:AH640" si="1107">AE634+AG634</f>
        <v>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361">
        <f t="shared" si="1042"/>
        <v>22</v>
      </c>
      <c r="AP634" s="363">
        <f>250+105</f>
        <v>355</v>
      </c>
      <c r="AQ634" s="363">
        <f t="shared" si="1078"/>
        <v>7810</v>
      </c>
      <c r="AR634" s="363">
        <v>240</v>
      </c>
      <c r="AS634" s="363">
        <f t="shared" si="1079"/>
        <v>5280</v>
      </c>
      <c r="AT634" s="364">
        <f t="shared" ref="AT634:AT640" si="1109">AQ634+AS634</f>
        <v>13090</v>
      </c>
    </row>
    <row r="635" spans="1:46" ht="13.5" hidden="1" thickBot="1" x14ac:dyDescent="0.25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/>
      <c r="AD635" s="269">
        <f>330+105</f>
        <v>435</v>
      </c>
      <c r="AE635" s="269">
        <f t="shared" si="1074"/>
        <v>0</v>
      </c>
      <c r="AF635" s="269">
        <v>403</v>
      </c>
      <c r="AG635" s="269">
        <f t="shared" si="1075"/>
        <v>0</v>
      </c>
      <c r="AH635" s="270">
        <f t="shared" si="1107"/>
        <v>0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361">
        <f t="shared" si="1042"/>
        <v>24</v>
      </c>
      <c r="AP635" s="363">
        <f>330+105</f>
        <v>435</v>
      </c>
      <c r="AQ635" s="363">
        <f t="shared" si="1078"/>
        <v>10440</v>
      </c>
      <c r="AR635" s="363">
        <v>403</v>
      </c>
      <c r="AS635" s="363">
        <f t="shared" si="1079"/>
        <v>9672</v>
      </c>
      <c r="AT635" s="364">
        <f t="shared" si="1109"/>
        <v>20112</v>
      </c>
    </row>
    <row r="636" spans="1:46" ht="13.5" hidden="1" thickBot="1" x14ac:dyDescent="0.25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/>
      <c r="AD636" s="269">
        <f>352+105</f>
        <v>457</v>
      </c>
      <c r="AE636" s="269">
        <f t="shared" si="1074"/>
        <v>0</v>
      </c>
      <c r="AF636" s="269">
        <v>524</v>
      </c>
      <c r="AG636" s="269">
        <f t="shared" si="1075"/>
        <v>0</v>
      </c>
      <c r="AH636" s="270">
        <f t="shared" si="1107"/>
        <v>0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361">
        <f t="shared" si="1042"/>
        <v>8</v>
      </c>
      <c r="AP636" s="363">
        <f>352+105</f>
        <v>457</v>
      </c>
      <c r="AQ636" s="363">
        <f t="shared" si="1078"/>
        <v>3656</v>
      </c>
      <c r="AR636" s="363">
        <v>524</v>
      </c>
      <c r="AS636" s="363">
        <f t="shared" si="1079"/>
        <v>4192</v>
      </c>
      <c r="AT636" s="364">
        <f t="shared" si="1109"/>
        <v>7848</v>
      </c>
    </row>
    <row r="637" spans="1:46" ht="13.5" hidden="1" thickBot="1" x14ac:dyDescent="0.25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/>
      <c r="AD637" s="269">
        <v>556</v>
      </c>
      <c r="AE637" s="269">
        <f t="shared" si="1074"/>
        <v>0</v>
      </c>
      <c r="AF637" s="269">
        <v>877</v>
      </c>
      <c r="AG637" s="269">
        <f t="shared" si="1075"/>
        <v>0</v>
      </c>
      <c r="AH637" s="270">
        <f t="shared" si="1107"/>
        <v>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361">
        <f t="shared" si="1042"/>
        <v>10</v>
      </c>
      <c r="AP637" s="363">
        <v>556</v>
      </c>
      <c r="AQ637" s="363">
        <f t="shared" si="1078"/>
        <v>5560</v>
      </c>
      <c r="AR637" s="363">
        <v>877</v>
      </c>
      <c r="AS637" s="363">
        <f t="shared" si="1079"/>
        <v>8770</v>
      </c>
      <c r="AT637" s="364">
        <f t="shared" si="1109"/>
        <v>14330</v>
      </c>
    </row>
    <row r="638" spans="1:46" ht="13.5" hidden="1" thickBot="1" x14ac:dyDescent="0.25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/>
      <c r="AD638" s="269">
        <v>2500</v>
      </c>
      <c r="AE638" s="269">
        <f t="shared" si="1074"/>
        <v>0</v>
      </c>
      <c r="AF638" s="269">
        <v>8211</v>
      </c>
      <c r="AG638" s="269">
        <f t="shared" si="1075"/>
        <v>0</v>
      </c>
      <c r="AH638" s="270">
        <f t="shared" si="1107"/>
        <v>0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361">
        <f t="shared" si="1042"/>
        <v>4</v>
      </c>
      <c r="AP638" s="363">
        <v>2500</v>
      </c>
      <c r="AQ638" s="363">
        <f t="shared" si="1078"/>
        <v>10000</v>
      </c>
      <c r="AR638" s="363">
        <v>8211</v>
      </c>
      <c r="AS638" s="363">
        <f t="shared" si="1079"/>
        <v>32844</v>
      </c>
      <c r="AT638" s="364">
        <f t="shared" si="1109"/>
        <v>42844</v>
      </c>
    </row>
    <row r="639" spans="1:46" ht="13.5" hidden="1" thickBot="1" x14ac:dyDescent="0.25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361">
        <f t="shared" si="1042"/>
        <v>1</v>
      </c>
      <c r="AP639" s="363">
        <v>2500</v>
      </c>
      <c r="AQ639" s="363">
        <f t="shared" si="1078"/>
        <v>2500</v>
      </c>
      <c r="AR639" s="363">
        <v>5000</v>
      </c>
      <c r="AS639" s="363">
        <f t="shared" si="1079"/>
        <v>5000</v>
      </c>
      <c r="AT639" s="364">
        <f t="shared" si="1109"/>
        <v>7500</v>
      </c>
    </row>
    <row r="640" spans="1:46" ht="13.5" hidden="1" thickBot="1" x14ac:dyDescent="0.25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361">
        <f t="shared" si="1042"/>
        <v>0</v>
      </c>
      <c r="AP640" s="363">
        <v>0</v>
      </c>
      <c r="AQ640" s="363">
        <f t="shared" si="1078"/>
        <v>0</v>
      </c>
      <c r="AR640" s="363">
        <v>0</v>
      </c>
      <c r="AS640" s="363">
        <f t="shared" si="1079"/>
        <v>0</v>
      </c>
      <c r="AT640" s="364">
        <f t="shared" si="1109"/>
        <v>0</v>
      </c>
    </row>
    <row r="641" spans="1:46" ht="26.25" hidden="1" thickBot="1" x14ac:dyDescent="0.25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361">
        <f t="shared" si="1042"/>
        <v>1</v>
      </c>
      <c r="AP641" s="362"/>
      <c r="AQ641" s="363">
        <f t="shared" si="1078"/>
        <v>0</v>
      </c>
      <c r="AR641" s="359"/>
      <c r="AS641" s="363">
        <f t="shared" si="1079"/>
        <v>0</v>
      </c>
      <c r="AT641" s="360"/>
    </row>
    <row r="642" spans="1:46" ht="26.25" hidden="1" thickBot="1" x14ac:dyDescent="0.25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/>
      <c r="X642" s="222">
        <v>14000</v>
      </c>
      <c r="Y642" s="222">
        <f t="shared" si="1072"/>
        <v>0</v>
      </c>
      <c r="Z642" s="222">
        <v>34605</v>
      </c>
      <c r="AA642" s="222">
        <f t="shared" si="1073"/>
        <v>0</v>
      </c>
      <c r="AB642" s="223">
        <f t="shared" ref="AB642:AB645" si="1113">Y642+AA642</f>
        <v>0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361">
        <f t="shared" si="1042"/>
        <v>1</v>
      </c>
      <c r="AP642" s="363">
        <v>14000</v>
      </c>
      <c r="AQ642" s="363">
        <f t="shared" si="1078"/>
        <v>14000</v>
      </c>
      <c r="AR642" s="363">
        <v>34605</v>
      </c>
      <c r="AS642" s="363">
        <f t="shared" si="1079"/>
        <v>34605</v>
      </c>
      <c r="AT642" s="364">
        <f t="shared" ref="AT642:AT645" si="1116">AQ642+AS642</f>
        <v>48605</v>
      </c>
    </row>
    <row r="643" spans="1:46" ht="26.25" hidden="1" thickBot="1" x14ac:dyDescent="0.25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/>
      <c r="X643" s="222">
        <v>14000</v>
      </c>
      <c r="Y643" s="222">
        <f t="shared" si="1072"/>
        <v>0</v>
      </c>
      <c r="Z643" s="222">
        <v>45868</v>
      </c>
      <c r="AA643" s="222">
        <f t="shared" si="1073"/>
        <v>0</v>
      </c>
      <c r="AB643" s="223">
        <f t="shared" si="1113"/>
        <v>0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361">
        <f t="shared" si="1042"/>
        <v>1</v>
      </c>
      <c r="AP643" s="363">
        <v>14000</v>
      </c>
      <c r="AQ643" s="363">
        <f t="shared" si="1078"/>
        <v>14000</v>
      </c>
      <c r="AR643" s="363">
        <v>45868</v>
      </c>
      <c r="AS643" s="363">
        <f t="shared" si="1079"/>
        <v>45868</v>
      </c>
      <c r="AT643" s="364">
        <f t="shared" si="1116"/>
        <v>59868</v>
      </c>
    </row>
    <row r="644" spans="1:46" ht="26.25" hidden="1" thickBot="1" x14ac:dyDescent="0.25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/>
      <c r="X644" s="222">
        <v>14000</v>
      </c>
      <c r="Y644" s="222">
        <f t="shared" si="1072"/>
        <v>0</v>
      </c>
      <c r="Z644" s="222">
        <v>37474</v>
      </c>
      <c r="AA644" s="222">
        <f t="shared" si="1073"/>
        <v>0</v>
      </c>
      <c r="AB644" s="223">
        <f t="shared" si="1113"/>
        <v>0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361">
        <f t="shared" si="1042"/>
        <v>1</v>
      </c>
      <c r="AP644" s="363">
        <v>14000</v>
      </c>
      <c r="AQ644" s="363">
        <f t="shared" si="1078"/>
        <v>14000</v>
      </c>
      <c r="AR644" s="363">
        <v>37474</v>
      </c>
      <c r="AS644" s="363">
        <f t="shared" si="1079"/>
        <v>37474</v>
      </c>
      <c r="AT644" s="364">
        <f t="shared" si="1116"/>
        <v>51474</v>
      </c>
    </row>
    <row r="645" spans="1:46" ht="39" hidden="1" thickBot="1" x14ac:dyDescent="0.25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/>
      <c r="X645" s="222">
        <v>44166</v>
      </c>
      <c r="Y645" s="222">
        <f t="shared" si="1072"/>
        <v>0</v>
      </c>
      <c r="Z645" s="222">
        <v>268606</v>
      </c>
      <c r="AA645" s="222">
        <f t="shared" si="1073"/>
        <v>0</v>
      </c>
      <c r="AB645" s="223">
        <f t="shared" si="1113"/>
        <v>0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361">
        <f t="shared" si="1042"/>
        <v>1</v>
      </c>
      <c r="AP645" s="363">
        <v>44166</v>
      </c>
      <c r="AQ645" s="363">
        <f t="shared" si="1078"/>
        <v>44166</v>
      </c>
      <c r="AR645" s="363">
        <v>268606</v>
      </c>
      <c r="AS645" s="363">
        <f t="shared" si="1079"/>
        <v>268606</v>
      </c>
      <c r="AT645" s="364">
        <f t="shared" si="1116"/>
        <v>312772</v>
      </c>
    </row>
    <row r="646" spans="1:46" ht="13.5" hidden="1" thickBot="1" x14ac:dyDescent="0.25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361">
        <f t="shared" si="1042"/>
        <v>3</v>
      </c>
      <c r="AP646" s="363"/>
      <c r="AQ646" s="363">
        <f t="shared" si="1078"/>
        <v>0</v>
      </c>
      <c r="AR646" s="363"/>
      <c r="AS646" s="363">
        <f t="shared" si="1079"/>
        <v>0</v>
      </c>
      <c r="AT646" s="364"/>
    </row>
    <row r="647" spans="1:46" ht="13.5" hidden="1" thickBot="1" x14ac:dyDescent="0.25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361">
        <f t="shared" si="1042"/>
        <v>0</v>
      </c>
      <c r="AP647" s="363"/>
      <c r="AQ647" s="363">
        <f t="shared" si="1078"/>
        <v>0</v>
      </c>
      <c r="AR647" s="363"/>
      <c r="AS647" s="363">
        <f t="shared" si="1079"/>
        <v>0</v>
      </c>
      <c r="AT647" s="364"/>
    </row>
    <row r="648" spans="1:46" ht="13.5" hidden="1" thickBot="1" x14ac:dyDescent="0.25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/>
      <c r="AD648" s="269">
        <f>250+105</f>
        <v>355</v>
      </c>
      <c r="AE648" s="269">
        <f t="shared" si="1074"/>
        <v>0</v>
      </c>
      <c r="AF648" s="269">
        <v>240</v>
      </c>
      <c r="AG648" s="269">
        <f t="shared" si="1075"/>
        <v>0</v>
      </c>
      <c r="AH648" s="270">
        <f t="shared" ref="AH648:AH653" si="1121">AE648+AG648</f>
        <v>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361">
        <f t="shared" si="1042"/>
        <v>20</v>
      </c>
      <c r="AP648" s="363">
        <f>250+105</f>
        <v>355</v>
      </c>
      <c r="AQ648" s="363">
        <f t="shared" si="1078"/>
        <v>7100</v>
      </c>
      <c r="AR648" s="363">
        <v>240</v>
      </c>
      <c r="AS648" s="363">
        <f t="shared" si="1079"/>
        <v>4800</v>
      </c>
      <c r="AT648" s="364">
        <f t="shared" ref="AT648:AT653" si="1123">AQ648+AS648</f>
        <v>11900</v>
      </c>
    </row>
    <row r="649" spans="1:46" ht="13.5" hidden="1" thickBot="1" x14ac:dyDescent="0.25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/>
      <c r="AD649" s="269">
        <f>330+105</f>
        <v>435</v>
      </c>
      <c r="AE649" s="269">
        <f t="shared" si="1074"/>
        <v>0</v>
      </c>
      <c r="AF649" s="269">
        <v>403</v>
      </c>
      <c r="AG649" s="269">
        <f t="shared" si="1075"/>
        <v>0</v>
      </c>
      <c r="AH649" s="270">
        <f t="shared" si="1121"/>
        <v>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361">
        <f t="shared" si="1042"/>
        <v>35</v>
      </c>
      <c r="AP649" s="363">
        <f>330+105</f>
        <v>435</v>
      </c>
      <c r="AQ649" s="363">
        <f t="shared" si="1078"/>
        <v>15225</v>
      </c>
      <c r="AR649" s="363">
        <v>403</v>
      </c>
      <c r="AS649" s="363">
        <f t="shared" si="1079"/>
        <v>14105</v>
      </c>
      <c r="AT649" s="364">
        <f t="shared" si="1123"/>
        <v>29330</v>
      </c>
    </row>
    <row r="650" spans="1:46" ht="13.5" hidden="1" thickBot="1" x14ac:dyDescent="0.25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/>
      <c r="AD650" s="269">
        <f>396+105</f>
        <v>501</v>
      </c>
      <c r="AE650" s="269">
        <f t="shared" si="1074"/>
        <v>0</v>
      </c>
      <c r="AF650" s="269">
        <v>877</v>
      </c>
      <c r="AG650" s="269">
        <f t="shared" si="1075"/>
        <v>0</v>
      </c>
      <c r="AH650" s="270">
        <f t="shared" si="1121"/>
        <v>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361">
        <f t="shared" si="1042"/>
        <v>15</v>
      </c>
      <c r="AP650" s="363">
        <f>396+105</f>
        <v>501</v>
      </c>
      <c r="AQ650" s="363">
        <f t="shared" si="1078"/>
        <v>7515</v>
      </c>
      <c r="AR650" s="363">
        <v>877</v>
      </c>
      <c r="AS650" s="363">
        <f t="shared" si="1079"/>
        <v>13155</v>
      </c>
      <c r="AT650" s="364">
        <f t="shared" si="1123"/>
        <v>20670</v>
      </c>
    </row>
    <row r="651" spans="1:46" ht="13.5" hidden="1" thickBot="1" x14ac:dyDescent="0.25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/>
      <c r="AD651" s="269">
        <v>2500</v>
      </c>
      <c r="AE651" s="269">
        <f t="shared" si="1074"/>
        <v>0</v>
      </c>
      <c r="AF651" s="269">
        <v>8211</v>
      </c>
      <c r="AG651" s="269">
        <f t="shared" si="1075"/>
        <v>0</v>
      </c>
      <c r="AH651" s="270">
        <f t="shared" si="1121"/>
        <v>0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361">
        <f t="shared" ref="AO651:AO714" si="1124">E651-K651-Q651-W651-AC651-AI651</f>
        <v>3</v>
      </c>
      <c r="AP651" s="363">
        <v>2500</v>
      </c>
      <c r="AQ651" s="363">
        <f t="shared" si="1078"/>
        <v>7500</v>
      </c>
      <c r="AR651" s="363">
        <v>8211</v>
      </c>
      <c r="AS651" s="363">
        <f t="shared" si="1079"/>
        <v>24633</v>
      </c>
      <c r="AT651" s="364">
        <f t="shared" si="1123"/>
        <v>32133</v>
      </c>
    </row>
    <row r="652" spans="1:46" ht="13.5" hidden="1" thickBot="1" x14ac:dyDescent="0.25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361">
        <f t="shared" si="1124"/>
        <v>1</v>
      </c>
      <c r="AP652" s="363">
        <v>2500</v>
      </c>
      <c r="AQ652" s="363">
        <f t="shared" si="1078"/>
        <v>2500</v>
      </c>
      <c r="AR652" s="363">
        <v>5000</v>
      </c>
      <c r="AS652" s="363">
        <f t="shared" si="1079"/>
        <v>5000</v>
      </c>
      <c r="AT652" s="364">
        <f t="shared" si="1123"/>
        <v>7500</v>
      </c>
    </row>
    <row r="653" spans="1:46" ht="13.5" hidden="1" thickBot="1" x14ac:dyDescent="0.25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361">
        <f t="shared" si="1124"/>
        <v>0</v>
      </c>
      <c r="AP653" s="363">
        <v>0</v>
      </c>
      <c r="AQ653" s="363">
        <f t="shared" si="1078"/>
        <v>0</v>
      </c>
      <c r="AR653" s="363">
        <v>0</v>
      </c>
      <c r="AS653" s="363">
        <f t="shared" si="1079"/>
        <v>0</v>
      </c>
      <c r="AT653" s="364">
        <f t="shared" si="1123"/>
        <v>0</v>
      </c>
    </row>
    <row r="654" spans="1:46" ht="26.25" hidden="1" thickBot="1" x14ac:dyDescent="0.25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361">
        <f t="shared" si="1124"/>
        <v>1</v>
      </c>
      <c r="AP654" s="363"/>
      <c r="AQ654" s="363">
        <f t="shared" si="1078"/>
        <v>0</v>
      </c>
      <c r="AR654" s="363"/>
      <c r="AS654" s="363">
        <f t="shared" si="1079"/>
        <v>0</v>
      </c>
      <c r="AT654" s="364"/>
    </row>
    <row r="655" spans="1:46" ht="26.25" hidden="1" thickBot="1" x14ac:dyDescent="0.25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/>
      <c r="X655" s="222">
        <v>14000</v>
      </c>
      <c r="Y655" s="222">
        <f t="shared" si="1072"/>
        <v>0</v>
      </c>
      <c r="Z655" s="222">
        <v>37474</v>
      </c>
      <c r="AA655" s="222">
        <f t="shared" si="1073"/>
        <v>0</v>
      </c>
      <c r="AB655" s="223">
        <f t="shared" ref="AB655:AB657" si="1128">Y655+AA655</f>
        <v>0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361">
        <f t="shared" si="1124"/>
        <v>2</v>
      </c>
      <c r="AP655" s="363">
        <v>14000</v>
      </c>
      <c r="AQ655" s="363">
        <f t="shared" si="1078"/>
        <v>28000</v>
      </c>
      <c r="AR655" s="363">
        <v>37474</v>
      </c>
      <c r="AS655" s="363">
        <f t="shared" si="1079"/>
        <v>74948</v>
      </c>
      <c r="AT655" s="364">
        <f t="shared" ref="AT655:AT657" si="1131">AQ655+AS655</f>
        <v>102948</v>
      </c>
    </row>
    <row r="656" spans="1:46" ht="26.25" hidden="1" thickBot="1" x14ac:dyDescent="0.25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/>
      <c r="X656" s="222">
        <v>14000</v>
      </c>
      <c r="Y656" s="222">
        <f t="shared" si="1072"/>
        <v>0</v>
      </c>
      <c r="Z656" s="222">
        <v>45868</v>
      </c>
      <c r="AA656" s="222">
        <f t="shared" si="1073"/>
        <v>0</v>
      </c>
      <c r="AB656" s="223">
        <f t="shared" si="1128"/>
        <v>0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361">
        <f t="shared" si="1124"/>
        <v>1</v>
      </c>
      <c r="AP656" s="363">
        <v>14000</v>
      </c>
      <c r="AQ656" s="363">
        <f t="shared" si="1078"/>
        <v>14000</v>
      </c>
      <c r="AR656" s="363">
        <v>45868</v>
      </c>
      <c r="AS656" s="363">
        <f t="shared" si="1079"/>
        <v>45868</v>
      </c>
      <c r="AT656" s="364">
        <f t="shared" si="1131"/>
        <v>59868</v>
      </c>
    </row>
    <row r="657" spans="1:46" ht="39" hidden="1" thickBot="1" x14ac:dyDescent="0.25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/>
      <c r="X657" s="222">
        <v>44166</v>
      </c>
      <c r="Y657" s="222">
        <f t="shared" si="1072"/>
        <v>0</v>
      </c>
      <c r="Z657" s="222">
        <v>268606</v>
      </c>
      <c r="AA657" s="222">
        <f t="shared" si="1073"/>
        <v>0</v>
      </c>
      <c r="AB657" s="223">
        <f t="shared" si="1128"/>
        <v>0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361">
        <f t="shared" si="1124"/>
        <v>1</v>
      </c>
      <c r="AP657" s="363">
        <v>44166</v>
      </c>
      <c r="AQ657" s="363">
        <f t="shared" si="1078"/>
        <v>44166</v>
      </c>
      <c r="AR657" s="363">
        <v>268606</v>
      </c>
      <c r="AS657" s="363">
        <f t="shared" si="1079"/>
        <v>268606</v>
      </c>
      <c r="AT657" s="364">
        <f t="shared" si="1131"/>
        <v>312772</v>
      </c>
    </row>
    <row r="658" spans="1:46" ht="13.5" hidden="1" thickBot="1" x14ac:dyDescent="0.25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361">
        <f t="shared" si="1124"/>
        <v>3</v>
      </c>
      <c r="AP658" s="363"/>
      <c r="AQ658" s="363">
        <f t="shared" si="1078"/>
        <v>0</v>
      </c>
      <c r="AR658" s="363"/>
      <c r="AS658" s="363">
        <f t="shared" si="1079"/>
        <v>0</v>
      </c>
      <c r="AT658" s="364"/>
    </row>
    <row r="659" spans="1:46" ht="13.5" hidden="1" thickBot="1" x14ac:dyDescent="0.25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361">
        <f t="shared" si="1124"/>
        <v>0</v>
      </c>
      <c r="AP659" s="363"/>
      <c r="AQ659" s="363">
        <f t="shared" si="1078"/>
        <v>0</v>
      </c>
      <c r="AR659" s="363"/>
      <c r="AS659" s="363">
        <f t="shared" si="1079"/>
        <v>0</v>
      </c>
      <c r="AT659" s="364"/>
    </row>
    <row r="660" spans="1:46" ht="13.5" hidden="1" thickBot="1" x14ac:dyDescent="0.25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/>
      <c r="AD660" s="269">
        <f>250+105</f>
        <v>355</v>
      </c>
      <c r="AE660" s="269">
        <f t="shared" si="1074"/>
        <v>0</v>
      </c>
      <c r="AF660" s="269">
        <v>240</v>
      </c>
      <c r="AG660" s="269">
        <f t="shared" si="1075"/>
        <v>0</v>
      </c>
      <c r="AH660" s="270">
        <f t="shared" ref="AH660:AH665" si="1136">AE660+AG660</f>
        <v>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361">
        <f t="shared" si="1124"/>
        <v>20</v>
      </c>
      <c r="AP660" s="363">
        <f>250+105</f>
        <v>355</v>
      </c>
      <c r="AQ660" s="363">
        <f t="shared" si="1078"/>
        <v>7100</v>
      </c>
      <c r="AR660" s="363">
        <v>240</v>
      </c>
      <c r="AS660" s="363">
        <f t="shared" si="1079"/>
        <v>4800</v>
      </c>
      <c r="AT660" s="364">
        <f t="shared" ref="AT660:AT665" si="1138">AQ660+AS660</f>
        <v>11900</v>
      </c>
    </row>
    <row r="661" spans="1:46" ht="13.5" hidden="1" thickBot="1" x14ac:dyDescent="0.25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/>
      <c r="AD661" s="269">
        <f>330+105</f>
        <v>435</v>
      </c>
      <c r="AE661" s="269">
        <f t="shared" si="1074"/>
        <v>0</v>
      </c>
      <c r="AF661" s="269">
        <v>403</v>
      </c>
      <c r="AG661" s="269">
        <f t="shared" si="1075"/>
        <v>0</v>
      </c>
      <c r="AH661" s="270">
        <f t="shared" si="1136"/>
        <v>0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361">
        <f t="shared" si="1124"/>
        <v>35</v>
      </c>
      <c r="AP661" s="363">
        <f>330+105</f>
        <v>435</v>
      </c>
      <c r="AQ661" s="363">
        <f t="shared" si="1078"/>
        <v>15225</v>
      </c>
      <c r="AR661" s="363">
        <v>403</v>
      </c>
      <c r="AS661" s="363">
        <f t="shared" si="1079"/>
        <v>14105</v>
      </c>
      <c r="AT661" s="364">
        <f t="shared" si="1138"/>
        <v>29330</v>
      </c>
    </row>
    <row r="662" spans="1:46" ht="13.5" hidden="1" thickBot="1" x14ac:dyDescent="0.25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361">
        <f t="shared" si="1124"/>
        <v>15</v>
      </c>
      <c r="AP662" s="363">
        <f>396+105</f>
        <v>501</v>
      </c>
      <c r="AQ662" s="363">
        <f t="shared" si="1078"/>
        <v>7515</v>
      </c>
      <c r="AR662" s="363">
        <v>877</v>
      </c>
      <c r="AS662" s="363">
        <f t="shared" si="1079"/>
        <v>13155</v>
      </c>
      <c r="AT662" s="364">
        <f t="shared" si="1138"/>
        <v>20670</v>
      </c>
    </row>
    <row r="663" spans="1:46" ht="13.5" hidden="1" thickBot="1" x14ac:dyDescent="0.25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/>
      <c r="AD663" s="269">
        <v>2500</v>
      </c>
      <c r="AE663" s="269">
        <f t="shared" si="1074"/>
        <v>0</v>
      </c>
      <c r="AF663" s="269">
        <v>8211</v>
      </c>
      <c r="AG663" s="269">
        <f t="shared" si="1075"/>
        <v>0</v>
      </c>
      <c r="AH663" s="270">
        <f t="shared" si="1136"/>
        <v>0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361">
        <f t="shared" si="1124"/>
        <v>3</v>
      </c>
      <c r="AP663" s="363">
        <v>2500</v>
      </c>
      <c r="AQ663" s="363">
        <f t="shared" si="1078"/>
        <v>7500</v>
      </c>
      <c r="AR663" s="363">
        <v>8211</v>
      </c>
      <c r="AS663" s="363">
        <f t="shared" si="1079"/>
        <v>24633</v>
      </c>
      <c r="AT663" s="364">
        <f t="shared" si="1138"/>
        <v>32133</v>
      </c>
    </row>
    <row r="664" spans="1:46" ht="13.5" hidden="1" thickBot="1" x14ac:dyDescent="0.25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361">
        <f t="shared" si="1124"/>
        <v>1</v>
      </c>
      <c r="AP664" s="363">
        <v>2500</v>
      </c>
      <c r="AQ664" s="363">
        <f t="shared" si="1078"/>
        <v>2500</v>
      </c>
      <c r="AR664" s="363">
        <v>5000</v>
      </c>
      <c r="AS664" s="363">
        <f t="shared" si="1079"/>
        <v>5000</v>
      </c>
      <c r="AT664" s="364">
        <f t="shared" si="1138"/>
        <v>7500</v>
      </c>
    </row>
    <row r="665" spans="1:46" ht="13.5" hidden="1" thickBot="1" x14ac:dyDescent="0.25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361">
        <f t="shared" si="1124"/>
        <v>0</v>
      </c>
      <c r="AP665" s="363">
        <v>0</v>
      </c>
      <c r="AQ665" s="363">
        <f t="shared" si="1078"/>
        <v>0</v>
      </c>
      <c r="AR665" s="363">
        <v>0</v>
      </c>
      <c r="AS665" s="363">
        <f t="shared" si="1079"/>
        <v>0</v>
      </c>
      <c r="AT665" s="364">
        <f t="shared" si="1138"/>
        <v>0</v>
      </c>
    </row>
    <row r="666" spans="1:46" ht="26.25" hidden="1" thickBot="1" x14ac:dyDescent="0.25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/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361">
        <f t="shared" si="1124"/>
        <v>1</v>
      </c>
      <c r="AP666" s="363"/>
      <c r="AQ666" s="363">
        <f t="shared" si="1078"/>
        <v>0</v>
      </c>
      <c r="AR666" s="363"/>
      <c r="AS666" s="363">
        <f t="shared" si="1079"/>
        <v>0</v>
      </c>
      <c r="AT666" s="364"/>
    </row>
    <row r="667" spans="1:46" ht="26.25" hidden="1" thickBot="1" x14ac:dyDescent="0.25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/>
      <c r="X667" s="222">
        <v>14000</v>
      </c>
      <c r="Y667" s="222">
        <f t="shared" si="1072"/>
        <v>0</v>
      </c>
      <c r="Z667" s="222">
        <v>37474</v>
      </c>
      <c r="AA667" s="222">
        <f t="shared" si="1073"/>
        <v>0</v>
      </c>
      <c r="AB667" s="223">
        <f t="shared" ref="AB667:AB668" si="1144">Y667+AA667</f>
        <v>0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361">
        <f t="shared" si="1124"/>
        <v>3</v>
      </c>
      <c r="AP667" s="363">
        <v>14000</v>
      </c>
      <c r="AQ667" s="363">
        <f t="shared" si="1078"/>
        <v>42000</v>
      </c>
      <c r="AR667" s="363">
        <v>37474</v>
      </c>
      <c r="AS667" s="363">
        <f t="shared" si="1079"/>
        <v>112422</v>
      </c>
      <c r="AT667" s="364">
        <f t="shared" ref="AT667:AT668" si="1147">AQ667+AS667</f>
        <v>154422</v>
      </c>
    </row>
    <row r="668" spans="1:46" ht="39" hidden="1" thickBot="1" x14ac:dyDescent="0.25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/>
      <c r="X668" s="222">
        <v>44166</v>
      </c>
      <c r="Y668" s="222">
        <f t="shared" si="1072"/>
        <v>0</v>
      </c>
      <c r="Z668" s="222">
        <v>268606</v>
      </c>
      <c r="AA668" s="222">
        <f t="shared" si="1073"/>
        <v>0</v>
      </c>
      <c r="AB668" s="223">
        <f t="shared" si="1144"/>
        <v>0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361">
        <f t="shared" si="1124"/>
        <v>1</v>
      </c>
      <c r="AP668" s="363">
        <v>44166</v>
      </c>
      <c r="AQ668" s="363">
        <f t="shared" si="1078"/>
        <v>44166</v>
      </c>
      <c r="AR668" s="363">
        <v>268606</v>
      </c>
      <c r="AS668" s="363">
        <f t="shared" si="1079"/>
        <v>268606</v>
      </c>
      <c r="AT668" s="364">
        <f t="shared" si="1147"/>
        <v>312772</v>
      </c>
    </row>
    <row r="669" spans="1:46" ht="13.5" hidden="1" thickBot="1" x14ac:dyDescent="0.25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361">
        <f t="shared" si="1124"/>
        <v>3</v>
      </c>
      <c r="AP669" s="363"/>
      <c r="AQ669" s="363">
        <f t="shared" si="1078"/>
        <v>0</v>
      </c>
      <c r="AR669" s="363"/>
      <c r="AS669" s="363">
        <f t="shared" si="1079"/>
        <v>0</v>
      </c>
      <c r="AT669" s="364"/>
    </row>
    <row r="670" spans="1:46" ht="13.5" hidden="1" thickBot="1" x14ac:dyDescent="0.25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361">
        <f t="shared" si="1124"/>
        <v>0</v>
      </c>
      <c r="AP670" s="363"/>
      <c r="AQ670" s="363">
        <f t="shared" si="1078"/>
        <v>0</v>
      </c>
      <c r="AR670" s="363"/>
      <c r="AS670" s="363">
        <f t="shared" si="1079"/>
        <v>0</v>
      </c>
      <c r="AT670" s="364"/>
    </row>
    <row r="671" spans="1:46" ht="13.5" hidden="1" thickBot="1" x14ac:dyDescent="0.25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361">
        <f t="shared" si="1124"/>
        <v>20</v>
      </c>
      <c r="AP671" s="363">
        <f>250+105</f>
        <v>355</v>
      </c>
      <c r="AQ671" s="363">
        <f t="shared" si="1078"/>
        <v>7100</v>
      </c>
      <c r="AR671" s="363">
        <v>240</v>
      </c>
      <c r="AS671" s="363">
        <f t="shared" si="1079"/>
        <v>4800</v>
      </c>
      <c r="AT671" s="364">
        <f t="shared" ref="AT671:AT677" si="1154">AQ671+AS671</f>
        <v>11900</v>
      </c>
    </row>
    <row r="672" spans="1:46" ht="13.5" hidden="1" thickBot="1" x14ac:dyDescent="0.25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361">
        <f t="shared" si="1124"/>
        <v>27</v>
      </c>
      <c r="AP672" s="363">
        <f>330+105</f>
        <v>435</v>
      </c>
      <c r="AQ672" s="363">
        <f t="shared" si="1078"/>
        <v>11745</v>
      </c>
      <c r="AR672" s="363">
        <v>403</v>
      </c>
      <c r="AS672" s="363">
        <f t="shared" si="1079"/>
        <v>10881</v>
      </c>
      <c r="AT672" s="364">
        <f t="shared" si="1154"/>
        <v>22626</v>
      </c>
    </row>
    <row r="673" spans="1:46" ht="13.5" hidden="1" thickBot="1" x14ac:dyDescent="0.25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361">
        <f t="shared" si="1124"/>
        <v>3</v>
      </c>
      <c r="AP673" s="363">
        <f>352+105</f>
        <v>457</v>
      </c>
      <c r="AQ673" s="363">
        <f t="shared" si="1078"/>
        <v>1371</v>
      </c>
      <c r="AR673" s="363">
        <v>524</v>
      </c>
      <c r="AS673" s="363">
        <f t="shared" si="1079"/>
        <v>1572</v>
      </c>
      <c r="AT673" s="364">
        <f t="shared" si="1154"/>
        <v>2943</v>
      </c>
    </row>
    <row r="674" spans="1:46" ht="13.5" hidden="1" thickBot="1" x14ac:dyDescent="0.25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361">
        <f t="shared" si="1124"/>
        <v>10</v>
      </c>
      <c r="AP674" s="363">
        <f>396+105</f>
        <v>501</v>
      </c>
      <c r="AQ674" s="363">
        <f t="shared" si="1078"/>
        <v>5010</v>
      </c>
      <c r="AR674" s="363">
        <v>877</v>
      </c>
      <c r="AS674" s="363">
        <f t="shared" si="1079"/>
        <v>8770</v>
      </c>
      <c r="AT674" s="364">
        <f t="shared" si="1154"/>
        <v>13780</v>
      </c>
    </row>
    <row r="675" spans="1:46" ht="13.5" hidden="1" thickBot="1" x14ac:dyDescent="0.25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361">
        <f t="shared" si="1124"/>
        <v>3</v>
      </c>
      <c r="AP675" s="363">
        <v>2500</v>
      </c>
      <c r="AQ675" s="363">
        <f t="shared" si="1078"/>
        <v>7500</v>
      </c>
      <c r="AR675" s="363">
        <v>8211</v>
      </c>
      <c r="AS675" s="363">
        <f t="shared" si="1079"/>
        <v>24633</v>
      </c>
      <c r="AT675" s="364">
        <f t="shared" si="1154"/>
        <v>32133</v>
      </c>
    </row>
    <row r="676" spans="1:46" ht="13.5" hidden="1" thickBot="1" x14ac:dyDescent="0.25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361">
        <f t="shared" si="1124"/>
        <v>1</v>
      </c>
      <c r="AP676" s="363">
        <v>2500</v>
      </c>
      <c r="AQ676" s="363">
        <f t="shared" si="1078"/>
        <v>2500</v>
      </c>
      <c r="AR676" s="363">
        <v>5000</v>
      </c>
      <c r="AS676" s="363">
        <f t="shared" si="1079"/>
        <v>5000</v>
      </c>
      <c r="AT676" s="364">
        <f t="shared" si="1154"/>
        <v>7500</v>
      </c>
    </row>
    <row r="677" spans="1:46" ht="13.5" hidden="1" thickBot="1" x14ac:dyDescent="0.25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/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0</v>
      </c>
      <c r="AH677" s="270">
        <f t="shared" si="1152"/>
        <v>0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361">
        <f t="shared" si="1124"/>
        <v>1</v>
      </c>
      <c r="AP677" s="363">
        <v>0</v>
      </c>
      <c r="AQ677" s="363">
        <f t="shared" si="1078"/>
        <v>0</v>
      </c>
      <c r="AR677" s="363">
        <v>53055</v>
      </c>
      <c r="AS677" s="363">
        <f t="shared" si="1079"/>
        <v>53055</v>
      </c>
      <c r="AT677" s="364">
        <f t="shared" si="1154"/>
        <v>53055</v>
      </c>
    </row>
    <row r="678" spans="1:46" ht="13.5" hidden="1" thickBot="1" x14ac:dyDescent="0.25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361">
        <f t="shared" si="1124"/>
        <v>0</v>
      </c>
      <c r="AP678" s="362"/>
      <c r="AQ678" s="363"/>
      <c r="AR678" s="359"/>
      <c r="AS678" s="363"/>
      <c r="AT678" s="360"/>
    </row>
    <row r="679" spans="1:46" ht="13.5" hidden="1" thickBot="1" x14ac:dyDescent="0.25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/>
      <c r="AD679" s="269">
        <v>500</v>
      </c>
      <c r="AE679" s="269">
        <f t="shared" ref="AE679:AE683" si="1165">AC679*AD679</f>
        <v>0</v>
      </c>
      <c r="AF679" s="269">
        <v>117</v>
      </c>
      <c r="AG679" s="269">
        <f t="shared" ref="AG679:AG683" si="1166">AC679*AF679</f>
        <v>0</v>
      </c>
      <c r="AH679" s="270">
        <f t="shared" ref="AH679:AH683" si="1167">AE679+AG679</f>
        <v>0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361">
        <f t="shared" si="1124"/>
        <v>67</v>
      </c>
      <c r="AP679" s="363">
        <v>500</v>
      </c>
      <c r="AQ679" s="363">
        <f t="shared" ref="AQ679:AQ683" si="1171">AO679*AP679</f>
        <v>33500</v>
      </c>
      <c r="AR679" s="363">
        <v>117</v>
      </c>
      <c r="AS679" s="363">
        <f t="shared" ref="AS679:AS683" si="1172">AO679*AR679</f>
        <v>7839</v>
      </c>
      <c r="AT679" s="364">
        <f t="shared" ref="AT679:AT683" si="1173">AQ679+AS679</f>
        <v>41339</v>
      </c>
    </row>
    <row r="680" spans="1:46" ht="13.5" hidden="1" thickBot="1" x14ac:dyDescent="0.25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/>
      <c r="AD680" s="269">
        <v>500</v>
      </c>
      <c r="AE680" s="269">
        <f t="shared" si="1165"/>
        <v>0</v>
      </c>
      <c r="AF680" s="269">
        <v>200</v>
      </c>
      <c r="AG680" s="269">
        <f t="shared" si="1166"/>
        <v>0</v>
      </c>
      <c r="AH680" s="270">
        <f t="shared" si="1167"/>
        <v>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361">
        <f t="shared" si="1124"/>
        <v>24</v>
      </c>
      <c r="AP680" s="363">
        <v>500</v>
      </c>
      <c r="AQ680" s="363">
        <f t="shared" si="1171"/>
        <v>12000</v>
      </c>
      <c r="AR680" s="363">
        <v>200</v>
      </c>
      <c r="AS680" s="363">
        <f t="shared" si="1172"/>
        <v>4800</v>
      </c>
      <c r="AT680" s="364">
        <f t="shared" si="1173"/>
        <v>16800</v>
      </c>
    </row>
    <row r="681" spans="1:46" ht="13.5" hidden="1" thickBot="1" x14ac:dyDescent="0.25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/>
      <c r="AD681" s="269">
        <v>500</v>
      </c>
      <c r="AE681" s="269">
        <f t="shared" si="1165"/>
        <v>0</v>
      </c>
      <c r="AF681" s="269">
        <v>326</v>
      </c>
      <c r="AG681" s="269">
        <f t="shared" si="1166"/>
        <v>0</v>
      </c>
      <c r="AH681" s="270">
        <f t="shared" si="1167"/>
        <v>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361">
        <f t="shared" si="1124"/>
        <v>25</v>
      </c>
      <c r="AP681" s="363">
        <v>500</v>
      </c>
      <c r="AQ681" s="363">
        <f t="shared" si="1171"/>
        <v>12500</v>
      </c>
      <c r="AR681" s="363">
        <v>326</v>
      </c>
      <c r="AS681" s="363">
        <f t="shared" si="1172"/>
        <v>8150</v>
      </c>
      <c r="AT681" s="364">
        <f t="shared" si="1173"/>
        <v>20650</v>
      </c>
    </row>
    <row r="682" spans="1:46" ht="13.5" hidden="1" thickBot="1" x14ac:dyDescent="0.25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/>
      <c r="AD682" s="269">
        <v>500</v>
      </c>
      <c r="AE682" s="269">
        <f t="shared" si="1165"/>
        <v>0</v>
      </c>
      <c r="AF682" s="269">
        <v>512</v>
      </c>
      <c r="AG682" s="269">
        <f t="shared" si="1166"/>
        <v>0</v>
      </c>
      <c r="AH682" s="270">
        <f t="shared" si="1167"/>
        <v>0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361">
        <f t="shared" si="1124"/>
        <v>17</v>
      </c>
      <c r="AP682" s="363">
        <v>500</v>
      </c>
      <c r="AQ682" s="363">
        <f t="shared" si="1171"/>
        <v>8500</v>
      </c>
      <c r="AR682" s="363">
        <v>512</v>
      </c>
      <c r="AS682" s="363">
        <f t="shared" si="1172"/>
        <v>8704</v>
      </c>
      <c r="AT682" s="364">
        <f t="shared" si="1173"/>
        <v>17204</v>
      </c>
    </row>
    <row r="683" spans="1:46" ht="13.5" hidden="1" thickBot="1" x14ac:dyDescent="0.25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361">
        <f t="shared" si="1124"/>
        <v>133</v>
      </c>
      <c r="AP683" s="363">
        <v>500</v>
      </c>
      <c r="AQ683" s="363">
        <f t="shared" si="1171"/>
        <v>66500</v>
      </c>
      <c r="AR683" s="363">
        <v>915</v>
      </c>
      <c r="AS683" s="363">
        <f t="shared" si="1172"/>
        <v>121695</v>
      </c>
      <c r="AT683" s="364">
        <f t="shared" si="1173"/>
        <v>188195</v>
      </c>
    </row>
    <row r="684" spans="1:46" ht="13.5" hidden="1" thickBot="1" x14ac:dyDescent="0.25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361">
        <f t="shared" si="1124"/>
        <v>0</v>
      </c>
      <c r="AP684" s="363"/>
      <c r="AQ684" s="363"/>
      <c r="AR684" s="363"/>
      <c r="AS684" s="363"/>
      <c r="AT684" s="364"/>
    </row>
    <row r="685" spans="1:46" ht="13.5" hidden="1" thickBot="1" x14ac:dyDescent="0.25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361">
        <f t="shared" si="1124"/>
        <v>1</v>
      </c>
      <c r="AP685" s="363">
        <v>402000</v>
      </c>
      <c r="AQ685" s="363">
        <f t="shared" ref="AQ685:AQ686" si="1190">AO685*AP685</f>
        <v>402000</v>
      </c>
      <c r="AR685" s="363">
        <v>0</v>
      </c>
      <c r="AS685" s="363">
        <f t="shared" ref="AS685:AS686" si="1191">AO685*AR685</f>
        <v>0</v>
      </c>
      <c r="AT685" s="364">
        <f t="shared" ref="AT685:AT686" si="1192">AQ685+AS685</f>
        <v>402000</v>
      </c>
    </row>
    <row r="686" spans="1:46" ht="13.5" hidden="1" thickBot="1" x14ac:dyDescent="0.25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361">
        <f t="shared" si="1124"/>
        <v>1</v>
      </c>
      <c r="AP686" s="363">
        <v>162000</v>
      </c>
      <c r="AQ686" s="363">
        <f t="shared" si="1190"/>
        <v>162000</v>
      </c>
      <c r="AR686" s="363">
        <v>0</v>
      </c>
      <c r="AS686" s="363">
        <f t="shared" si="1191"/>
        <v>0</v>
      </c>
      <c r="AT686" s="364">
        <f t="shared" si="1192"/>
        <v>162000</v>
      </c>
    </row>
    <row r="687" spans="1:46" ht="13.5" hidden="1" thickBot="1" x14ac:dyDescent="0.25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361">
        <f t="shared" si="1124"/>
        <v>0</v>
      </c>
      <c r="AP687" s="363"/>
      <c r="AQ687" s="363"/>
      <c r="AR687" s="363"/>
      <c r="AS687" s="363"/>
      <c r="AT687" s="364"/>
    </row>
    <row r="688" spans="1:46" ht="13.5" hidden="1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361">
        <f t="shared" si="1124"/>
        <v>0</v>
      </c>
      <c r="AP688" s="362"/>
      <c r="AQ688" s="359"/>
      <c r="AR688" s="359"/>
      <c r="AS688" s="359"/>
      <c r="AT688" s="360"/>
    </row>
    <row r="689" spans="1:46" ht="13.5" hidden="1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0</v>
      </c>
      <c r="Z689" s="251"/>
      <c r="AA689" s="252">
        <f>SUM(AA534:AA687)</f>
        <v>0</v>
      </c>
      <c r="AB689" s="252">
        <f>SUM(AB534:AB687)</f>
        <v>0</v>
      </c>
      <c r="AC689" s="297"/>
      <c r="AD689" s="298"/>
      <c r="AE689" s="299">
        <f>SUM(AE534:AE687)</f>
        <v>0</v>
      </c>
      <c r="AF689" s="298"/>
      <c r="AG689" s="299">
        <f>SUM(AG534:AG687)</f>
        <v>0</v>
      </c>
      <c r="AH689" s="299">
        <f>SUM(AH534:AH687)</f>
        <v>0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361">
        <f t="shared" si="1124"/>
        <v>0</v>
      </c>
      <c r="AP689" s="383"/>
      <c r="AQ689" s="384">
        <f>SUM(AQ534:AQ687)</f>
        <v>4574516.5999999996</v>
      </c>
      <c r="AR689" s="383"/>
      <c r="AS689" s="384">
        <f>SUM(AS534:AS687)</f>
        <v>6249439.559737375</v>
      </c>
      <c r="AT689" s="384">
        <f>SUM(AT534:AT687)</f>
        <v>10823956.159737375</v>
      </c>
    </row>
    <row r="690" spans="1:46" ht="13.5" hidden="1" thickBot="1" x14ac:dyDescent="0.25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361">
        <f t="shared" si="1124"/>
        <v>0</v>
      </c>
      <c r="AP690" s="385"/>
      <c r="AQ690" s="359"/>
      <c r="AR690" s="359"/>
      <c r="AS690" s="359"/>
      <c r="AT690" s="360"/>
    </row>
    <row r="691" spans="1:46" ht="14.25" hidden="1" thickBot="1" x14ac:dyDescent="0.3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361">
        <f t="shared" si="1124"/>
        <v>0</v>
      </c>
      <c r="AP691" s="358"/>
      <c r="AQ691" s="359"/>
      <c r="AR691" s="359"/>
      <c r="AS691" s="359"/>
      <c r="AT691" s="360"/>
    </row>
    <row r="692" spans="1:46" ht="26.25" hidden="1" thickBot="1" x14ac:dyDescent="0.25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361">
        <f t="shared" si="1124"/>
        <v>11</v>
      </c>
      <c r="AP692" s="363">
        <v>2000</v>
      </c>
      <c r="AQ692" s="363">
        <f>AO692*AP692</f>
        <v>22000</v>
      </c>
      <c r="AR692" s="363">
        <v>1856</v>
      </c>
      <c r="AS692" s="363">
        <f>AO692*AR692</f>
        <v>20416</v>
      </c>
      <c r="AT692" s="364">
        <f t="shared" ref="AT692:AT708" si="1199">AQ692+AS692</f>
        <v>42416</v>
      </c>
    </row>
    <row r="693" spans="1:46" ht="13.5" hidden="1" thickBot="1" x14ac:dyDescent="0.25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361">
        <f t="shared" si="1124"/>
        <v>3</v>
      </c>
      <c r="AP693" s="363">
        <v>750</v>
      </c>
      <c r="AQ693" s="363">
        <f t="shared" ref="AQ693:AQ708" si="1212">AO693*AP693</f>
        <v>2250</v>
      </c>
      <c r="AR693" s="363">
        <v>532</v>
      </c>
      <c r="AS693" s="363">
        <f t="shared" ref="AS693:AS708" si="1213">AO693*AR693</f>
        <v>1596</v>
      </c>
      <c r="AT693" s="364">
        <f t="shared" si="1199"/>
        <v>3846</v>
      </c>
    </row>
    <row r="694" spans="1:46" ht="13.5" hidden="1" thickBot="1" x14ac:dyDescent="0.25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361">
        <f t="shared" si="1124"/>
        <v>34</v>
      </c>
      <c r="AP694" s="363">
        <v>450</v>
      </c>
      <c r="AQ694" s="363">
        <f t="shared" si="1212"/>
        <v>15300</v>
      </c>
      <c r="AR694" s="363">
        <v>4220</v>
      </c>
      <c r="AS694" s="363">
        <f t="shared" si="1213"/>
        <v>143480</v>
      </c>
      <c r="AT694" s="364">
        <f t="shared" si="1199"/>
        <v>158780</v>
      </c>
    </row>
    <row r="695" spans="1:46" ht="13.5" hidden="1" thickBot="1" x14ac:dyDescent="0.25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361">
        <f t="shared" si="1124"/>
        <v>3</v>
      </c>
      <c r="AP695" s="363">
        <v>100</v>
      </c>
      <c r="AQ695" s="363">
        <f t="shared" si="1212"/>
        <v>300</v>
      </c>
      <c r="AR695" s="363">
        <v>189</v>
      </c>
      <c r="AS695" s="363">
        <f t="shared" si="1213"/>
        <v>567</v>
      </c>
      <c r="AT695" s="364">
        <f t="shared" si="1199"/>
        <v>867</v>
      </c>
    </row>
    <row r="696" spans="1:46" ht="13.5" hidden="1" thickBot="1" x14ac:dyDescent="0.25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361">
        <f t="shared" si="1124"/>
        <v>40</v>
      </c>
      <c r="AP696" s="363">
        <v>50</v>
      </c>
      <c r="AQ696" s="363">
        <f t="shared" si="1212"/>
        <v>2000</v>
      </c>
      <c r="AR696" s="363">
        <v>324</v>
      </c>
      <c r="AS696" s="363">
        <f t="shared" si="1213"/>
        <v>12960</v>
      </c>
      <c r="AT696" s="364">
        <f t="shared" si="1199"/>
        <v>14960</v>
      </c>
    </row>
    <row r="697" spans="1:46" ht="13.5" hidden="1" thickBot="1" x14ac:dyDescent="0.25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361">
        <f t="shared" si="1124"/>
        <v>200</v>
      </c>
      <c r="AP697" s="363">
        <v>80</v>
      </c>
      <c r="AQ697" s="363">
        <f t="shared" si="1212"/>
        <v>16000</v>
      </c>
      <c r="AR697" s="363">
        <v>30</v>
      </c>
      <c r="AS697" s="363">
        <f t="shared" si="1213"/>
        <v>6000</v>
      </c>
      <c r="AT697" s="364">
        <f t="shared" si="1199"/>
        <v>22000</v>
      </c>
    </row>
    <row r="698" spans="1:46" ht="13.5" hidden="1" thickBot="1" x14ac:dyDescent="0.25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361">
        <f t="shared" si="1124"/>
        <v>250</v>
      </c>
      <c r="AP698" s="363">
        <v>80</v>
      </c>
      <c r="AQ698" s="363">
        <f t="shared" si="1212"/>
        <v>20000</v>
      </c>
      <c r="AR698" s="363">
        <v>45</v>
      </c>
      <c r="AS698" s="363">
        <f t="shared" si="1213"/>
        <v>11250</v>
      </c>
      <c r="AT698" s="364">
        <f t="shared" si="1199"/>
        <v>31250</v>
      </c>
    </row>
    <row r="699" spans="1:46" ht="13.5" hidden="1" thickBot="1" x14ac:dyDescent="0.25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361">
        <f t="shared" si="1124"/>
        <v>400</v>
      </c>
      <c r="AP699" s="363">
        <v>0</v>
      </c>
      <c r="AQ699" s="363">
        <f t="shared" si="1212"/>
        <v>0</v>
      </c>
      <c r="AR699" s="363">
        <v>32</v>
      </c>
      <c r="AS699" s="363">
        <f t="shared" si="1213"/>
        <v>12800</v>
      </c>
      <c r="AT699" s="364">
        <f t="shared" si="1199"/>
        <v>12800</v>
      </c>
    </row>
    <row r="700" spans="1:46" ht="13.5" hidden="1" thickBot="1" x14ac:dyDescent="0.25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361">
        <f t="shared" si="1124"/>
        <v>500</v>
      </c>
      <c r="AP700" s="363">
        <v>0</v>
      </c>
      <c r="AQ700" s="363">
        <f t="shared" si="1212"/>
        <v>0</v>
      </c>
      <c r="AR700" s="363">
        <v>34</v>
      </c>
      <c r="AS700" s="363">
        <f t="shared" si="1213"/>
        <v>17000</v>
      </c>
      <c r="AT700" s="364">
        <f t="shared" si="1199"/>
        <v>17000</v>
      </c>
    </row>
    <row r="701" spans="1:46" ht="26.25" hidden="1" thickBot="1" x14ac:dyDescent="0.25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361">
        <f t="shared" si="1124"/>
        <v>1</v>
      </c>
      <c r="AP701" s="363">
        <v>90059</v>
      </c>
      <c r="AQ701" s="363">
        <f t="shared" si="1212"/>
        <v>90059</v>
      </c>
      <c r="AR701" s="363">
        <v>151613.06399999998</v>
      </c>
      <c r="AS701" s="363">
        <f t="shared" si="1213"/>
        <v>151613.06399999998</v>
      </c>
      <c r="AT701" s="364">
        <f t="shared" si="1199"/>
        <v>241672.06399999998</v>
      </c>
    </row>
    <row r="702" spans="1:46" ht="13.5" hidden="1" thickBot="1" x14ac:dyDescent="0.25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361">
        <f t="shared" si="1124"/>
        <v>240</v>
      </c>
      <c r="AP702" s="363">
        <v>150</v>
      </c>
      <c r="AQ702" s="363">
        <f t="shared" si="1212"/>
        <v>36000</v>
      </c>
      <c r="AR702" s="363">
        <v>227</v>
      </c>
      <c r="AS702" s="363">
        <f t="shared" si="1213"/>
        <v>54480</v>
      </c>
      <c r="AT702" s="364">
        <f t="shared" si="1199"/>
        <v>90480</v>
      </c>
    </row>
    <row r="703" spans="1:46" ht="13.5" hidden="1" thickBot="1" x14ac:dyDescent="0.25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361">
        <f t="shared" si="1124"/>
        <v>2170</v>
      </c>
      <c r="AP703" s="363">
        <v>150</v>
      </c>
      <c r="AQ703" s="363">
        <f t="shared" si="1212"/>
        <v>325500</v>
      </c>
      <c r="AR703" s="363">
        <v>135</v>
      </c>
      <c r="AS703" s="363">
        <f t="shared" si="1213"/>
        <v>292950</v>
      </c>
      <c r="AT703" s="364">
        <f t="shared" si="1199"/>
        <v>618450</v>
      </c>
    </row>
    <row r="704" spans="1:46" ht="13.5" hidden="1" thickBot="1" x14ac:dyDescent="0.25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361">
        <f t="shared" si="1124"/>
        <v>605</v>
      </c>
      <c r="AP704" s="363">
        <v>150</v>
      </c>
      <c r="AQ704" s="363">
        <f t="shared" si="1212"/>
        <v>90750</v>
      </c>
      <c r="AR704" s="363">
        <v>270</v>
      </c>
      <c r="AS704" s="363">
        <f t="shared" si="1213"/>
        <v>163350</v>
      </c>
      <c r="AT704" s="364">
        <f t="shared" si="1199"/>
        <v>254100</v>
      </c>
    </row>
    <row r="705" spans="1:46" ht="13.5" hidden="1" thickBot="1" x14ac:dyDescent="0.25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361">
        <f t="shared" si="1124"/>
        <v>665</v>
      </c>
      <c r="AP705" s="363">
        <v>150</v>
      </c>
      <c r="AQ705" s="363">
        <f t="shared" si="1212"/>
        <v>99750</v>
      </c>
      <c r="AR705" s="363">
        <v>221</v>
      </c>
      <c r="AS705" s="363">
        <f t="shared" si="1213"/>
        <v>146965</v>
      </c>
      <c r="AT705" s="364">
        <f t="shared" si="1199"/>
        <v>246715</v>
      </c>
    </row>
    <row r="706" spans="1:46" ht="13.5" hidden="1" thickBot="1" x14ac:dyDescent="0.25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361">
        <f t="shared" si="1124"/>
        <v>60</v>
      </c>
      <c r="AP706" s="363">
        <v>120</v>
      </c>
      <c r="AQ706" s="363">
        <f t="shared" si="1212"/>
        <v>7200</v>
      </c>
      <c r="AR706" s="363">
        <v>33</v>
      </c>
      <c r="AS706" s="363">
        <f t="shared" si="1213"/>
        <v>1980</v>
      </c>
      <c r="AT706" s="364">
        <f t="shared" si="1199"/>
        <v>9180</v>
      </c>
    </row>
    <row r="707" spans="1:46" ht="13.5" hidden="1" thickBot="1" x14ac:dyDescent="0.25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361">
        <f t="shared" si="1124"/>
        <v>80</v>
      </c>
      <c r="AP707" s="363">
        <v>120</v>
      </c>
      <c r="AQ707" s="363">
        <f t="shared" si="1212"/>
        <v>9600</v>
      </c>
      <c r="AR707" s="363">
        <v>30</v>
      </c>
      <c r="AS707" s="363">
        <f t="shared" si="1213"/>
        <v>2400</v>
      </c>
      <c r="AT707" s="364">
        <f t="shared" si="1199"/>
        <v>12000</v>
      </c>
    </row>
    <row r="708" spans="1:46" ht="13.5" hidden="1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361">
        <f t="shared" si="1124"/>
        <v>1</v>
      </c>
      <c r="AP708" s="363">
        <v>49659</v>
      </c>
      <c r="AQ708" s="363">
        <f t="shared" si="1212"/>
        <v>49659</v>
      </c>
      <c r="AR708" s="363">
        <v>99318</v>
      </c>
      <c r="AS708" s="363">
        <f t="shared" si="1213"/>
        <v>99318</v>
      </c>
      <c r="AT708" s="364">
        <f t="shared" si="1199"/>
        <v>148977</v>
      </c>
    </row>
    <row r="709" spans="1:46" ht="13.5" hidden="1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361">
        <f t="shared" si="1124"/>
        <v>0</v>
      </c>
      <c r="AP709" s="383"/>
      <c r="AQ709" s="386">
        <f>SUM(AQ692:AQ708)</f>
        <v>786368</v>
      </c>
      <c r="AR709" s="383"/>
      <c r="AS709" s="386">
        <f>SUM(AS692:AS708)</f>
        <v>1139125.064</v>
      </c>
      <c r="AT709" s="384">
        <f>SUM(AT692:AT708)</f>
        <v>1925493.064</v>
      </c>
    </row>
    <row r="710" spans="1:46" ht="13.5" hidden="1" thickBot="1" x14ac:dyDescent="0.25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361">
        <f t="shared" si="1124"/>
        <v>0</v>
      </c>
      <c r="AP710" s="362"/>
      <c r="AQ710" s="359"/>
      <c r="AR710" s="359"/>
      <c r="AS710" s="359"/>
      <c r="AT710" s="360"/>
    </row>
    <row r="711" spans="1:46" ht="14.25" hidden="1" thickBot="1" x14ac:dyDescent="0.3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361">
        <f t="shared" si="1124"/>
        <v>0</v>
      </c>
      <c r="AP711" s="358"/>
      <c r="AQ711" s="359"/>
      <c r="AR711" s="359"/>
      <c r="AS711" s="359"/>
      <c r="AT711" s="360"/>
    </row>
    <row r="712" spans="1:46" ht="13.5" hidden="1" thickBot="1" x14ac:dyDescent="0.25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361">
        <f t="shared" si="1124"/>
        <v>0</v>
      </c>
      <c r="AP712" s="362"/>
      <c r="AQ712" s="359"/>
      <c r="AR712" s="359"/>
      <c r="AS712" s="359"/>
      <c r="AT712" s="360"/>
    </row>
    <row r="713" spans="1:46" ht="26.25" hidden="1" thickBot="1" x14ac:dyDescent="0.25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361">
        <f t="shared" si="1124"/>
        <v>1</v>
      </c>
      <c r="AP713" s="363">
        <v>2000</v>
      </c>
      <c r="AQ713" s="363">
        <f>AO713*AP713</f>
        <v>2000</v>
      </c>
      <c r="AR713" s="363">
        <v>1856</v>
      </c>
      <c r="AS713" s="363">
        <f>AO713*AR713</f>
        <v>1856</v>
      </c>
      <c r="AT713" s="364">
        <f t="shared" ref="AT713:AT754" si="1220">AQ713+AS713</f>
        <v>3856</v>
      </c>
    </row>
    <row r="714" spans="1:46" ht="13.5" hidden="1" thickBot="1" x14ac:dyDescent="0.25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361">
        <f t="shared" si="1124"/>
        <v>2</v>
      </c>
      <c r="AP714" s="387" t="s">
        <v>434</v>
      </c>
      <c r="AQ714" s="363"/>
      <c r="AR714" s="363">
        <v>0</v>
      </c>
      <c r="AS714" s="363">
        <f t="shared" ref="AS714:AS757" si="1227">AO714*AR714</f>
        <v>0</v>
      </c>
      <c r="AT714" s="364">
        <f t="shared" si="1220"/>
        <v>0</v>
      </c>
    </row>
    <row r="715" spans="1:46" ht="13.5" hidden="1" thickBot="1" x14ac:dyDescent="0.25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361">
        <f t="shared" ref="AO715:AO778" si="1228">E715-K715-Q715-W715-AC715-AI715</f>
        <v>8</v>
      </c>
      <c r="AP715" s="387" t="s">
        <v>434</v>
      </c>
      <c r="AQ715" s="363"/>
      <c r="AR715" s="363">
        <v>0</v>
      </c>
      <c r="AS715" s="363">
        <f t="shared" si="1227"/>
        <v>0</v>
      </c>
      <c r="AT715" s="364">
        <f t="shared" si="1220"/>
        <v>0</v>
      </c>
    </row>
    <row r="716" spans="1:46" ht="13.5" hidden="1" thickBot="1" x14ac:dyDescent="0.25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361">
        <f t="shared" si="1228"/>
        <v>2</v>
      </c>
      <c r="AP716" s="387" t="s">
        <v>434</v>
      </c>
      <c r="AQ716" s="363"/>
      <c r="AR716" s="363">
        <v>0</v>
      </c>
      <c r="AS716" s="363">
        <f t="shared" si="1227"/>
        <v>0</v>
      </c>
      <c r="AT716" s="364">
        <f t="shared" si="1220"/>
        <v>0</v>
      </c>
    </row>
    <row r="717" spans="1:46" ht="13.5" hidden="1" thickBot="1" x14ac:dyDescent="0.25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361">
        <f t="shared" si="1228"/>
        <v>36</v>
      </c>
      <c r="AP717" s="363">
        <v>450</v>
      </c>
      <c r="AQ717" s="363">
        <f>AO717*AP717</f>
        <v>16200</v>
      </c>
      <c r="AR717" s="363">
        <v>4220</v>
      </c>
      <c r="AS717" s="363">
        <f t="shared" si="1227"/>
        <v>151920</v>
      </c>
      <c r="AT717" s="364">
        <f t="shared" si="1220"/>
        <v>168120</v>
      </c>
    </row>
    <row r="718" spans="1:46" ht="13.5" hidden="1" thickBot="1" x14ac:dyDescent="0.25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361">
        <f t="shared" si="1228"/>
        <v>5</v>
      </c>
      <c r="AP718" s="363">
        <v>100</v>
      </c>
      <c r="AQ718" s="363">
        <f>AO718*AP718</f>
        <v>500</v>
      </c>
      <c r="AR718" s="363">
        <v>189</v>
      </c>
      <c r="AS718" s="363">
        <f t="shared" si="1227"/>
        <v>945</v>
      </c>
      <c r="AT718" s="364">
        <f t="shared" si="1220"/>
        <v>1445</v>
      </c>
    </row>
    <row r="719" spans="1:46" ht="13.5" hidden="1" thickBot="1" x14ac:dyDescent="0.25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361">
        <f t="shared" si="1228"/>
        <v>40</v>
      </c>
      <c r="AP719" s="363">
        <v>50</v>
      </c>
      <c r="AQ719" s="363">
        <f>AO719*AP719</f>
        <v>2000</v>
      </c>
      <c r="AR719" s="363">
        <v>324</v>
      </c>
      <c r="AS719" s="363">
        <f t="shared" si="1227"/>
        <v>12960</v>
      </c>
      <c r="AT719" s="364">
        <f t="shared" si="1220"/>
        <v>14960</v>
      </c>
    </row>
    <row r="720" spans="1:46" ht="13.5" hidden="1" thickBot="1" x14ac:dyDescent="0.25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361">
        <f t="shared" si="1228"/>
        <v>7</v>
      </c>
      <c r="AP720" s="387" t="s">
        <v>434</v>
      </c>
      <c r="AQ720" s="363"/>
      <c r="AR720" s="363">
        <v>0</v>
      </c>
      <c r="AS720" s="363">
        <f t="shared" si="1227"/>
        <v>0</v>
      </c>
      <c r="AT720" s="364">
        <f t="shared" si="1220"/>
        <v>0</v>
      </c>
    </row>
    <row r="721" spans="1:46" ht="58.5" hidden="1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361">
        <f t="shared" si="1228"/>
        <v>2</v>
      </c>
      <c r="AP721" s="363">
        <v>32544</v>
      </c>
      <c r="AQ721" s="363">
        <f>AO721*AP721</f>
        <v>65088</v>
      </c>
      <c r="AR721" s="363">
        <v>43909</v>
      </c>
      <c r="AS721" s="363">
        <f t="shared" si="1227"/>
        <v>87818</v>
      </c>
      <c r="AT721" s="364">
        <f t="shared" si="1220"/>
        <v>152906</v>
      </c>
    </row>
    <row r="722" spans="1:46" ht="55.5" hidden="1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361">
        <f t="shared" si="1228"/>
        <v>12</v>
      </c>
      <c r="AP722" s="363">
        <v>32544</v>
      </c>
      <c r="AQ722" s="363">
        <f t="shared" ref="AQ722:AQ726" si="1235">AO722*AP722</f>
        <v>390528</v>
      </c>
      <c r="AR722" s="363">
        <v>43909</v>
      </c>
      <c r="AS722" s="363">
        <f t="shared" si="1227"/>
        <v>526908</v>
      </c>
      <c r="AT722" s="364">
        <f t="shared" si="1220"/>
        <v>917436</v>
      </c>
    </row>
    <row r="723" spans="1:46" ht="26.25" hidden="1" thickBot="1" x14ac:dyDescent="0.25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/>
      <c r="AD723" s="269">
        <v>38090.69</v>
      </c>
      <c r="AE723" s="269">
        <f t="shared" si="1233"/>
        <v>0</v>
      </c>
      <c r="AF723" s="269">
        <v>127558.79999999999</v>
      </c>
      <c r="AG723" s="269">
        <f t="shared" si="1225"/>
        <v>0</v>
      </c>
      <c r="AH723" s="270">
        <f t="shared" si="1218"/>
        <v>0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361">
        <f t="shared" si="1228"/>
        <v>2</v>
      </c>
      <c r="AP723" s="363">
        <v>38090.69</v>
      </c>
      <c r="AQ723" s="363">
        <f t="shared" si="1235"/>
        <v>76181.38</v>
      </c>
      <c r="AR723" s="363">
        <v>127558.79999999999</v>
      </c>
      <c r="AS723" s="363">
        <f t="shared" si="1227"/>
        <v>255117.59999999998</v>
      </c>
      <c r="AT723" s="364">
        <f t="shared" si="1220"/>
        <v>331298.98</v>
      </c>
    </row>
    <row r="724" spans="1:46" ht="26.25" hidden="1" thickBot="1" x14ac:dyDescent="0.25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/>
      <c r="AD724" s="269">
        <v>51220.74</v>
      </c>
      <c r="AE724" s="269">
        <f t="shared" si="1233"/>
        <v>0</v>
      </c>
      <c r="AF724" s="269">
        <v>171529.19999999998</v>
      </c>
      <c r="AG724" s="269">
        <f t="shared" si="1225"/>
        <v>0</v>
      </c>
      <c r="AH724" s="270">
        <f t="shared" si="1218"/>
        <v>0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361">
        <f t="shared" si="1228"/>
        <v>1</v>
      </c>
      <c r="AP724" s="363">
        <v>51220.74</v>
      </c>
      <c r="AQ724" s="363">
        <f t="shared" si="1235"/>
        <v>51220.74</v>
      </c>
      <c r="AR724" s="363">
        <v>171529.19999999998</v>
      </c>
      <c r="AS724" s="363">
        <f t="shared" si="1227"/>
        <v>171529.19999999998</v>
      </c>
      <c r="AT724" s="364">
        <f t="shared" si="1220"/>
        <v>222749.93999999997</v>
      </c>
    </row>
    <row r="725" spans="1:46" ht="26.25" hidden="1" thickBot="1" x14ac:dyDescent="0.25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/>
      <c r="AD725" s="269">
        <v>51220.74</v>
      </c>
      <c r="AE725" s="269">
        <f t="shared" si="1233"/>
        <v>0</v>
      </c>
      <c r="AF725" s="269">
        <v>171529.19999999998</v>
      </c>
      <c r="AG725" s="269">
        <f t="shared" si="1225"/>
        <v>0</v>
      </c>
      <c r="AH725" s="270">
        <f t="shared" si="1218"/>
        <v>0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361">
        <f t="shared" si="1228"/>
        <v>1</v>
      </c>
      <c r="AP725" s="363">
        <v>51220.74</v>
      </c>
      <c r="AQ725" s="363">
        <f t="shared" si="1235"/>
        <v>51220.74</v>
      </c>
      <c r="AR725" s="363">
        <v>171529.19999999998</v>
      </c>
      <c r="AS725" s="363">
        <f t="shared" si="1227"/>
        <v>171529.19999999998</v>
      </c>
      <c r="AT725" s="364">
        <f t="shared" si="1220"/>
        <v>222749.93999999997</v>
      </c>
    </row>
    <row r="726" spans="1:46" ht="26.25" hidden="1" thickBot="1" x14ac:dyDescent="0.25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/>
      <c r="AD726" s="269">
        <v>38090.69</v>
      </c>
      <c r="AE726" s="269">
        <f t="shared" si="1233"/>
        <v>0</v>
      </c>
      <c r="AF726" s="269">
        <v>127558.79999999999</v>
      </c>
      <c r="AG726" s="269">
        <f t="shared" si="1225"/>
        <v>0</v>
      </c>
      <c r="AH726" s="270">
        <f t="shared" si="1218"/>
        <v>0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361">
        <f t="shared" si="1228"/>
        <v>2</v>
      </c>
      <c r="AP726" s="363">
        <v>38090.69</v>
      </c>
      <c r="AQ726" s="363">
        <f t="shared" si="1235"/>
        <v>76181.38</v>
      </c>
      <c r="AR726" s="363">
        <v>127558.79999999999</v>
      </c>
      <c r="AS726" s="363">
        <f t="shared" si="1227"/>
        <v>255117.59999999998</v>
      </c>
      <c r="AT726" s="364">
        <f t="shared" si="1220"/>
        <v>331298.98</v>
      </c>
    </row>
    <row r="727" spans="1:46" ht="13.5" hidden="1" thickBot="1" x14ac:dyDescent="0.25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361">
        <f t="shared" si="1228"/>
        <v>4</v>
      </c>
      <c r="AP727" s="387" t="s">
        <v>434</v>
      </c>
      <c r="AQ727" s="363"/>
      <c r="AR727" s="363">
        <v>0</v>
      </c>
      <c r="AS727" s="363">
        <f t="shared" si="1227"/>
        <v>0</v>
      </c>
      <c r="AT727" s="364">
        <f t="shared" si="1220"/>
        <v>0</v>
      </c>
    </row>
    <row r="728" spans="1:46" ht="26.25" hidden="1" thickBot="1" x14ac:dyDescent="0.25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361">
        <f t="shared" si="1228"/>
        <v>4</v>
      </c>
      <c r="AP728" s="387" t="s">
        <v>434</v>
      </c>
      <c r="AQ728" s="363"/>
      <c r="AR728" s="363">
        <v>0</v>
      </c>
      <c r="AS728" s="363">
        <f t="shared" si="1227"/>
        <v>0</v>
      </c>
      <c r="AT728" s="364">
        <f t="shared" si="1220"/>
        <v>0</v>
      </c>
    </row>
    <row r="729" spans="1:46" ht="13.5" hidden="1" thickBot="1" x14ac:dyDescent="0.25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361">
        <f t="shared" si="1228"/>
        <v>8</v>
      </c>
      <c r="AP729" s="387" t="s">
        <v>435</v>
      </c>
      <c r="AQ729" s="363"/>
      <c r="AR729" s="363">
        <v>0</v>
      </c>
      <c r="AS729" s="363">
        <f t="shared" si="1227"/>
        <v>0</v>
      </c>
      <c r="AT729" s="364">
        <f t="shared" si="1220"/>
        <v>0</v>
      </c>
    </row>
    <row r="730" spans="1:46" ht="13.5" hidden="1" thickBot="1" x14ac:dyDescent="0.25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361">
        <f t="shared" si="1228"/>
        <v>1</v>
      </c>
      <c r="AP730" s="387" t="s">
        <v>435</v>
      </c>
      <c r="AQ730" s="363"/>
      <c r="AR730" s="363">
        <v>0</v>
      </c>
      <c r="AS730" s="363">
        <f t="shared" si="1227"/>
        <v>0</v>
      </c>
      <c r="AT730" s="364">
        <f t="shared" si="1220"/>
        <v>0</v>
      </c>
    </row>
    <row r="731" spans="1:46" ht="13.5" hidden="1" thickBot="1" x14ac:dyDescent="0.25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361">
        <f t="shared" si="1228"/>
        <v>1</v>
      </c>
      <c r="AP731" s="387" t="s">
        <v>435</v>
      </c>
      <c r="AQ731" s="363"/>
      <c r="AR731" s="363">
        <v>0</v>
      </c>
      <c r="AS731" s="363">
        <f t="shared" si="1227"/>
        <v>0</v>
      </c>
      <c r="AT731" s="364">
        <f t="shared" si="1220"/>
        <v>0</v>
      </c>
    </row>
    <row r="732" spans="1:46" ht="13.5" hidden="1" thickBot="1" x14ac:dyDescent="0.25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361">
        <f t="shared" si="1228"/>
        <v>1</v>
      </c>
      <c r="AP732" s="387" t="s">
        <v>435</v>
      </c>
      <c r="AQ732" s="363"/>
      <c r="AR732" s="363">
        <v>0</v>
      </c>
      <c r="AS732" s="363">
        <f t="shared" si="1227"/>
        <v>0</v>
      </c>
      <c r="AT732" s="364">
        <f t="shared" si="1220"/>
        <v>0</v>
      </c>
    </row>
    <row r="733" spans="1:46" ht="13.5" hidden="1" thickBot="1" x14ac:dyDescent="0.25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361">
        <f t="shared" si="1228"/>
        <v>1</v>
      </c>
      <c r="AP733" s="387" t="s">
        <v>435</v>
      </c>
      <c r="AQ733" s="363"/>
      <c r="AR733" s="363">
        <v>0</v>
      </c>
      <c r="AS733" s="363">
        <f t="shared" si="1227"/>
        <v>0</v>
      </c>
      <c r="AT733" s="364">
        <f t="shared" si="1220"/>
        <v>0</v>
      </c>
    </row>
    <row r="734" spans="1:46" ht="13.5" hidden="1" thickBot="1" x14ac:dyDescent="0.25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361">
        <f t="shared" si="1228"/>
        <v>1</v>
      </c>
      <c r="AP734" s="387" t="s">
        <v>435</v>
      </c>
      <c r="AQ734" s="363"/>
      <c r="AR734" s="363">
        <v>0</v>
      </c>
      <c r="AS734" s="363">
        <f t="shared" si="1227"/>
        <v>0</v>
      </c>
      <c r="AT734" s="364">
        <f t="shared" si="1220"/>
        <v>0</v>
      </c>
    </row>
    <row r="735" spans="1:46" ht="13.5" hidden="1" thickBot="1" x14ac:dyDescent="0.25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361">
        <f t="shared" si="1228"/>
        <v>1</v>
      </c>
      <c r="AP735" s="387" t="s">
        <v>435</v>
      </c>
      <c r="AQ735" s="363"/>
      <c r="AR735" s="363">
        <v>0</v>
      </c>
      <c r="AS735" s="363">
        <f t="shared" si="1227"/>
        <v>0</v>
      </c>
      <c r="AT735" s="364">
        <f t="shared" si="1220"/>
        <v>0</v>
      </c>
    </row>
    <row r="736" spans="1:46" ht="13.5" hidden="1" thickBot="1" x14ac:dyDescent="0.25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361">
        <f t="shared" si="1228"/>
        <v>1</v>
      </c>
      <c r="AP736" s="387" t="s">
        <v>435</v>
      </c>
      <c r="AQ736" s="363"/>
      <c r="AR736" s="363">
        <v>0</v>
      </c>
      <c r="AS736" s="363">
        <f t="shared" si="1227"/>
        <v>0</v>
      </c>
      <c r="AT736" s="364">
        <f t="shared" si="1220"/>
        <v>0</v>
      </c>
    </row>
    <row r="737" spans="1:46" ht="13.5" hidden="1" thickBot="1" x14ac:dyDescent="0.25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361">
        <f t="shared" si="1228"/>
        <v>4500</v>
      </c>
      <c r="AP737" s="363">
        <v>80</v>
      </c>
      <c r="AQ737" s="363">
        <f t="shared" ref="AQ737:AQ757" si="1242">AO737*AP737</f>
        <v>360000</v>
      </c>
      <c r="AR737" s="363">
        <v>22</v>
      </c>
      <c r="AS737" s="363">
        <f t="shared" si="1227"/>
        <v>99000</v>
      </c>
      <c r="AT737" s="364">
        <f t="shared" si="1220"/>
        <v>459000</v>
      </c>
    </row>
    <row r="738" spans="1:46" ht="13.5" hidden="1" thickBot="1" x14ac:dyDescent="0.25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361">
        <f t="shared" si="1228"/>
        <v>4400</v>
      </c>
      <c r="AP738" s="363">
        <v>80</v>
      </c>
      <c r="AQ738" s="363">
        <f t="shared" si="1242"/>
        <v>352000</v>
      </c>
      <c r="AR738" s="363">
        <v>30</v>
      </c>
      <c r="AS738" s="363">
        <f t="shared" si="1227"/>
        <v>132000</v>
      </c>
      <c r="AT738" s="364">
        <f t="shared" si="1220"/>
        <v>484000</v>
      </c>
    </row>
    <row r="739" spans="1:46" ht="13.5" hidden="1" thickBot="1" x14ac:dyDescent="0.25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361">
        <f t="shared" si="1228"/>
        <v>4600</v>
      </c>
      <c r="AP739" s="363">
        <v>80</v>
      </c>
      <c r="AQ739" s="363">
        <f t="shared" si="1242"/>
        <v>368000</v>
      </c>
      <c r="AR739" s="363">
        <v>45</v>
      </c>
      <c r="AS739" s="363">
        <f t="shared" si="1227"/>
        <v>207000</v>
      </c>
      <c r="AT739" s="364">
        <f t="shared" si="1220"/>
        <v>575000</v>
      </c>
    </row>
    <row r="740" spans="1:46" ht="13.5" hidden="1" thickBot="1" x14ac:dyDescent="0.25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361">
        <f t="shared" si="1228"/>
        <v>9000</v>
      </c>
      <c r="AP740" s="363">
        <v>0</v>
      </c>
      <c r="AQ740" s="363">
        <f t="shared" si="1242"/>
        <v>0</v>
      </c>
      <c r="AR740" s="363">
        <v>31</v>
      </c>
      <c r="AS740" s="363">
        <f t="shared" si="1227"/>
        <v>279000</v>
      </c>
      <c r="AT740" s="364">
        <f t="shared" si="1220"/>
        <v>279000</v>
      </c>
    </row>
    <row r="741" spans="1:46" ht="13.5" hidden="1" thickBot="1" x14ac:dyDescent="0.25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361">
        <f t="shared" si="1228"/>
        <v>2200</v>
      </c>
      <c r="AP741" s="363">
        <v>0</v>
      </c>
      <c r="AQ741" s="363">
        <f t="shared" si="1242"/>
        <v>0</v>
      </c>
      <c r="AR741" s="363">
        <v>32</v>
      </c>
      <c r="AS741" s="363">
        <f t="shared" si="1227"/>
        <v>70400</v>
      </c>
      <c r="AT741" s="364">
        <f t="shared" si="1220"/>
        <v>70400</v>
      </c>
    </row>
    <row r="742" spans="1:46" ht="13.5" hidden="1" thickBot="1" x14ac:dyDescent="0.25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361">
        <f t="shared" si="1228"/>
        <v>2300</v>
      </c>
      <c r="AP742" s="363">
        <v>0</v>
      </c>
      <c r="AQ742" s="363">
        <f t="shared" si="1242"/>
        <v>0</v>
      </c>
      <c r="AR742" s="363">
        <v>34</v>
      </c>
      <c r="AS742" s="363">
        <f t="shared" si="1227"/>
        <v>78200</v>
      </c>
      <c r="AT742" s="364">
        <f t="shared" si="1220"/>
        <v>78200</v>
      </c>
    </row>
    <row r="743" spans="1:46" ht="13.5" hidden="1" thickBot="1" x14ac:dyDescent="0.25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361">
        <f t="shared" si="1228"/>
        <v>95</v>
      </c>
      <c r="AP743" s="363">
        <v>150</v>
      </c>
      <c r="AQ743" s="363">
        <f t="shared" si="1242"/>
        <v>14250</v>
      </c>
      <c r="AR743" s="363">
        <v>227</v>
      </c>
      <c r="AS743" s="363">
        <f t="shared" si="1227"/>
        <v>21565</v>
      </c>
      <c r="AT743" s="364">
        <f t="shared" si="1220"/>
        <v>35815</v>
      </c>
    </row>
    <row r="744" spans="1:46" ht="13.5" hidden="1" thickBot="1" x14ac:dyDescent="0.25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361">
        <f t="shared" si="1228"/>
        <v>20</v>
      </c>
      <c r="AP744" s="363">
        <v>150</v>
      </c>
      <c r="AQ744" s="363">
        <f t="shared" si="1242"/>
        <v>3000</v>
      </c>
      <c r="AR744" s="363">
        <v>281</v>
      </c>
      <c r="AS744" s="363">
        <f t="shared" si="1227"/>
        <v>5620</v>
      </c>
      <c r="AT744" s="364">
        <f t="shared" si="1220"/>
        <v>8620</v>
      </c>
    </row>
    <row r="745" spans="1:46" ht="13.5" hidden="1" thickBot="1" x14ac:dyDescent="0.25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361">
        <f t="shared" si="1228"/>
        <v>2010</v>
      </c>
      <c r="AP745" s="363">
        <v>150</v>
      </c>
      <c r="AQ745" s="363">
        <f t="shared" si="1242"/>
        <v>301500</v>
      </c>
      <c r="AR745" s="363">
        <v>217</v>
      </c>
      <c r="AS745" s="363">
        <f t="shared" si="1227"/>
        <v>436170</v>
      </c>
      <c r="AT745" s="364">
        <f t="shared" si="1220"/>
        <v>737670</v>
      </c>
    </row>
    <row r="746" spans="1:46" ht="13.5" hidden="1" thickBot="1" x14ac:dyDescent="0.25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361">
        <f t="shared" si="1228"/>
        <v>200</v>
      </c>
      <c r="AP746" s="363">
        <v>150</v>
      </c>
      <c r="AQ746" s="363">
        <f t="shared" si="1242"/>
        <v>30000</v>
      </c>
      <c r="AR746" s="363">
        <v>392</v>
      </c>
      <c r="AS746" s="363">
        <f t="shared" si="1227"/>
        <v>78400</v>
      </c>
      <c r="AT746" s="364">
        <f t="shared" si="1220"/>
        <v>108400</v>
      </c>
    </row>
    <row r="747" spans="1:46" ht="13.5" hidden="1" thickBot="1" x14ac:dyDescent="0.25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361">
        <f t="shared" si="1228"/>
        <v>1930</v>
      </c>
      <c r="AP747" s="363">
        <v>150</v>
      </c>
      <c r="AQ747" s="363">
        <f t="shared" si="1242"/>
        <v>289500</v>
      </c>
      <c r="AR747" s="363">
        <v>250</v>
      </c>
      <c r="AS747" s="363">
        <f t="shared" si="1227"/>
        <v>482500</v>
      </c>
      <c r="AT747" s="364">
        <f t="shared" si="1220"/>
        <v>772000</v>
      </c>
    </row>
    <row r="748" spans="1:46" ht="13.5" hidden="1" thickBot="1" x14ac:dyDescent="0.25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361">
        <f t="shared" si="1228"/>
        <v>280</v>
      </c>
      <c r="AP748" s="363">
        <v>150</v>
      </c>
      <c r="AQ748" s="363">
        <f t="shared" si="1242"/>
        <v>42000</v>
      </c>
      <c r="AR748" s="363">
        <v>276</v>
      </c>
      <c r="AS748" s="363">
        <f t="shared" si="1227"/>
        <v>77280</v>
      </c>
      <c r="AT748" s="364">
        <f t="shared" si="1220"/>
        <v>119280</v>
      </c>
    </row>
    <row r="749" spans="1:46" ht="13.5" hidden="1" thickBot="1" x14ac:dyDescent="0.25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361">
        <f t="shared" si="1228"/>
        <v>4990</v>
      </c>
      <c r="AP749" s="363">
        <v>150</v>
      </c>
      <c r="AQ749" s="363">
        <f t="shared" si="1242"/>
        <v>748500</v>
      </c>
      <c r="AR749" s="363">
        <v>157</v>
      </c>
      <c r="AS749" s="363">
        <f t="shared" si="1227"/>
        <v>783430</v>
      </c>
      <c r="AT749" s="364">
        <f t="shared" si="1220"/>
        <v>1531930</v>
      </c>
    </row>
    <row r="750" spans="1:46" ht="13.5" hidden="1" thickBot="1" x14ac:dyDescent="0.25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361">
        <f t="shared" si="1228"/>
        <v>2080</v>
      </c>
      <c r="AP750" s="363">
        <v>150</v>
      </c>
      <c r="AQ750" s="363">
        <f t="shared" si="1242"/>
        <v>312000</v>
      </c>
      <c r="AR750" s="363">
        <v>308</v>
      </c>
      <c r="AS750" s="363">
        <f t="shared" si="1227"/>
        <v>640640</v>
      </c>
      <c r="AT750" s="364">
        <f t="shared" si="1220"/>
        <v>952640</v>
      </c>
    </row>
    <row r="751" spans="1:46" ht="13.5" hidden="1" thickBot="1" x14ac:dyDescent="0.25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361">
        <f t="shared" si="1228"/>
        <v>2405</v>
      </c>
      <c r="AP751" s="363">
        <v>150</v>
      </c>
      <c r="AQ751" s="363">
        <f t="shared" si="1242"/>
        <v>360750</v>
      </c>
      <c r="AR751" s="363">
        <v>248</v>
      </c>
      <c r="AS751" s="363">
        <f t="shared" si="1227"/>
        <v>596440</v>
      </c>
      <c r="AT751" s="364">
        <f t="shared" si="1220"/>
        <v>957190</v>
      </c>
    </row>
    <row r="752" spans="1:46" ht="13.5" hidden="1" thickBot="1" x14ac:dyDescent="0.25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361">
        <f t="shared" si="1228"/>
        <v>100</v>
      </c>
      <c r="AP752" s="363">
        <v>120</v>
      </c>
      <c r="AQ752" s="363">
        <f t="shared" si="1242"/>
        <v>12000</v>
      </c>
      <c r="AR752" s="363">
        <v>33</v>
      </c>
      <c r="AS752" s="363">
        <f t="shared" si="1227"/>
        <v>3300</v>
      </c>
      <c r="AT752" s="364">
        <f t="shared" si="1220"/>
        <v>15300</v>
      </c>
    </row>
    <row r="753" spans="1:46" ht="13.5" hidden="1" thickBot="1" x14ac:dyDescent="0.25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361">
        <f t="shared" si="1228"/>
        <v>100</v>
      </c>
      <c r="AP753" s="363">
        <v>120</v>
      </c>
      <c r="AQ753" s="363">
        <f t="shared" si="1242"/>
        <v>12000</v>
      </c>
      <c r="AR753" s="363">
        <v>30</v>
      </c>
      <c r="AS753" s="363">
        <f t="shared" si="1227"/>
        <v>3000</v>
      </c>
      <c r="AT753" s="364">
        <f t="shared" si="1220"/>
        <v>15000</v>
      </c>
    </row>
    <row r="754" spans="1:46" ht="13.5" hidden="1" thickBot="1" x14ac:dyDescent="0.25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361">
        <f t="shared" si="1228"/>
        <v>1</v>
      </c>
      <c r="AP754" s="363">
        <v>234625.5</v>
      </c>
      <c r="AQ754" s="363">
        <f t="shared" si="1242"/>
        <v>234625.5</v>
      </c>
      <c r="AR754" s="363">
        <v>469251</v>
      </c>
      <c r="AS754" s="363">
        <f t="shared" si="1227"/>
        <v>469251</v>
      </c>
      <c r="AT754" s="364">
        <f t="shared" si="1220"/>
        <v>703876.5</v>
      </c>
    </row>
    <row r="755" spans="1:46" ht="13.5" hidden="1" thickBot="1" x14ac:dyDescent="0.25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361">
        <f t="shared" si="1228"/>
        <v>0</v>
      </c>
      <c r="AP755" s="363"/>
      <c r="AQ755" s="363">
        <f t="shared" si="1242"/>
        <v>0</v>
      </c>
      <c r="AR755" s="363"/>
      <c r="AS755" s="363">
        <f t="shared" si="1227"/>
        <v>0</v>
      </c>
      <c r="AT755" s="364"/>
    </row>
    <row r="756" spans="1:46" ht="13.5" hidden="1" thickBot="1" x14ac:dyDescent="0.25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361">
        <f t="shared" si="1228"/>
        <v>1</v>
      </c>
      <c r="AP756" s="363">
        <v>225000</v>
      </c>
      <c r="AQ756" s="363">
        <f t="shared" si="1242"/>
        <v>225000</v>
      </c>
      <c r="AR756" s="363">
        <v>0</v>
      </c>
      <c r="AS756" s="363">
        <f t="shared" si="1227"/>
        <v>0</v>
      </c>
      <c r="AT756" s="364">
        <f t="shared" ref="AT756:AT757" si="1248">AQ756+AS756</f>
        <v>225000</v>
      </c>
    </row>
    <row r="757" spans="1:46" ht="13.5" hidden="1" thickBot="1" x14ac:dyDescent="0.25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361">
        <f t="shared" si="1228"/>
        <v>1</v>
      </c>
      <c r="AP757" s="363">
        <v>189000</v>
      </c>
      <c r="AQ757" s="363">
        <f t="shared" si="1242"/>
        <v>189000</v>
      </c>
      <c r="AR757" s="363">
        <v>0</v>
      </c>
      <c r="AS757" s="363">
        <f t="shared" si="1227"/>
        <v>0</v>
      </c>
      <c r="AT757" s="364">
        <f t="shared" si="1248"/>
        <v>189000</v>
      </c>
    </row>
    <row r="758" spans="1:46" ht="13.5" hidden="1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361">
        <f t="shared" si="1228"/>
        <v>0</v>
      </c>
      <c r="AP758" s="363"/>
      <c r="AQ758" s="363"/>
      <c r="AR758" s="363"/>
      <c r="AS758" s="363"/>
      <c r="AT758" s="364"/>
    </row>
    <row r="759" spans="1:46" ht="13.5" hidden="1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0</v>
      </c>
      <c r="AF759" s="298"/>
      <c r="AG759" s="301">
        <f>SUM(AG713:AG758)</f>
        <v>0</v>
      </c>
      <c r="AH759" s="299">
        <f>SUM(AH713:AH758)</f>
        <v>0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361">
        <f t="shared" si="1228"/>
        <v>0</v>
      </c>
      <c r="AP759" s="383"/>
      <c r="AQ759" s="386">
        <f>SUM(AQ713:AQ758)</f>
        <v>4585245.74</v>
      </c>
      <c r="AR759" s="383"/>
      <c r="AS759" s="386">
        <f>SUM(AS713:AS758)</f>
        <v>6098896.5999999996</v>
      </c>
      <c r="AT759" s="384">
        <f>SUM(AT713:AT758)</f>
        <v>10684142.34</v>
      </c>
    </row>
    <row r="760" spans="1:46" ht="13.5" hidden="1" thickBot="1" x14ac:dyDescent="0.25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361">
        <f t="shared" si="1228"/>
        <v>0</v>
      </c>
      <c r="AP760" s="362"/>
      <c r="AQ760" s="359"/>
      <c r="AR760" s="359"/>
      <c r="AS760" s="359"/>
      <c r="AT760" s="360"/>
    </row>
    <row r="761" spans="1:46" ht="14.25" hidden="1" thickBot="1" x14ac:dyDescent="0.3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361">
        <f t="shared" si="1228"/>
        <v>0</v>
      </c>
      <c r="AP761" s="358"/>
      <c r="AQ761" s="359"/>
      <c r="AR761" s="359"/>
      <c r="AS761" s="359"/>
      <c r="AT761" s="360"/>
    </row>
    <row r="762" spans="1:46" ht="13.5" hidden="1" thickBot="1" x14ac:dyDescent="0.25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361">
        <f t="shared" si="1228"/>
        <v>0</v>
      </c>
      <c r="AP762" s="362"/>
      <c r="AQ762" s="359"/>
      <c r="AR762" s="359"/>
      <c r="AS762" s="359"/>
      <c r="AT762" s="360"/>
    </row>
    <row r="763" spans="1:46" ht="26.25" hidden="1" thickBot="1" x14ac:dyDescent="0.25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361">
        <f t="shared" si="1228"/>
        <v>1</v>
      </c>
      <c r="AP763" s="363">
        <v>2000</v>
      </c>
      <c r="AQ763" s="363">
        <f>AO763*AP763</f>
        <v>2000</v>
      </c>
      <c r="AR763" s="363">
        <v>1856</v>
      </c>
      <c r="AS763" s="363">
        <f>AO763*AR763</f>
        <v>1856</v>
      </c>
      <c r="AT763" s="364">
        <f t="shared" ref="AT763:AT781" si="1255">AQ763+AS763</f>
        <v>3856</v>
      </c>
    </row>
    <row r="764" spans="1:46" ht="13.5" hidden="1" thickBot="1" x14ac:dyDescent="0.25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361">
        <f t="shared" si="1228"/>
        <v>10</v>
      </c>
      <c r="AP764" s="363">
        <v>750</v>
      </c>
      <c r="AQ764" s="363">
        <f t="shared" ref="AQ764:AQ781" si="1268">AO764*AP764</f>
        <v>7500</v>
      </c>
      <c r="AR764" s="363">
        <v>532</v>
      </c>
      <c r="AS764" s="363">
        <f t="shared" ref="AS764:AS781" si="1269">AO764*AR764</f>
        <v>5320</v>
      </c>
      <c r="AT764" s="364">
        <f t="shared" si="1255"/>
        <v>12820</v>
      </c>
    </row>
    <row r="765" spans="1:46" ht="13.5" hidden="1" thickBot="1" x14ac:dyDescent="0.25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361">
        <f t="shared" si="1228"/>
        <v>52</v>
      </c>
      <c r="AP765" s="363">
        <v>450</v>
      </c>
      <c r="AQ765" s="363">
        <f t="shared" si="1268"/>
        <v>23400</v>
      </c>
      <c r="AR765" s="363">
        <v>4220</v>
      </c>
      <c r="AS765" s="363">
        <f t="shared" si="1269"/>
        <v>219440</v>
      </c>
      <c r="AT765" s="364">
        <f t="shared" si="1255"/>
        <v>242840</v>
      </c>
    </row>
    <row r="766" spans="1:46" ht="13.5" hidden="1" thickBot="1" x14ac:dyDescent="0.25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361">
        <f t="shared" si="1228"/>
        <v>3</v>
      </c>
      <c r="AP766" s="363">
        <v>100</v>
      </c>
      <c r="AQ766" s="363">
        <f t="shared" si="1268"/>
        <v>300</v>
      </c>
      <c r="AR766" s="363">
        <v>189</v>
      </c>
      <c r="AS766" s="363">
        <f t="shared" si="1269"/>
        <v>567</v>
      </c>
      <c r="AT766" s="364">
        <f t="shared" si="1255"/>
        <v>867</v>
      </c>
    </row>
    <row r="767" spans="1:46" ht="13.5" hidden="1" thickBot="1" x14ac:dyDescent="0.25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361">
        <f t="shared" si="1228"/>
        <v>60</v>
      </c>
      <c r="AP767" s="363">
        <v>50</v>
      </c>
      <c r="AQ767" s="363">
        <f t="shared" si="1268"/>
        <v>3000</v>
      </c>
      <c r="AR767" s="363">
        <v>324</v>
      </c>
      <c r="AS767" s="363">
        <f t="shared" si="1269"/>
        <v>19440</v>
      </c>
      <c r="AT767" s="364">
        <f t="shared" si="1255"/>
        <v>22440</v>
      </c>
    </row>
    <row r="768" spans="1:46" ht="13.5" hidden="1" thickBot="1" x14ac:dyDescent="0.25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361">
        <f t="shared" si="1228"/>
        <v>3505</v>
      </c>
      <c r="AP768" s="363">
        <v>80</v>
      </c>
      <c r="AQ768" s="363">
        <f t="shared" si="1268"/>
        <v>280400</v>
      </c>
      <c r="AR768" s="363">
        <v>30</v>
      </c>
      <c r="AS768" s="363">
        <f t="shared" si="1269"/>
        <v>105150</v>
      </c>
      <c r="AT768" s="364">
        <f t="shared" si="1255"/>
        <v>385550</v>
      </c>
    </row>
    <row r="769" spans="1:46" ht="13.5" hidden="1" thickBot="1" x14ac:dyDescent="0.25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361">
        <f t="shared" si="1228"/>
        <v>4805</v>
      </c>
      <c r="AP769" s="363">
        <v>80</v>
      </c>
      <c r="AQ769" s="363">
        <f t="shared" si="1268"/>
        <v>384400</v>
      </c>
      <c r="AR769" s="363">
        <v>45</v>
      </c>
      <c r="AS769" s="363">
        <f t="shared" si="1269"/>
        <v>216225</v>
      </c>
      <c r="AT769" s="364">
        <f t="shared" si="1255"/>
        <v>600625</v>
      </c>
    </row>
    <row r="770" spans="1:46" ht="13.5" hidden="1" thickBot="1" x14ac:dyDescent="0.25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361">
        <f t="shared" si="1228"/>
        <v>7010</v>
      </c>
      <c r="AP770" s="363">
        <v>0</v>
      </c>
      <c r="AQ770" s="363">
        <f t="shared" si="1268"/>
        <v>0</v>
      </c>
      <c r="AR770" s="363">
        <v>32</v>
      </c>
      <c r="AS770" s="363">
        <f t="shared" si="1269"/>
        <v>224320</v>
      </c>
      <c r="AT770" s="364">
        <f t="shared" si="1255"/>
        <v>224320</v>
      </c>
    </row>
    <row r="771" spans="1:46" ht="13.5" hidden="1" thickBot="1" x14ac:dyDescent="0.25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361">
        <f t="shared" si="1228"/>
        <v>9610</v>
      </c>
      <c r="AP771" s="363">
        <v>0</v>
      </c>
      <c r="AQ771" s="363">
        <f t="shared" si="1268"/>
        <v>0</v>
      </c>
      <c r="AR771" s="363">
        <v>34</v>
      </c>
      <c r="AS771" s="363">
        <f t="shared" si="1269"/>
        <v>326740</v>
      </c>
      <c r="AT771" s="364">
        <f t="shared" si="1255"/>
        <v>326740</v>
      </c>
    </row>
    <row r="772" spans="1:46" ht="26.25" hidden="1" thickBot="1" x14ac:dyDescent="0.25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361">
        <f t="shared" si="1228"/>
        <v>1</v>
      </c>
      <c r="AP772" s="363">
        <v>55700.4</v>
      </c>
      <c r="AQ772" s="363">
        <f t="shared" si="1268"/>
        <v>55700.4</v>
      </c>
      <c r="AR772" s="363">
        <v>151613.06399999998</v>
      </c>
      <c r="AS772" s="363">
        <f t="shared" si="1269"/>
        <v>151613.06399999998</v>
      </c>
      <c r="AT772" s="364">
        <f t="shared" si="1255"/>
        <v>207313.46399999998</v>
      </c>
    </row>
    <row r="773" spans="1:46" ht="26.25" hidden="1" thickBot="1" x14ac:dyDescent="0.25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361">
        <f t="shared" si="1228"/>
        <v>1</v>
      </c>
      <c r="AP773" s="363">
        <v>23128</v>
      </c>
      <c r="AQ773" s="363">
        <f t="shared" si="1268"/>
        <v>23128</v>
      </c>
      <c r="AR773" s="363">
        <v>69805.8</v>
      </c>
      <c r="AS773" s="363">
        <f t="shared" si="1269"/>
        <v>69805.8</v>
      </c>
      <c r="AT773" s="364">
        <f t="shared" si="1255"/>
        <v>92933.8</v>
      </c>
    </row>
    <row r="774" spans="1:46" ht="26.25" hidden="1" thickBot="1" x14ac:dyDescent="0.25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361">
        <f t="shared" si="1228"/>
        <v>1</v>
      </c>
      <c r="AP774" s="363">
        <v>23128</v>
      </c>
      <c r="AQ774" s="363">
        <f t="shared" si="1268"/>
        <v>23128</v>
      </c>
      <c r="AR774" s="363">
        <v>73109.903999999995</v>
      </c>
      <c r="AS774" s="363">
        <f t="shared" si="1269"/>
        <v>73109.903999999995</v>
      </c>
      <c r="AT774" s="364">
        <f t="shared" si="1255"/>
        <v>96237.903999999995</v>
      </c>
    </row>
    <row r="775" spans="1:46" ht="13.5" hidden="1" thickBot="1" x14ac:dyDescent="0.25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361">
        <f t="shared" si="1228"/>
        <v>320</v>
      </c>
      <c r="AP775" s="363">
        <v>150</v>
      </c>
      <c r="AQ775" s="363">
        <f t="shared" si="1268"/>
        <v>48000</v>
      </c>
      <c r="AR775" s="363">
        <v>227</v>
      </c>
      <c r="AS775" s="363">
        <f t="shared" si="1269"/>
        <v>72640</v>
      </c>
      <c r="AT775" s="364">
        <f t="shared" si="1255"/>
        <v>120640</v>
      </c>
    </row>
    <row r="776" spans="1:46" ht="13.5" hidden="1" thickBot="1" x14ac:dyDescent="0.25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361">
        <f t="shared" si="1228"/>
        <v>765</v>
      </c>
      <c r="AP776" s="363">
        <v>150</v>
      </c>
      <c r="AQ776" s="363">
        <f t="shared" si="1268"/>
        <v>114750</v>
      </c>
      <c r="AR776" s="363">
        <v>234</v>
      </c>
      <c r="AS776" s="363">
        <f t="shared" si="1269"/>
        <v>179010</v>
      </c>
      <c r="AT776" s="364">
        <f t="shared" si="1255"/>
        <v>293760</v>
      </c>
    </row>
    <row r="777" spans="1:46" ht="13.5" hidden="1" thickBot="1" x14ac:dyDescent="0.25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361">
        <f t="shared" si="1228"/>
        <v>3185</v>
      </c>
      <c r="AP777" s="363">
        <v>150</v>
      </c>
      <c r="AQ777" s="363">
        <f t="shared" si="1268"/>
        <v>477750</v>
      </c>
      <c r="AR777" s="363">
        <v>157</v>
      </c>
      <c r="AS777" s="363">
        <f t="shared" si="1269"/>
        <v>500045</v>
      </c>
      <c r="AT777" s="364">
        <f t="shared" si="1255"/>
        <v>977795</v>
      </c>
    </row>
    <row r="778" spans="1:46" ht="13.5" hidden="1" thickBot="1" x14ac:dyDescent="0.25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361">
        <f t="shared" si="1228"/>
        <v>4040</v>
      </c>
      <c r="AP778" s="363">
        <v>150</v>
      </c>
      <c r="AQ778" s="363">
        <f t="shared" si="1268"/>
        <v>606000</v>
      </c>
      <c r="AR778" s="363">
        <v>221</v>
      </c>
      <c r="AS778" s="363">
        <f t="shared" si="1269"/>
        <v>892840</v>
      </c>
      <c r="AT778" s="364">
        <f t="shared" si="1255"/>
        <v>1498840</v>
      </c>
    </row>
    <row r="779" spans="1:46" ht="13.5" hidden="1" thickBot="1" x14ac:dyDescent="0.25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361">
        <f t="shared" ref="AO779:AO785" si="1270">E779-K779-Q779-W779-AC779-AI779</f>
        <v>60</v>
      </c>
      <c r="AP779" s="363">
        <v>120</v>
      </c>
      <c r="AQ779" s="363">
        <f t="shared" si="1268"/>
        <v>7200</v>
      </c>
      <c r="AR779" s="363">
        <v>33</v>
      </c>
      <c r="AS779" s="363">
        <f t="shared" si="1269"/>
        <v>1980</v>
      </c>
      <c r="AT779" s="364">
        <f t="shared" si="1255"/>
        <v>9180</v>
      </c>
    </row>
    <row r="780" spans="1:46" ht="13.5" hidden="1" thickBot="1" x14ac:dyDescent="0.25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361">
        <f t="shared" si="1270"/>
        <v>80</v>
      </c>
      <c r="AP780" s="363">
        <v>120</v>
      </c>
      <c r="AQ780" s="363">
        <f t="shared" si="1268"/>
        <v>9600</v>
      </c>
      <c r="AR780" s="363">
        <v>30</v>
      </c>
      <c r="AS780" s="363">
        <f t="shared" si="1269"/>
        <v>2400</v>
      </c>
      <c r="AT780" s="364">
        <f t="shared" si="1255"/>
        <v>12000</v>
      </c>
    </row>
    <row r="781" spans="1:46" ht="13.5" hidden="1" thickBot="1" x14ac:dyDescent="0.25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361">
        <f t="shared" si="1270"/>
        <v>1</v>
      </c>
      <c r="AP781" s="363">
        <v>123668.5</v>
      </c>
      <c r="AQ781" s="363">
        <f t="shared" si="1268"/>
        <v>123668.5</v>
      </c>
      <c r="AR781" s="363">
        <v>247337</v>
      </c>
      <c r="AS781" s="363">
        <f t="shared" si="1269"/>
        <v>247337</v>
      </c>
      <c r="AT781" s="364">
        <f t="shared" si="1255"/>
        <v>371005.5</v>
      </c>
    </row>
    <row r="782" spans="1:46" ht="13.5" hidden="1" thickBot="1" x14ac:dyDescent="0.25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361">
        <f t="shared" si="1270"/>
        <v>0</v>
      </c>
      <c r="AP782" s="363"/>
      <c r="AQ782" s="363"/>
      <c r="AR782" s="363"/>
      <c r="AS782" s="363"/>
      <c r="AT782" s="364"/>
    </row>
    <row r="783" spans="1:46" ht="13.5" hidden="1" thickBot="1" x14ac:dyDescent="0.25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361">
        <f t="shared" si="1270"/>
        <v>1</v>
      </c>
      <c r="AP783" s="363">
        <v>210000</v>
      </c>
      <c r="AQ783" s="363">
        <f t="shared" ref="AQ783:AQ784" si="1286">AO783*AP783</f>
        <v>210000</v>
      </c>
      <c r="AR783" s="363">
        <v>0</v>
      </c>
      <c r="AS783" s="363">
        <f t="shared" ref="AS783:AS784" si="1287">AO783*AR783</f>
        <v>0</v>
      </c>
      <c r="AT783" s="364">
        <f t="shared" ref="AT783:AT784" si="1288">AQ783+AS783</f>
        <v>210000</v>
      </c>
    </row>
    <row r="784" spans="1:46" ht="13.5" hidden="1" thickBot="1" x14ac:dyDescent="0.25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361">
        <f t="shared" si="1270"/>
        <v>1</v>
      </c>
      <c r="AP784" s="363">
        <v>189000</v>
      </c>
      <c r="AQ784" s="363">
        <f t="shared" si="1286"/>
        <v>189000</v>
      </c>
      <c r="AR784" s="363">
        <v>0</v>
      </c>
      <c r="AS784" s="363">
        <f t="shared" si="1287"/>
        <v>0</v>
      </c>
      <c r="AT784" s="364">
        <f t="shared" si="1288"/>
        <v>189000</v>
      </c>
    </row>
    <row r="785" spans="1:48" ht="13.5" hidden="1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361">
        <f t="shared" si="1270"/>
        <v>0</v>
      </c>
      <c r="AP785" s="363"/>
      <c r="AQ785" s="363"/>
      <c r="AR785" s="363"/>
      <c r="AS785" s="363"/>
      <c r="AT785" s="364"/>
    </row>
    <row r="786" spans="1:48" ht="13.5" hidden="1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2"/>
      <c r="AP786" s="383"/>
      <c r="AQ786" s="386">
        <f>SUM(AQ763:AQ785)</f>
        <v>2588924.9</v>
      </c>
      <c r="AR786" s="383"/>
      <c r="AS786" s="386">
        <f>SUM(AS763:AS785)</f>
        <v>3309838.7680000002</v>
      </c>
      <c r="AT786" s="384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4"/>
      <c r="H787" s="474"/>
      <c r="I787" s="474"/>
      <c r="J787" s="475"/>
      <c r="K787" s="145"/>
      <c r="L787" s="115"/>
      <c r="M787" s="476"/>
      <c r="N787" s="476"/>
      <c r="O787" s="476"/>
      <c r="P787" s="477"/>
      <c r="Q787" s="209"/>
      <c r="R787" s="478"/>
      <c r="S787" s="479"/>
      <c r="T787" s="479"/>
      <c r="U787" s="479"/>
      <c r="V787" s="480"/>
      <c r="W787" s="256"/>
      <c r="X787" s="481"/>
      <c r="Y787" s="482"/>
      <c r="Z787" s="482"/>
      <c r="AA787" s="482"/>
      <c r="AB787" s="483"/>
      <c r="AC787" s="303"/>
      <c r="AD787" s="484"/>
      <c r="AE787" s="485"/>
      <c r="AF787" s="485"/>
      <c r="AG787" s="485"/>
      <c r="AH787" s="486"/>
      <c r="AI787" s="350"/>
      <c r="AJ787" s="487"/>
      <c r="AK787" s="488"/>
      <c r="AL787" s="488"/>
      <c r="AM787" s="488"/>
      <c r="AN787" s="489"/>
      <c r="AO787" s="388"/>
      <c r="AP787" s="490"/>
      <c r="AQ787" s="491"/>
      <c r="AR787" s="491"/>
      <c r="AS787" s="491"/>
      <c r="AT787" s="492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0</v>
      </c>
      <c r="T788" s="211"/>
      <c r="U788" s="212">
        <f>U786+U759+U709+U689+U530+U227</f>
        <v>0</v>
      </c>
      <c r="V788" s="212">
        <f>V786+V759+V709+V689+V530+V227</f>
        <v>0</v>
      </c>
      <c r="W788" s="257"/>
      <c r="X788" s="258"/>
      <c r="Y788" s="259">
        <f>Y786+Y759+Y709+Y689+Y530+Y227</f>
        <v>0</v>
      </c>
      <c r="Z788" s="258"/>
      <c r="AA788" s="259">
        <f>AA786+AA759+AA709+AA689+AA530+AA227</f>
        <v>0</v>
      </c>
      <c r="AB788" s="259">
        <f>AB786+AB759+AB709+AB689+AB530+AB227</f>
        <v>0</v>
      </c>
      <c r="AC788" s="304"/>
      <c r="AD788" s="305"/>
      <c r="AE788" s="306">
        <f>AE786+AE759+AE709+AE689+AE530+AE227</f>
        <v>0</v>
      </c>
      <c r="AF788" s="305"/>
      <c r="AG788" s="306">
        <f>AG786+AG759+AG709+AG689+AG530+AG227</f>
        <v>0</v>
      </c>
      <c r="AH788" s="306">
        <f>AH786+AH759+AH709+AH689+AH530+AH227</f>
        <v>0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9"/>
      <c r="AP788" s="390"/>
      <c r="AQ788" s="391">
        <f>AQ786+AQ759+AQ709+AQ689+AQ530+AQ227</f>
        <v>26436407.439999998</v>
      </c>
      <c r="AR788" s="390"/>
      <c r="AS788" s="391">
        <f>AS786+AS759+AS709+AS689+AS530+AS227</f>
        <v>33371260.327729147</v>
      </c>
      <c r="AT788" s="391">
        <f>AT786+AT759+AT709+AT689+AT530+AT227</f>
        <v>59807667.767729148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0</v>
      </c>
      <c r="T789" s="211"/>
      <c r="U789" s="212">
        <f>U788/1.2*0.2</f>
        <v>0</v>
      </c>
      <c r="V789" s="212">
        <f>V788/1.2*0.2</f>
        <v>0</v>
      </c>
      <c r="W789" s="257"/>
      <c r="X789" s="258"/>
      <c r="Y789" s="259">
        <f>Y788/1.2*0.2</f>
        <v>0</v>
      </c>
      <c r="Z789" s="258"/>
      <c r="AA789" s="259">
        <f>AA788/1.2*0.2</f>
        <v>0</v>
      </c>
      <c r="AB789" s="259">
        <f>AB788/1.2*0.2</f>
        <v>0</v>
      </c>
      <c r="AC789" s="304"/>
      <c r="AD789" s="305"/>
      <c r="AE789" s="306">
        <f>AE788/1.2*0.2</f>
        <v>0</v>
      </c>
      <c r="AF789" s="305"/>
      <c r="AG789" s="306">
        <f>AG788/1.2*0.2</f>
        <v>0</v>
      </c>
      <c r="AH789" s="306">
        <f>AH788/1.2*0.2</f>
        <v>0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9"/>
      <c r="AP789" s="390"/>
      <c r="AQ789" s="391">
        <f>AQ788/1.2*0.2</f>
        <v>4406067.9066666663</v>
      </c>
      <c r="AR789" s="390"/>
      <c r="AS789" s="391">
        <f>AS788/1.2*0.2</f>
        <v>5561876.7212881921</v>
      </c>
      <c r="AT789" s="391">
        <f>AT788/1.2*0.2</f>
        <v>9967944.6279548593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2"/>
      <c r="AP790" s="392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3"/>
      <c r="AR791" s="393"/>
      <c r="AS791" s="393"/>
      <c r="AT791" s="393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3"/>
      <c r="AR792" s="393"/>
      <c r="AS792" s="393"/>
      <c r="AT792" s="393"/>
    </row>
    <row r="793" spans="1:48" x14ac:dyDescent="0.2">
      <c r="J793" s="44"/>
      <c r="P793" s="105"/>
      <c r="V793" s="214"/>
      <c r="AB793" s="261"/>
      <c r="AH793" s="308"/>
      <c r="AN793" s="355"/>
      <c r="AT793" s="393"/>
    </row>
  </sheetData>
  <autoFilter ref="A8:AV786" xr:uid="{00000000-0009-0000-0000-000002000000}">
    <filterColumn colId="1">
      <colorFilter dxfId="0"/>
    </filterColumn>
  </autoFilter>
  <mergeCells count="17">
    <mergeCell ref="F2:G2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</vt:lpstr>
      <vt:lpstr>кс-2</vt:lpstr>
      <vt:lpstr>вдц+кс-6</vt:lpstr>
      <vt:lpstr>'кс-3'!Заголовки_для_печати</vt:lpstr>
      <vt:lpstr>'вдц+кс-6'!Область_печати</vt:lpstr>
      <vt:lpstr>'кс-2'!Область_печати</vt:lpstr>
      <vt:lpstr>'кс-3'!Область_печати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cp:lastPrinted>2024-04-26T11:02:34Z</cp:lastPrinted>
  <dcterms:created xsi:type="dcterms:W3CDTF">2023-07-03T11:51:21Z</dcterms:created>
  <dcterms:modified xsi:type="dcterms:W3CDTF">2024-06-07T10:18:11Z</dcterms:modified>
</cp:coreProperties>
</file>